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236" windowHeight="5652" activeTab="1"/>
  </bookViews>
  <sheets>
    <sheet name="BUDGET-agregirani pokazateli" sheetId="1" r:id="rId1"/>
    <sheet name="BUDGET" sheetId="2" r:id="rId2"/>
    <sheet name="INF" sheetId="3" state="hidden" r:id="rId3"/>
    <sheet name="list" sheetId="4" state="hidden" r:id="rId4"/>
  </sheets>
  <externalReferences>
    <externalReference r:id="rId5"/>
    <externalReference r:id="rId6"/>
  </externalReferences>
  <definedNames>
    <definedName name="_xlnm._FilterDatabase" localSheetId="1" hidden="1">BUDGET!$J$1:$J$3923</definedName>
    <definedName name="Date">list!$B$727:$B$738</definedName>
    <definedName name="EBK_DEIN">list!$B$11:$B$277</definedName>
    <definedName name="EBK_DEIN2">list!$B$11:$C$277</definedName>
    <definedName name="OP_LIST">list!$A$283:$A$291</definedName>
    <definedName name="OP_LIST2">list!$A$283:$B$291</definedName>
    <definedName name="PRBK">list!$A$436:$B$724</definedName>
    <definedName name="_xlnm.Print_Area" localSheetId="1">BUDGET!$A:$I</definedName>
    <definedName name="_xlnm.Print_Area" localSheetId="0">'BUDGET-agregirani pokazateli'!$B$1:$H$148</definedName>
    <definedName name="SMETKA">list!$A$2:$A$7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[1]MAKET!#REF!,[1]MAKET!#REF!,[1]MAKET!#REF!,[1]MAKET!#REF!,[1]MAKET!#REF!,[1]MAKET!#REF!,[1]MAKET!#REF!,[1]MAKET!#REF!,[1]MAKET!#REF!,[1]MAKET!#REF!,[1]MAKET!#REF!,[1]MAKET!#REF!,[1]MAKET!#REF!,[1]MAKET!#REF!,[1]MAKET!#REF!,[1]MAKET!#REF!,[1]MAKET!#REF!</definedName>
    <definedName name="zad" localSheetId="3">[2]MAKET!#REF!,[2]MAKET!#REF!,[2]MAKET!#REF!,[2]MAKET!#REF!,[2]MAKET!#REF!,[2]MAKET!#REF!,[2]MAKET!#REF!,[2]MAKET!#REF!,[2]MAKET!#REF!,[2]MAKET!#REF!,[2]MAKET!#REF!,[2]MAKET!#REF!,[2]MAKET!#REF!,[2]MAKET!#REF!,[2]MAKET!#REF!,[2]MAKET!#REF!,[2]MAKET!#REF!</definedName>
    <definedName name="zad">BUDGET!#REF!,BUDGET!#REF!,BUDGET!#REF!,BUDGET!#REF!,BUDGET!#REF!,BUDGET!#REF!,BUDGET!#REF!,BUDGET!#REF!,BUDGET!#REF!,BUDGET!#REF!,BUDGET!#REF!,BUDGET!#REF!,BUDGET!#REF!,BUDGET!#REF!,BUDGET!#REF!,BUDGET!#REF!,BUDGET!#REF!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6" i="1"/>
  <c r="E11"/>
  <c r="E12"/>
  <c r="F24"/>
  <c r="G27"/>
  <c r="H27"/>
  <c r="I27"/>
  <c r="G28"/>
  <c r="H28"/>
  <c r="F28" s="1"/>
  <c r="I28"/>
  <c r="G29"/>
  <c r="H29"/>
  <c r="I29"/>
  <c r="F34"/>
  <c r="F35"/>
  <c r="G60"/>
  <c r="H60"/>
  <c r="F60" s="1"/>
  <c r="I60"/>
  <c r="F61"/>
  <c r="F67"/>
  <c r="G69"/>
  <c r="H69"/>
  <c r="I69"/>
  <c r="G70"/>
  <c r="H70"/>
  <c r="I70"/>
  <c r="G72"/>
  <c r="H72"/>
  <c r="I72"/>
  <c r="G73"/>
  <c r="H73"/>
  <c r="I73"/>
  <c r="G74"/>
  <c r="H74"/>
  <c r="I74"/>
  <c r="G75"/>
  <c r="H75"/>
  <c r="I75"/>
  <c r="G78"/>
  <c r="H78"/>
  <c r="I78"/>
  <c r="G79"/>
  <c r="H79"/>
  <c r="I79"/>
  <c r="F81"/>
  <c r="G82"/>
  <c r="H82"/>
  <c r="F82" s="1"/>
  <c r="I82"/>
  <c r="G83"/>
  <c r="H83"/>
  <c r="I83"/>
  <c r="G84"/>
  <c r="H84"/>
  <c r="F84" s="1"/>
  <c r="I84"/>
  <c r="G90"/>
  <c r="H90"/>
  <c r="I90"/>
  <c r="G91"/>
  <c r="H91"/>
  <c r="F91" s="1"/>
  <c r="I91"/>
  <c r="G92"/>
  <c r="H92"/>
  <c r="I92"/>
  <c r="G93"/>
  <c r="H93"/>
  <c r="F93" s="1"/>
  <c r="I93"/>
  <c r="G94"/>
  <c r="H94"/>
  <c r="I94"/>
  <c r="G96"/>
  <c r="H96"/>
  <c r="F96" s="1"/>
  <c r="I96"/>
  <c r="E9" i="2"/>
  <c r="G11" i="1" s="1"/>
  <c r="F9" i="2"/>
  <c r="H11" i="1" s="1"/>
  <c r="B12" i="2"/>
  <c r="B3" i="1" s="1"/>
  <c r="B16" i="2"/>
  <c r="F22"/>
  <c r="G23" i="1" s="1"/>
  <c r="G22" i="2"/>
  <c r="H23" i="1" s="1"/>
  <c r="H22" i="2"/>
  <c r="I23" i="1" s="1"/>
  <c r="I23" i="2"/>
  <c r="I22" s="1"/>
  <c r="J23"/>
  <c r="I24"/>
  <c r="J24"/>
  <c r="I25"/>
  <c r="J25"/>
  <c r="I26"/>
  <c r="J26"/>
  <c r="I27"/>
  <c r="J27"/>
  <c r="F28"/>
  <c r="G28"/>
  <c r="H28"/>
  <c r="I29"/>
  <c r="I28" s="1"/>
  <c r="J28" s="1"/>
  <c r="I30"/>
  <c r="J30" s="1"/>
  <c r="I31"/>
  <c r="J31" s="1"/>
  <c r="I32"/>
  <c r="J32" s="1"/>
  <c r="F33"/>
  <c r="G33"/>
  <c r="H33"/>
  <c r="I34"/>
  <c r="I33" s="1"/>
  <c r="J33" s="1"/>
  <c r="J34"/>
  <c r="I35"/>
  <c r="J35"/>
  <c r="I36"/>
  <c r="J36"/>
  <c r="I37"/>
  <c r="J37"/>
  <c r="I38"/>
  <c r="J38"/>
  <c r="F39"/>
  <c r="G39"/>
  <c r="H39"/>
  <c r="I40"/>
  <c r="I39" s="1"/>
  <c r="J39" s="1"/>
  <c r="I41"/>
  <c r="J41" s="1"/>
  <c r="I42"/>
  <c r="J42" s="1"/>
  <c r="I43"/>
  <c r="J43" s="1"/>
  <c r="I44"/>
  <c r="J44" s="1"/>
  <c r="I45"/>
  <c r="J45" s="1"/>
  <c r="I46"/>
  <c r="J46" s="1"/>
  <c r="F47"/>
  <c r="G47"/>
  <c r="H47"/>
  <c r="I48"/>
  <c r="I47" s="1"/>
  <c r="J47" s="1"/>
  <c r="J48"/>
  <c r="I49"/>
  <c r="J49"/>
  <c r="I50"/>
  <c r="J50"/>
  <c r="I51"/>
  <c r="J51"/>
  <c r="F52"/>
  <c r="G52"/>
  <c r="H52"/>
  <c r="I53"/>
  <c r="I52" s="1"/>
  <c r="J52" s="1"/>
  <c r="I54"/>
  <c r="J54" s="1"/>
  <c r="I55"/>
  <c r="J55" s="1"/>
  <c r="I56"/>
  <c r="J56" s="1"/>
  <c r="I57"/>
  <c r="J57" s="1"/>
  <c r="F58"/>
  <c r="G58"/>
  <c r="H58"/>
  <c r="I59"/>
  <c r="I58" s="1"/>
  <c r="J58" s="1"/>
  <c r="J59"/>
  <c r="I60"/>
  <c r="J60"/>
  <c r="F61"/>
  <c r="G61"/>
  <c r="H61"/>
  <c r="I62"/>
  <c r="I61" s="1"/>
  <c r="J61" s="1"/>
  <c r="I63"/>
  <c r="J63" s="1"/>
  <c r="I64"/>
  <c r="J64" s="1"/>
  <c r="F65"/>
  <c r="G65"/>
  <c r="H65"/>
  <c r="I66"/>
  <c r="I65" s="1"/>
  <c r="J65" s="1"/>
  <c r="J66"/>
  <c r="I67"/>
  <c r="J67"/>
  <c r="I68"/>
  <c r="J68"/>
  <c r="I69"/>
  <c r="J69"/>
  <c r="I70"/>
  <c r="J70"/>
  <c r="I71"/>
  <c r="J71"/>
  <c r="I72"/>
  <c r="J72"/>
  <c r="I73"/>
  <c r="J73"/>
  <c r="F74"/>
  <c r="G26" i="1" s="1"/>
  <c r="G74" i="2"/>
  <c r="H26" i="1" s="1"/>
  <c r="H74" i="2"/>
  <c r="I26" i="1" s="1"/>
  <c r="I75" i="2"/>
  <c r="I74" s="1"/>
  <c r="J74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F90"/>
  <c r="G30" i="1" s="1"/>
  <c r="G90" i="2"/>
  <c r="H30" i="1" s="1"/>
  <c r="H90" i="2"/>
  <c r="I30" i="1" s="1"/>
  <c r="I91" i="2"/>
  <c r="I90" s="1"/>
  <c r="J90" s="1"/>
  <c r="J91"/>
  <c r="I92"/>
  <c r="J92"/>
  <c r="I93"/>
  <c r="J93"/>
  <c r="F94"/>
  <c r="G94"/>
  <c r="G167" s="1"/>
  <c r="H94"/>
  <c r="I95"/>
  <c r="I94" s="1"/>
  <c r="J94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F106"/>
  <c r="G31" i="1" s="1"/>
  <c r="G106" i="2"/>
  <c r="H31" i="1" s="1"/>
  <c r="H106" i="2"/>
  <c r="I31" i="1" s="1"/>
  <c r="I107" i="2"/>
  <c r="I106" s="1"/>
  <c r="J106" s="1"/>
  <c r="J107"/>
  <c r="I108"/>
  <c r="J108"/>
  <c r="I109"/>
  <c r="J109"/>
  <c r="F110"/>
  <c r="G32" i="1" s="1"/>
  <c r="G110" i="2"/>
  <c r="H32" i="1" s="1"/>
  <c r="H110" i="2"/>
  <c r="I32" i="1" s="1"/>
  <c r="I111" i="2"/>
  <c r="I110" s="1"/>
  <c r="J110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F119"/>
  <c r="G119"/>
  <c r="H119"/>
  <c r="I120"/>
  <c r="I119" s="1"/>
  <c r="J119" s="1"/>
  <c r="J120"/>
  <c r="I121"/>
  <c r="J121"/>
  <c r="I122"/>
  <c r="J122"/>
  <c r="F123"/>
  <c r="G33" i="1" s="1"/>
  <c r="G123" i="2"/>
  <c r="H33" i="1" s="1"/>
  <c r="H123" i="2"/>
  <c r="I33" i="1" s="1"/>
  <c r="I124" i="2"/>
  <c r="I123" s="1"/>
  <c r="J123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F137"/>
  <c r="G36" i="1" s="1"/>
  <c r="G137" i="2"/>
  <c r="H36" i="1" s="1"/>
  <c r="H137" i="2"/>
  <c r="I36" i="1" s="1"/>
  <c r="I138" i="2"/>
  <c r="I137" s="1"/>
  <c r="J137" s="1"/>
  <c r="J138"/>
  <c r="I139"/>
  <c r="J139"/>
  <c r="F140"/>
  <c r="G37" i="1" s="1"/>
  <c r="G140" i="2"/>
  <c r="H37" i="1" s="1"/>
  <c r="H140" i="2"/>
  <c r="I37" i="1" s="1"/>
  <c r="I141" i="2"/>
  <c r="I140" s="1"/>
  <c r="J140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F149"/>
  <c r="G149"/>
  <c r="H149"/>
  <c r="I150"/>
  <c r="I149" s="1"/>
  <c r="J149" s="1"/>
  <c r="J150"/>
  <c r="I151"/>
  <c r="J151"/>
  <c r="I152"/>
  <c r="J152"/>
  <c r="I153"/>
  <c r="J153"/>
  <c r="I154"/>
  <c r="J154"/>
  <c r="I155"/>
  <c r="J155"/>
  <c r="I156"/>
  <c r="J156"/>
  <c r="I157"/>
  <c r="J157"/>
  <c r="F158"/>
  <c r="G158"/>
  <c r="H158"/>
  <c r="I159"/>
  <c r="I158" s="1"/>
  <c r="J158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F167"/>
  <c r="H167"/>
  <c r="B174"/>
  <c r="B176"/>
  <c r="E176"/>
  <c r="F176"/>
  <c r="B177"/>
  <c r="F177"/>
  <c r="B179"/>
  <c r="F179"/>
  <c r="B180"/>
  <c r="F184"/>
  <c r="G184"/>
  <c r="H184"/>
  <c r="I184"/>
  <c r="U184"/>
  <c r="V184"/>
  <c r="W184"/>
  <c r="J298"/>
  <c r="J299"/>
  <c r="J300"/>
  <c r="B348"/>
  <c r="B350"/>
  <c r="E350"/>
  <c r="F350"/>
  <c r="B351"/>
  <c r="F351"/>
  <c r="F353"/>
  <c r="B354"/>
  <c r="F358"/>
  <c r="G358"/>
  <c r="H358"/>
  <c r="I358"/>
  <c r="F361"/>
  <c r="G361"/>
  <c r="H57" i="1" s="1"/>
  <c r="H361" i="2"/>
  <c r="I362"/>
  <c r="I361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F375"/>
  <c r="G375"/>
  <c r="H375"/>
  <c r="I376"/>
  <c r="I375" s="1"/>
  <c r="J375" s="1"/>
  <c r="J376"/>
  <c r="I377"/>
  <c r="J377"/>
  <c r="I378"/>
  <c r="J378"/>
  <c r="I379"/>
  <c r="J379"/>
  <c r="I380"/>
  <c r="J380"/>
  <c r="I381"/>
  <c r="J381"/>
  <c r="I382"/>
  <c r="J382"/>
  <c r="F383"/>
  <c r="G383"/>
  <c r="G419" s="1"/>
  <c r="H383"/>
  <c r="I384"/>
  <c r="I383" s="1"/>
  <c r="J383" s="1"/>
  <c r="I385"/>
  <c r="J385" s="1"/>
  <c r="I386"/>
  <c r="J386" s="1"/>
  <c r="I387"/>
  <c r="J387" s="1"/>
  <c r="F388"/>
  <c r="G388"/>
  <c r="H388"/>
  <c r="I389"/>
  <c r="I388" s="1"/>
  <c r="J388" s="1"/>
  <c r="J389"/>
  <c r="I390"/>
  <c r="J390"/>
  <c r="F391"/>
  <c r="G391"/>
  <c r="H391"/>
  <c r="I392"/>
  <c r="I391" s="1"/>
  <c r="J391" s="1"/>
  <c r="I393"/>
  <c r="J393" s="1"/>
  <c r="I394"/>
  <c r="J394" s="1"/>
  <c r="I395"/>
  <c r="J395" s="1"/>
  <c r="F396"/>
  <c r="G396"/>
  <c r="H396"/>
  <c r="I397"/>
  <c r="I396" s="1"/>
  <c r="J396" s="1"/>
  <c r="J397"/>
  <c r="I398"/>
  <c r="J398"/>
  <c r="F399"/>
  <c r="G399"/>
  <c r="H399"/>
  <c r="I400"/>
  <c r="I399" s="1"/>
  <c r="J399" s="1"/>
  <c r="I401"/>
  <c r="J401" s="1"/>
  <c r="F402"/>
  <c r="G402"/>
  <c r="H402"/>
  <c r="I403"/>
  <c r="I402" s="1"/>
  <c r="J402" s="1"/>
  <c r="J403"/>
  <c r="I404"/>
  <c r="J404"/>
  <c r="I405"/>
  <c r="J405"/>
  <c r="F406"/>
  <c r="G406"/>
  <c r="H406"/>
  <c r="I407"/>
  <c r="I406" s="1"/>
  <c r="J406" s="1"/>
  <c r="I408"/>
  <c r="J408" s="1"/>
  <c r="F409"/>
  <c r="G409"/>
  <c r="H409"/>
  <c r="I410"/>
  <c r="I409" s="1"/>
  <c r="J409" s="1"/>
  <c r="J410"/>
  <c r="I411"/>
  <c r="J411"/>
  <c r="F412"/>
  <c r="G62" i="1" s="1"/>
  <c r="G412" i="2"/>
  <c r="H62" i="1" s="1"/>
  <c r="H412" i="2"/>
  <c r="I62" i="1" s="1"/>
  <c r="I413" i="2"/>
  <c r="I412" s="1"/>
  <c r="J412" s="1"/>
  <c r="I414"/>
  <c r="J414" s="1"/>
  <c r="I415"/>
  <c r="J415" s="1"/>
  <c r="I416"/>
  <c r="J416" s="1"/>
  <c r="I417"/>
  <c r="J417" s="1"/>
  <c r="I418"/>
  <c r="J418" s="1"/>
  <c r="F419"/>
  <c r="H419"/>
  <c r="J420"/>
  <c r="J421"/>
  <c r="I422"/>
  <c r="J422"/>
  <c r="I423"/>
  <c r="J423"/>
  <c r="I424"/>
  <c r="J424"/>
  <c r="I425"/>
  <c r="J425"/>
  <c r="F426"/>
  <c r="G59" i="1" s="1"/>
  <c r="G426" i="2"/>
  <c r="H59" i="1" s="1"/>
  <c r="H426" i="2"/>
  <c r="I59" i="1" s="1"/>
  <c r="I427" i="2"/>
  <c r="I426" s="1"/>
  <c r="I428"/>
  <c r="J428" s="1"/>
  <c r="F429"/>
  <c r="H429"/>
  <c r="B433"/>
  <c r="B435"/>
  <c r="E435"/>
  <c r="F435"/>
  <c r="B436"/>
  <c r="F436"/>
  <c r="F438"/>
  <c r="B439"/>
  <c r="F443"/>
  <c r="G443"/>
  <c r="H443"/>
  <c r="I443"/>
  <c r="B449"/>
  <c r="B451"/>
  <c r="E451"/>
  <c r="F451"/>
  <c r="B452"/>
  <c r="F452"/>
  <c r="B454"/>
  <c r="F454"/>
  <c r="B455"/>
  <c r="F459"/>
  <c r="G459"/>
  <c r="H459"/>
  <c r="I459"/>
  <c r="F461"/>
  <c r="G76" i="1" s="1"/>
  <c r="G461" i="2"/>
  <c r="H76" i="1" s="1"/>
  <c r="H461" i="2"/>
  <c r="I76" i="1" s="1"/>
  <c r="I462" i="2"/>
  <c r="I461" s="1"/>
  <c r="J462"/>
  <c r="I463"/>
  <c r="J463"/>
  <c r="I464"/>
  <c r="J464"/>
  <c r="F465"/>
  <c r="G465"/>
  <c r="H465"/>
  <c r="I466"/>
  <c r="I465" s="1"/>
  <c r="J465" s="1"/>
  <c r="I467"/>
  <c r="J467" s="1"/>
  <c r="F468"/>
  <c r="G468"/>
  <c r="H468"/>
  <c r="I469"/>
  <c r="I468" s="1"/>
  <c r="J468" s="1"/>
  <c r="J469"/>
  <c r="I470"/>
  <c r="J470"/>
  <c r="F471"/>
  <c r="G80" i="1" s="1"/>
  <c r="G471" i="2"/>
  <c r="H80" i="1" s="1"/>
  <c r="H471" i="2"/>
  <c r="I80" i="1" s="1"/>
  <c r="I472" i="2"/>
  <c r="I471" s="1"/>
  <c r="J471" s="1"/>
  <c r="I473"/>
  <c r="J473" s="1"/>
  <c r="I474"/>
  <c r="J474" s="1"/>
  <c r="I475"/>
  <c r="J475" s="1"/>
  <c r="I476"/>
  <c r="J476" s="1"/>
  <c r="I477"/>
  <c r="J477" s="1"/>
  <c r="F478"/>
  <c r="G478"/>
  <c r="H478"/>
  <c r="I479"/>
  <c r="I478" s="1"/>
  <c r="J478" s="1"/>
  <c r="J479"/>
  <c r="I480"/>
  <c r="J480"/>
  <c r="F481"/>
  <c r="G481"/>
  <c r="H481"/>
  <c r="I482"/>
  <c r="I481" s="1"/>
  <c r="J481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F497"/>
  <c r="G71" i="1" s="1"/>
  <c r="G497" i="2"/>
  <c r="H71" i="1" s="1"/>
  <c r="H497" i="2"/>
  <c r="I71" i="1" s="1"/>
  <c r="I498" i="2"/>
  <c r="I497" s="1"/>
  <c r="J497" s="1"/>
  <c r="J498"/>
  <c r="I499"/>
  <c r="J499"/>
  <c r="I500"/>
  <c r="J500"/>
  <c r="I501"/>
  <c r="J501"/>
  <c r="I502"/>
  <c r="J502"/>
  <c r="F503"/>
  <c r="G503"/>
  <c r="H503"/>
  <c r="I504"/>
  <c r="I503" s="1"/>
  <c r="J503" s="1"/>
  <c r="I505"/>
  <c r="J505" s="1"/>
  <c r="I506"/>
  <c r="J506" s="1"/>
  <c r="I507"/>
  <c r="J507" s="1"/>
  <c r="I508"/>
  <c r="J508" s="1"/>
  <c r="I509"/>
  <c r="J509" s="1"/>
  <c r="I510"/>
  <c r="J510" s="1"/>
  <c r="I511"/>
  <c r="J511" s="1"/>
  <c r="F512"/>
  <c r="G512"/>
  <c r="H512"/>
  <c r="I513"/>
  <c r="I512" s="1"/>
  <c r="J512" s="1"/>
  <c r="J513"/>
  <c r="I514"/>
  <c r="J514"/>
  <c r="I515"/>
  <c r="J515"/>
  <c r="F516"/>
  <c r="G516"/>
  <c r="H516"/>
  <c r="I517"/>
  <c r="I516" s="1"/>
  <c r="J516" s="1"/>
  <c r="I518"/>
  <c r="J518" s="1"/>
  <c r="I519"/>
  <c r="J519" s="1"/>
  <c r="I520"/>
  <c r="J520" s="1"/>
  <c r="F521"/>
  <c r="G88" i="1" s="1"/>
  <c r="G521" i="2"/>
  <c r="H521"/>
  <c r="I88" i="1" s="1"/>
  <c r="I522" i="2"/>
  <c r="I521" s="1"/>
  <c r="J521" s="1"/>
  <c r="J522"/>
  <c r="I523"/>
  <c r="J523"/>
  <c r="F524"/>
  <c r="G524"/>
  <c r="H524"/>
  <c r="I525"/>
  <c r="I524" s="1"/>
  <c r="J524" s="1"/>
  <c r="I526"/>
  <c r="J526" s="1"/>
  <c r="I527"/>
  <c r="J527" s="1"/>
  <c r="I528"/>
  <c r="J528" s="1"/>
  <c r="I529"/>
  <c r="J529" s="1"/>
  <c r="I530"/>
  <c r="J530" s="1"/>
  <c r="F531"/>
  <c r="G89" i="1" s="1"/>
  <c r="G531" i="2"/>
  <c r="H89" i="1" s="1"/>
  <c r="H531" i="2"/>
  <c r="I89" i="1" s="1"/>
  <c r="I532" i="2"/>
  <c r="I531" s="1"/>
  <c r="J531" s="1"/>
  <c r="J532"/>
  <c r="I533"/>
  <c r="J533"/>
  <c r="I534"/>
  <c r="J534"/>
  <c r="I535"/>
  <c r="J535"/>
  <c r="F536"/>
  <c r="G85" i="1" s="1"/>
  <c r="G536" i="2"/>
  <c r="H85" i="1" s="1"/>
  <c r="H536" i="2"/>
  <c r="I85" i="1" s="1"/>
  <c r="I537" i="2"/>
  <c r="I536" s="1"/>
  <c r="J536" s="1"/>
  <c r="I538"/>
  <c r="J538" s="1"/>
  <c r="I539"/>
  <c r="J539" s="1"/>
  <c r="I540"/>
  <c r="J540" s="1"/>
  <c r="F541"/>
  <c r="F597" s="1"/>
  <c r="G541"/>
  <c r="H541"/>
  <c r="H597" s="1"/>
  <c r="I542"/>
  <c r="I541" s="1"/>
  <c r="J541" s="1"/>
  <c r="J542"/>
  <c r="I543"/>
  <c r="J543"/>
  <c r="F544"/>
  <c r="G544"/>
  <c r="H544"/>
  <c r="I545"/>
  <c r="I544" s="1"/>
  <c r="J544" s="1"/>
  <c r="I546"/>
  <c r="J546" s="1"/>
  <c r="I547"/>
  <c r="J547" s="1"/>
  <c r="I548"/>
  <c r="J548" s="1"/>
  <c r="I549"/>
  <c r="J549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I560"/>
  <c r="J560" s="1"/>
  <c r="I561"/>
  <c r="J561" s="1"/>
  <c r="I562"/>
  <c r="J562" s="1"/>
  <c r="I563"/>
  <c r="J563" s="1"/>
  <c r="I564"/>
  <c r="J564" s="1"/>
  <c r="I565"/>
  <c r="J565" s="1"/>
  <c r="F566"/>
  <c r="G566"/>
  <c r="H566"/>
  <c r="I567"/>
  <c r="I566" s="1"/>
  <c r="J566" s="1"/>
  <c r="J567"/>
  <c r="I568"/>
  <c r="J568"/>
  <c r="I569"/>
  <c r="J569"/>
  <c r="I570"/>
  <c r="J570"/>
  <c r="I571"/>
  <c r="J571"/>
  <c r="I572"/>
  <c r="J572"/>
  <c r="I573"/>
  <c r="J573"/>
  <c r="I574"/>
  <c r="J574"/>
  <c r="I575"/>
  <c r="J575"/>
  <c r="I576"/>
  <c r="J576"/>
  <c r="I577"/>
  <c r="J577"/>
  <c r="I578"/>
  <c r="J578"/>
  <c r="I579"/>
  <c r="J579"/>
  <c r="I580"/>
  <c r="J580"/>
  <c r="I581"/>
  <c r="J581"/>
  <c r="I582"/>
  <c r="J582"/>
  <c r="I583"/>
  <c r="J583"/>
  <c r="I584"/>
  <c r="J584"/>
  <c r="I585"/>
  <c r="J585"/>
  <c r="F586"/>
  <c r="G586"/>
  <c r="H586"/>
  <c r="I587"/>
  <c r="I586" s="1"/>
  <c r="J586" s="1"/>
  <c r="I588"/>
  <c r="J588" s="1"/>
  <c r="I589"/>
  <c r="J589" s="1"/>
  <c r="I590"/>
  <c r="J590" s="1"/>
  <c r="F591"/>
  <c r="G95" i="1" s="1"/>
  <c r="G591" i="2"/>
  <c r="H95" i="1" s="1"/>
  <c r="H591" i="2"/>
  <c r="I95" i="1" s="1"/>
  <c r="I592" i="2"/>
  <c r="I591" s="1"/>
  <c r="J591" s="1"/>
  <c r="J592"/>
  <c r="I593"/>
  <c r="J593"/>
  <c r="I594"/>
  <c r="J594"/>
  <c r="I595"/>
  <c r="J595"/>
  <c r="I596"/>
  <c r="J596"/>
  <c r="G597"/>
  <c r="E598"/>
  <c r="B614"/>
  <c r="B616"/>
  <c r="E616"/>
  <c r="F616"/>
  <c r="B617"/>
  <c r="F617"/>
  <c r="B619"/>
  <c r="F619"/>
  <c r="B620"/>
  <c r="U624"/>
  <c r="V624"/>
  <c r="W624"/>
  <c r="C626"/>
  <c r="C627"/>
  <c r="F630"/>
  <c r="G630"/>
  <c r="H630"/>
  <c r="L630"/>
  <c r="M630"/>
  <c r="X630"/>
  <c r="I631"/>
  <c r="N631"/>
  <c r="X631"/>
  <c r="I632"/>
  <c r="J632" s="1"/>
  <c r="N632"/>
  <c r="O632" s="1"/>
  <c r="X632"/>
  <c r="F633"/>
  <c r="G633"/>
  <c r="H633"/>
  <c r="L633"/>
  <c r="M633"/>
  <c r="X633"/>
  <c r="I634"/>
  <c r="N634"/>
  <c r="X634"/>
  <c r="I635"/>
  <c r="J635" s="1"/>
  <c r="N635"/>
  <c r="O635" s="1"/>
  <c r="X635"/>
  <c r="I636"/>
  <c r="J636" s="1"/>
  <c r="N636"/>
  <c r="O636" s="1"/>
  <c r="X636"/>
  <c r="I637"/>
  <c r="J637" s="1"/>
  <c r="N637"/>
  <c r="O637" s="1"/>
  <c r="X637"/>
  <c r="I638"/>
  <c r="J638" s="1"/>
  <c r="N638"/>
  <c r="O638" s="1"/>
  <c r="X638"/>
  <c r="F639"/>
  <c r="G639"/>
  <c r="H639"/>
  <c r="L639"/>
  <c r="M639"/>
  <c r="X639"/>
  <c r="I640"/>
  <c r="J640" s="1"/>
  <c r="N640"/>
  <c r="O640" s="1"/>
  <c r="X640"/>
  <c r="I641"/>
  <c r="J641" s="1"/>
  <c r="N641"/>
  <c r="O641" s="1"/>
  <c r="X641"/>
  <c r="I642"/>
  <c r="J642" s="1"/>
  <c r="N642"/>
  <c r="O642" s="1"/>
  <c r="X642"/>
  <c r="I643"/>
  <c r="J643" s="1"/>
  <c r="N643"/>
  <c r="O643" s="1"/>
  <c r="X643"/>
  <c r="I644"/>
  <c r="J644" s="1"/>
  <c r="N644"/>
  <c r="O644" s="1"/>
  <c r="X644"/>
  <c r="I645"/>
  <c r="J645" s="1"/>
  <c r="N645"/>
  <c r="O645" s="1"/>
  <c r="X645"/>
  <c r="I646"/>
  <c r="J646" s="1"/>
  <c r="N646"/>
  <c r="O646" s="1"/>
  <c r="X646"/>
  <c r="I647"/>
  <c r="J647" s="1"/>
  <c r="N647"/>
  <c r="O647" s="1"/>
  <c r="X647"/>
  <c r="F648"/>
  <c r="G648"/>
  <c r="H648"/>
  <c r="L648"/>
  <c r="M648"/>
  <c r="Q648"/>
  <c r="R648"/>
  <c r="U648"/>
  <c r="V648"/>
  <c r="W648"/>
  <c r="I649"/>
  <c r="J649" s="1"/>
  <c r="S649"/>
  <c r="T649" s="1"/>
  <c r="I650"/>
  <c r="J650"/>
  <c r="N650"/>
  <c r="O650"/>
  <c r="S650"/>
  <c r="T650"/>
  <c r="X650" s="1"/>
  <c r="I651"/>
  <c r="J651" s="1"/>
  <c r="N651"/>
  <c r="O651" s="1"/>
  <c r="S651"/>
  <c r="T651" s="1"/>
  <c r="X651" s="1"/>
  <c r="I652"/>
  <c r="J652" s="1"/>
  <c r="N652"/>
  <c r="O652" s="1"/>
  <c r="S652"/>
  <c r="T652" s="1"/>
  <c r="X652" s="1"/>
  <c r="I653"/>
  <c r="J653" s="1"/>
  <c r="S653"/>
  <c r="T653" s="1"/>
  <c r="X653" s="1"/>
  <c r="I654"/>
  <c r="J654"/>
  <c r="N654"/>
  <c r="O654"/>
  <c r="S654"/>
  <c r="T654"/>
  <c r="X654" s="1"/>
  <c r="I655"/>
  <c r="J655" s="1"/>
  <c r="N655"/>
  <c r="O655" s="1"/>
  <c r="S655"/>
  <c r="T655" s="1"/>
  <c r="X655" s="1"/>
  <c r="I656"/>
  <c r="J656" s="1"/>
  <c r="N656"/>
  <c r="O656" s="1"/>
  <c r="S656"/>
  <c r="T656" s="1"/>
  <c r="X656" s="1"/>
  <c r="I657"/>
  <c r="J657" s="1"/>
  <c r="X657"/>
  <c r="I658"/>
  <c r="J658"/>
  <c r="N658"/>
  <c r="O658"/>
  <c r="X658"/>
  <c r="I659"/>
  <c r="J659" s="1"/>
  <c r="X659"/>
  <c r="I660"/>
  <c r="J660"/>
  <c r="N660"/>
  <c r="O660"/>
  <c r="S660"/>
  <c r="T660"/>
  <c r="X660" s="1"/>
  <c r="I661"/>
  <c r="J661" s="1"/>
  <c r="N661"/>
  <c r="O661" s="1"/>
  <c r="X661"/>
  <c r="I662"/>
  <c r="J662" s="1"/>
  <c r="N662"/>
  <c r="O662" s="1"/>
  <c r="S662"/>
  <c r="T662" s="1"/>
  <c r="X662" s="1"/>
  <c r="I663"/>
  <c r="J663" s="1"/>
  <c r="S663"/>
  <c r="T663" s="1"/>
  <c r="X663" s="1"/>
  <c r="I664"/>
  <c r="J664"/>
  <c r="N664"/>
  <c r="O664"/>
  <c r="X664"/>
  <c r="I665"/>
  <c r="J665" s="1"/>
  <c r="S665"/>
  <c r="T665" s="1"/>
  <c r="X665" s="1"/>
  <c r="F666"/>
  <c r="G666"/>
  <c r="H666"/>
  <c r="L666"/>
  <c r="M666"/>
  <c r="X666"/>
  <c r="I667"/>
  <c r="J667"/>
  <c r="N667"/>
  <c r="O667"/>
  <c r="X667"/>
  <c r="I668"/>
  <c r="J668" s="1"/>
  <c r="X668"/>
  <c r="I669"/>
  <c r="J669"/>
  <c r="N669"/>
  <c r="O669"/>
  <c r="X669"/>
  <c r="F670"/>
  <c r="G670"/>
  <c r="H670"/>
  <c r="L670"/>
  <c r="M670"/>
  <c r="X670"/>
  <c r="I671"/>
  <c r="N671" s="1"/>
  <c r="X671"/>
  <c r="I672"/>
  <c r="J672"/>
  <c r="N672"/>
  <c r="O672"/>
  <c r="X672"/>
  <c r="I673"/>
  <c r="J673" s="1"/>
  <c r="X673"/>
  <c r="I674"/>
  <c r="J674"/>
  <c r="N674"/>
  <c r="O674"/>
  <c r="X674"/>
  <c r="I675"/>
  <c r="J675" s="1"/>
  <c r="X675"/>
  <c r="F676"/>
  <c r="G676"/>
  <c r="H676"/>
  <c r="L676"/>
  <c r="M676"/>
  <c r="X676"/>
  <c r="I677"/>
  <c r="J677"/>
  <c r="N677"/>
  <c r="O677"/>
  <c r="X677"/>
  <c r="I678"/>
  <c r="J678" s="1"/>
  <c r="X678"/>
  <c r="I679"/>
  <c r="J679"/>
  <c r="N679"/>
  <c r="O679"/>
  <c r="X679"/>
  <c r="I680"/>
  <c r="J680" s="1"/>
  <c r="X680"/>
  <c r="I681"/>
  <c r="J681"/>
  <c r="N681"/>
  <c r="O681"/>
  <c r="X681"/>
  <c r="I682"/>
  <c r="J682" s="1"/>
  <c r="X682"/>
  <c r="F683"/>
  <c r="G683"/>
  <c r="H683"/>
  <c r="L683"/>
  <c r="M683"/>
  <c r="X683"/>
  <c r="I684"/>
  <c r="J684"/>
  <c r="N684"/>
  <c r="O684"/>
  <c r="X684"/>
  <c r="I685"/>
  <c r="J685" s="1"/>
  <c r="X685"/>
  <c r="I686"/>
  <c r="J686"/>
  <c r="N686"/>
  <c r="O686"/>
  <c r="X686"/>
  <c r="I687"/>
  <c r="J687" s="1"/>
  <c r="X687"/>
  <c r="I688"/>
  <c r="J688"/>
  <c r="N688"/>
  <c r="O688"/>
  <c r="X688"/>
  <c r="I689"/>
  <c r="J689" s="1"/>
  <c r="X689"/>
  <c r="I690"/>
  <c r="J690"/>
  <c r="N690"/>
  <c r="O690"/>
  <c r="X690"/>
  <c r="I691"/>
  <c r="J691" s="1"/>
  <c r="X691"/>
  <c r="X692"/>
  <c r="I693"/>
  <c r="X693"/>
  <c r="I694"/>
  <c r="J694" s="1"/>
  <c r="X694"/>
  <c r="I695"/>
  <c r="J695" s="1"/>
  <c r="X695"/>
  <c r="I696"/>
  <c r="J696"/>
  <c r="X696"/>
  <c r="I697"/>
  <c r="J697" s="1"/>
  <c r="X697"/>
  <c r="I698"/>
  <c r="J698" s="1"/>
  <c r="N698"/>
  <c r="O698" s="1"/>
  <c r="S698"/>
  <c r="T698" s="1"/>
  <c r="X698" s="1"/>
  <c r="I699"/>
  <c r="J699" s="1"/>
  <c r="X699"/>
  <c r="I700"/>
  <c r="J700"/>
  <c r="X700"/>
  <c r="F701"/>
  <c r="G701"/>
  <c r="H701"/>
  <c r="H745" s="1"/>
  <c r="L701"/>
  <c r="M701"/>
  <c r="Q701"/>
  <c r="R701"/>
  <c r="U701"/>
  <c r="V701"/>
  <c r="W701"/>
  <c r="I702"/>
  <c r="J702" s="1"/>
  <c r="N702"/>
  <c r="O702" s="1"/>
  <c r="S702"/>
  <c r="T702" s="1"/>
  <c r="X702" s="1"/>
  <c r="I703"/>
  <c r="J703" s="1"/>
  <c r="S703"/>
  <c r="T703" s="1"/>
  <c r="X703" s="1"/>
  <c r="I704"/>
  <c r="J704"/>
  <c r="N704"/>
  <c r="O704"/>
  <c r="S704"/>
  <c r="T704"/>
  <c r="X704" s="1"/>
  <c r="I705"/>
  <c r="J705" s="1"/>
  <c r="N705"/>
  <c r="O705" s="1"/>
  <c r="S705"/>
  <c r="T705" s="1"/>
  <c r="X705" s="1"/>
  <c r="I706"/>
  <c r="J706" s="1"/>
  <c r="N706"/>
  <c r="O706" s="1"/>
  <c r="S706"/>
  <c r="T706" s="1"/>
  <c r="X706" s="1"/>
  <c r="I707"/>
  <c r="J707" s="1"/>
  <c r="S707"/>
  <c r="T707" s="1"/>
  <c r="X707" s="1"/>
  <c r="F708"/>
  <c r="G708"/>
  <c r="G745" s="1"/>
  <c r="H708"/>
  <c r="L708"/>
  <c r="L745" s="1"/>
  <c r="M708"/>
  <c r="Q708"/>
  <c r="Q745" s="1"/>
  <c r="R708"/>
  <c r="U708"/>
  <c r="U745" s="1"/>
  <c r="V708"/>
  <c r="W708"/>
  <c r="W745" s="1"/>
  <c r="I709"/>
  <c r="J709" s="1"/>
  <c r="N709"/>
  <c r="O709" s="1"/>
  <c r="S709"/>
  <c r="T709" s="1"/>
  <c r="I710"/>
  <c r="J710" s="1"/>
  <c r="N710"/>
  <c r="O710" s="1"/>
  <c r="S710"/>
  <c r="T710" s="1"/>
  <c r="X710" s="1"/>
  <c r="I711"/>
  <c r="J711" s="1"/>
  <c r="S711"/>
  <c r="T711" s="1"/>
  <c r="X711" s="1"/>
  <c r="I712"/>
  <c r="J712"/>
  <c r="N712"/>
  <c r="O712"/>
  <c r="S712"/>
  <c r="T712"/>
  <c r="X712" s="1"/>
  <c r="I713"/>
  <c r="J713" s="1"/>
  <c r="N713"/>
  <c r="O713" s="1"/>
  <c r="S713"/>
  <c r="T713" s="1"/>
  <c r="X713" s="1"/>
  <c r="I714"/>
  <c r="J714" s="1"/>
  <c r="N714"/>
  <c r="O714" s="1"/>
  <c r="S714"/>
  <c r="T714" s="1"/>
  <c r="X714" s="1"/>
  <c r="F715"/>
  <c r="G715"/>
  <c r="H715"/>
  <c r="X715"/>
  <c r="I716"/>
  <c r="X716"/>
  <c r="I717"/>
  <c r="J717" s="1"/>
  <c r="X717"/>
  <c r="I718"/>
  <c r="J718" s="1"/>
  <c r="N718"/>
  <c r="O718" s="1"/>
  <c r="S718"/>
  <c r="T718" s="1"/>
  <c r="X718" s="1"/>
  <c r="F719"/>
  <c r="G719"/>
  <c r="H719"/>
  <c r="L719"/>
  <c r="M719"/>
  <c r="Q719"/>
  <c r="R719"/>
  <c r="U719"/>
  <c r="V719"/>
  <c r="W719"/>
  <c r="I720"/>
  <c r="J720" s="1"/>
  <c r="S720"/>
  <c r="T720" s="1"/>
  <c r="I721"/>
  <c r="J721"/>
  <c r="N721"/>
  <c r="O721"/>
  <c r="S721"/>
  <c r="T721"/>
  <c r="X721" s="1"/>
  <c r="I722"/>
  <c r="J722" s="1"/>
  <c r="N722"/>
  <c r="O722" s="1"/>
  <c r="S722"/>
  <c r="T722" s="1"/>
  <c r="X722" s="1"/>
  <c r="I723"/>
  <c r="J723" s="1"/>
  <c r="N723"/>
  <c r="O723" s="1"/>
  <c r="S723"/>
  <c r="T723" s="1"/>
  <c r="X723" s="1"/>
  <c r="I724"/>
  <c r="J724" s="1"/>
  <c r="S724"/>
  <c r="T724" s="1"/>
  <c r="X724" s="1"/>
  <c r="I725"/>
  <c r="J725"/>
  <c r="N725"/>
  <c r="O725"/>
  <c r="S725"/>
  <c r="T725"/>
  <c r="X725" s="1"/>
  <c r="I726"/>
  <c r="J726" s="1"/>
  <c r="N726"/>
  <c r="O726" s="1"/>
  <c r="S726"/>
  <c r="T726" s="1"/>
  <c r="X726" s="1"/>
  <c r="F727"/>
  <c r="G727"/>
  <c r="H727"/>
  <c r="L727"/>
  <c r="M727"/>
  <c r="Q727"/>
  <c r="R727"/>
  <c r="U727"/>
  <c r="V727"/>
  <c r="W727"/>
  <c r="I728"/>
  <c r="J728" s="1"/>
  <c r="S728"/>
  <c r="T728" s="1"/>
  <c r="I729"/>
  <c r="J729"/>
  <c r="N729"/>
  <c r="O729"/>
  <c r="S729"/>
  <c r="T729"/>
  <c r="X729" s="1"/>
  <c r="I730"/>
  <c r="J730" s="1"/>
  <c r="N730"/>
  <c r="O730" s="1"/>
  <c r="S730"/>
  <c r="T730" s="1"/>
  <c r="X730" s="1"/>
  <c r="F731"/>
  <c r="G731"/>
  <c r="H731"/>
  <c r="L731"/>
  <c r="M731"/>
  <c r="Q731"/>
  <c r="R731"/>
  <c r="U731"/>
  <c r="V731"/>
  <c r="W731"/>
  <c r="I732"/>
  <c r="J732" s="1"/>
  <c r="S732"/>
  <c r="T732" s="1"/>
  <c r="I733"/>
  <c r="J733"/>
  <c r="N733"/>
  <c r="O733"/>
  <c r="S733"/>
  <c r="T733"/>
  <c r="X733" s="1"/>
  <c r="I734"/>
  <c r="J734" s="1"/>
  <c r="N734"/>
  <c r="O734" s="1"/>
  <c r="S734"/>
  <c r="T734" s="1"/>
  <c r="X734" s="1"/>
  <c r="I735"/>
  <c r="J735" s="1"/>
  <c r="N735"/>
  <c r="O735" s="1"/>
  <c r="S735"/>
  <c r="T735" s="1"/>
  <c r="X735" s="1"/>
  <c r="L736"/>
  <c r="M736"/>
  <c r="Q736"/>
  <c r="R736"/>
  <c r="U736"/>
  <c r="V736"/>
  <c r="W736"/>
  <c r="I737"/>
  <c r="N737"/>
  <c r="S737"/>
  <c r="I738"/>
  <c r="J738" s="1"/>
  <c r="N738"/>
  <c r="O738" s="1"/>
  <c r="S738"/>
  <c r="T738" s="1"/>
  <c r="X738" s="1"/>
  <c r="I739"/>
  <c r="J739" s="1"/>
  <c r="X739"/>
  <c r="J740"/>
  <c r="I741"/>
  <c r="N741" s="1"/>
  <c r="S741"/>
  <c r="T741" s="1"/>
  <c r="X741" s="1"/>
  <c r="J742"/>
  <c r="J743"/>
  <c r="J744"/>
  <c r="F745"/>
  <c r="K745"/>
  <c r="M745"/>
  <c r="R745"/>
  <c r="V745"/>
  <c r="J749"/>
  <c r="B752"/>
  <c r="B754"/>
  <c r="E754"/>
  <c r="F754"/>
  <c r="B755"/>
  <c r="F755"/>
  <c r="F757"/>
  <c r="B758"/>
  <c r="U762"/>
  <c r="V762"/>
  <c r="W762"/>
  <c r="C764"/>
  <c r="C765"/>
  <c r="F768"/>
  <c r="G768"/>
  <c r="H768"/>
  <c r="L768"/>
  <c r="M768"/>
  <c r="X768"/>
  <c r="I769"/>
  <c r="N769"/>
  <c r="X769"/>
  <c r="I770"/>
  <c r="J770" s="1"/>
  <c r="N770"/>
  <c r="O770" s="1"/>
  <c r="X770"/>
  <c r="F771"/>
  <c r="G771"/>
  <c r="H771"/>
  <c r="L771"/>
  <c r="M771"/>
  <c r="X771"/>
  <c r="I772"/>
  <c r="N772"/>
  <c r="X772"/>
  <c r="I773"/>
  <c r="J773" s="1"/>
  <c r="N773"/>
  <c r="O773" s="1"/>
  <c r="X773"/>
  <c r="I774"/>
  <c r="J774" s="1"/>
  <c r="N774"/>
  <c r="O774" s="1"/>
  <c r="X774"/>
  <c r="I775"/>
  <c r="J775" s="1"/>
  <c r="N775"/>
  <c r="O775" s="1"/>
  <c r="X775"/>
  <c r="I776"/>
  <c r="J776" s="1"/>
  <c r="N776"/>
  <c r="O776" s="1"/>
  <c r="X776"/>
  <c r="F777"/>
  <c r="G777"/>
  <c r="H777"/>
  <c r="L777"/>
  <c r="M777"/>
  <c r="X777"/>
  <c r="I778"/>
  <c r="J778" s="1"/>
  <c r="N778"/>
  <c r="O778" s="1"/>
  <c r="X778"/>
  <c r="I779"/>
  <c r="J779" s="1"/>
  <c r="N779"/>
  <c r="O779" s="1"/>
  <c r="X779"/>
  <c r="I780"/>
  <c r="J780" s="1"/>
  <c r="N780"/>
  <c r="O780" s="1"/>
  <c r="X780"/>
  <c r="I781"/>
  <c r="J781" s="1"/>
  <c r="N781"/>
  <c r="O781" s="1"/>
  <c r="X781"/>
  <c r="I782"/>
  <c r="J782" s="1"/>
  <c r="N782"/>
  <c r="O782" s="1"/>
  <c r="X782"/>
  <c r="I783"/>
  <c r="J783" s="1"/>
  <c r="N783"/>
  <c r="O783" s="1"/>
  <c r="X783"/>
  <c r="I784"/>
  <c r="J784" s="1"/>
  <c r="N784"/>
  <c r="O784" s="1"/>
  <c r="X784"/>
  <c r="I785"/>
  <c r="J785" s="1"/>
  <c r="N785"/>
  <c r="O785" s="1"/>
  <c r="X785"/>
  <c r="F786"/>
  <c r="G786"/>
  <c r="H786"/>
  <c r="L786"/>
  <c r="M786"/>
  <c r="Q786"/>
  <c r="R786"/>
  <c r="U786"/>
  <c r="V786"/>
  <c r="W786"/>
  <c r="I787"/>
  <c r="J787" s="1"/>
  <c r="S787"/>
  <c r="T787" s="1"/>
  <c r="X787" s="1"/>
  <c r="I788"/>
  <c r="J788" s="1"/>
  <c r="N788"/>
  <c r="O788" s="1"/>
  <c r="S788"/>
  <c r="T788" s="1"/>
  <c r="X788" s="1"/>
  <c r="I789"/>
  <c r="J789" s="1"/>
  <c r="S789"/>
  <c r="T789" s="1"/>
  <c r="X789" s="1"/>
  <c r="I790"/>
  <c r="J790" s="1"/>
  <c r="N790"/>
  <c r="O790" s="1"/>
  <c r="S790"/>
  <c r="T790" s="1"/>
  <c r="X790" s="1"/>
  <c r="I791"/>
  <c r="J791" s="1"/>
  <c r="S791"/>
  <c r="T791" s="1"/>
  <c r="X791" s="1"/>
  <c r="I792"/>
  <c r="J792" s="1"/>
  <c r="N792"/>
  <c r="O792" s="1"/>
  <c r="S792"/>
  <c r="T792" s="1"/>
  <c r="X792" s="1"/>
  <c r="I793"/>
  <c r="J793" s="1"/>
  <c r="S793"/>
  <c r="T793" s="1"/>
  <c r="X793" s="1"/>
  <c r="I794"/>
  <c r="J794" s="1"/>
  <c r="N794"/>
  <c r="O794" s="1"/>
  <c r="S794"/>
  <c r="T794" s="1"/>
  <c r="X794" s="1"/>
  <c r="I795"/>
  <c r="J795" s="1"/>
  <c r="X795"/>
  <c r="I796"/>
  <c r="J796"/>
  <c r="N796"/>
  <c r="O796"/>
  <c r="X796"/>
  <c r="I797"/>
  <c r="J797" s="1"/>
  <c r="X797"/>
  <c r="I798"/>
  <c r="J798"/>
  <c r="N798"/>
  <c r="O798"/>
  <c r="S798"/>
  <c r="T798"/>
  <c r="X798" s="1"/>
  <c r="I799"/>
  <c r="J799" s="1"/>
  <c r="N799"/>
  <c r="O799" s="1"/>
  <c r="X799"/>
  <c r="I800"/>
  <c r="J800" s="1"/>
  <c r="N800"/>
  <c r="O800" s="1"/>
  <c r="S800"/>
  <c r="T800" s="1"/>
  <c r="X800" s="1"/>
  <c r="I801"/>
  <c r="J801" s="1"/>
  <c r="S801"/>
  <c r="T801" s="1"/>
  <c r="X801" s="1"/>
  <c r="I802"/>
  <c r="J802"/>
  <c r="N802"/>
  <c r="O802"/>
  <c r="X802"/>
  <c r="I803"/>
  <c r="J803" s="1"/>
  <c r="S803"/>
  <c r="T803" s="1"/>
  <c r="X803" s="1"/>
  <c r="F804"/>
  <c r="G804"/>
  <c r="H804"/>
  <c r="L804"/>
  <c r="M804"/>
  <c r="X804"/>
  <c r="I805"/>
  <c r="J805"/>
  <c r="N805"/>
  <c r="O805"/>
  <c r="X805"/>
  <c r="I806"/>
  <c r="I804" s="1"/>
  <c r="J804" s="1"/>
  <c r="X806"/>
  <c r="I807"/>
  <c r="J807"/>
  <c r="N807"/>
  <c r="O807"/>
  <c r="X807"/>
  <c r="F808"/>
  <c r="G808"/>
  <c r="H808"/>
  <c r="L808"/>
  <c r="M808"/>
  <c r="X808"/>
  <c r="I809"/>
  <c r="N809" s="1"/>
  <c r="X809"/>
  <c r="I810"/>
  <c r="J810"/>
  <c r="N810"/>
  <c r="O810"/>
  <c r="X810"/>
  <c r="I811"/>
  <c r="J811" s="1"/>
  <c r="X811"/>
  <c r="I812"/>
  <c r="J812"/>
  <c r="N812"/>
  <c r="O812"/>
  <c r="X812"/>
  <c r="I813"/>
  <c r="J813" s="1"/>
  <c r="X813"/>
  <c r="F814"/>
  <c r="G814"/>
  <c r="H814"/>
  <c r="L814"/>
  <c r="M814"/>
  <c r="X814"/>
  <c r="I815"/>
  <c r="J815"/>
  <c r="N815"/>
  <c r="O815"/>
  <c r="X815"/>
  <c r="I816"/>
  <c r="I814" s="1"/>
  <c r="J814" s="1"/>
  <c r="X816"/>
  <c r="I817"/>
  <c r="J817"/>
  <c r="N817"/>
  <c r="O817"/>
  <c r="X817"/>
  <c r="I818"/>
  <c r="J818" s="1"/>
  <c r="X818"/>
  <c r="I819"/>
  <c r="J819"/>
  <c r="N819"/>
  <c r="O819"/>
  <c r="X819"/>
  <c r="I820"/>
  <c r="J820" s="1"/>
  <c r="X820"/>
  <c r="F821"/>
  <c r="G821"/>
  <c r="H821"/>
  <c r="L821"/>
  <c r="L883" s="1"/>
  <c r="M821"/>
  <c r="X821"/>
  <c r="I822"/>
  <c r="J822"/>
  <c r="N822"/>
  <c r="O822"/>
  <c r="X822"/>
  <c r="I823"/>
  <c r="N823" s="1"/>
  <c r="X823"/>
  <c r="I824"/>
  <c r="J824"/>
  <c r="N824"/>
  <c r="O824"/>
  <c r="X824"/>
  <c r="I825"/>
  <c r="J825" s="1"/>
  <c r="X825"/>
  <c r="I826"/>
  <c r="J826"/>
  <c r="N826"/>
  <c r="O826"/>
  <c r="X826"/>
  <c r="I827"/>
  <c r="J827" s="1"/>
  <c r="X827"/>
  <c r="I828"/>
  <c r="J828"/>
  <c r="N828"/>
  <c r="O828"/>
  <c r="X828"/>
  <c r="I829"/>
  <c r="J829" s="1"/>
  <c r="X829"/>
  <c r="X830"/>
  <c r="I831"/>
  <c r="X831"/>
  <c r="I832"/>
  <c r="J832" s="1"/>
  <c r="X832"/>
  <c r="I833"/>
  <c r="J833" s="1"/>
  <c r="X833"/>
  <c r="I834"/>
  <c r="J834"/>
  <c r="X834"/>
  <c r="I835"/>
  <c r="J835" s="1"/>
  <c r="X835"/>
  <c r="I836"/>
  <c r="J836" s="1"/>
  <c r="N836"/>
  <c r="O836" s="1"/>
  <c r="S836"/>
  <c r="T836" s="1"/>
  <c r="X836" s="1"/>
  <c r="I837"/>
  <c r="J837" s="1"/>
  <c r="X837"/>
  <c r="I838"/>
  <c r="J838"/>
  <c r="X838"/>
  <c r="F839"/>
  <c r="F883" s="1"/>
  <c r="G839"/>
  <c r="H839"/>
  <c r="H883" s="1"/>
  <c r="L839"/>
  <c r="M839"/>
  <c r="Q839"/>
  <c r="R839"/>
  <c r="U839"/>
  <c r="V839"/>
  <c r="W839"/>
  <c r="I840"/>
  <c r="J840" s="1"/>
  <c r="N840"/>
  <c r="O840" s="1"/>
  <c r="S840"/>
  <c r="T840" s="1"/>
  <c r="I841"/>
  <c r="J841" s="1"/>
  <c r="S841"/>
  <c r="T841" s="1"/>
  <c r="X841" s="1"/>
  <c r="I842"/>
  <c r="J842"/>
  <c r="N842"/>
  <c r="O842"/>
  <c r="S842"/>
  <c r="T842"/>
  <c r="X842" s="1"/>
  <c r="I843"/>
  <c r="J843" s="1"/>
  <c r="N843"/>
  <c r="O843" s="1"/>
  <c r="S843"/>
  <c r="T843" s="1"/>
  <c r="X843" s="1"/>
  <c r="I844"/>
  <c r="J844" s="1"/>
  <c r="N844"/>
  <c r="O844" s="1"/>
  <c r="S844"/>
  <c r="T844" s="1"/>
  <c r="X844" s="1"/>
  <c r="I845"/>
  <c r="J845" s="1"/>
  <c r="S845"/>
  <c r="T845" s="1"/>
  <c r="X845" s="1"/>
  <c r="F846"/>
  <c r="G846"/>
  <c r="H846"/>
  <c r="L846"/>
  <c r="M846"/>
  <c r="Q846"/>
  <c r="Q883" s="1"/>
  <c r="R846"/>
  <c r="U846"/>
  <c r="U883" s="1"/>
  <c r="V846"/>
  <c r="W846"/>
  <c r="W883" s="1"/>
  <c r="I847"/>
  <c r="N847"/>
  <c r="S847"/>
  <c r="I848"/>
  <c r="J848" s="1"/>
  <c r="N848"/>
  <c r="O848" s="1"/>
  <c r="S848"/>
  <c r="T848" s="1"/>
  <c r="X848" s="1"/>
  <c r="I849"/>
  <c r="J849" s="1"/>
  <c r="S849"/>
  <c r="T849" s="1"/>
  <c r="X849" s="1"/>
  <c r="I850"/>
  <c r="J850"/>
  <c r="N850"/>
  <c r="O850"/>
  <c r="S850"/>
  <c r="T850"/>
  <c r="X850" s="1"/>
  <c r="I851"/>
  <c r="J851" s="1"/>
  <c r="N851"/>
  <c r="O851" s="1"/>
  <c r="S851"/>
  <c r="T851" s="1"/>
  <c r="X851" s="1"/>
  <c r="I852"/>
  <c r="J852" s="1"/>
  <c r="N852"/>
  <c r="O852" s="1"/>
  <c r="S852"/>
  <c r="T852" s="1"/>
  <c r="X852" s="1"/>
  <c r="F853"/>
  <c r="G853"/>
  <c r="H853"/>
  <c r="X853"/>
  <c r="I854"/>
  <c r="X854"/>
  <c r="I855"/>
  <c r="J855" s="1"/>
  <c r="X855"/>
  <c r="I856"/>
  <c r="J856" s="1"/>
  <c r="N856"/>
  <c r="O856" s="1"/>
  <c r="S856"/>
  <c r="T856" s="1"/>
  <c r="X856" s="1"/>
  <c r="F857"/>
  <c r="G857"/>
  <c r="H857"/>
  <c r="L857"/>
  <c r="M857"/>
  <c r="Q857"/>
  <c r="R857"/>
  <c r="U857"/>
  <c r="V857"/>
  <c r="W857"/>
  <c r="I858"/>
  <c r="N858" s="1"/>
  <c r="S858"/>
  <c r="I859"/>
  <c r="J859"/>
  <c r="N859"/>
  <c r="O859"/>
  <c r="S859"/>
  <c r="T859"/>
  <c r="X859" s="1"/>
  <c r="I860"/>
  <c r="J860" s="1"/>
  <c r="N860"/>
  <c r="O860" s="1"/>
  <c r="S860"/>
  <c r="T860" s="1"/>
  <c r="X860" s="1"/>
  <c r="I861"/>
  <c r="J861" s="1"/>
  <c r="N861"/>
  <c r="O861" s="1"/>
  <c r="S861"/>
  <c r="T861" s="1"/>
  <c r="X861" s="1"/>
  <c r="I862"/>
  <c r="J862" s="1"/>
  <c r="S862"/>
  <c r="T862" s="1"/>
  <c r="X862" s="1"/>
  <c r="I863"/>
  <c r="J863"/>
  <c r="N863"/>
  <c r="O863"/>
  <c r="S863"/>
  <c r="T863"/>
  <c r="X863" s="1"/>
  <c r="I864"/>
  <c r="J864" s="1"/>
  <c r="N864"/>
  <c r="O864" s="1"/>
  <c r="S864"/>
  <c r="T864" s="1"/>
  <c r="X864" s="1"/>
  <c r="F865"/>
  <c r="G865"/>
  <c r="H865"/>
  <c r="L865"/>
  <c r="M865"/>
  <c r="Q865"/>
  <c r="R865"/>
  <c r="U865"/>
  <c r="V865"/>
  <c r="W865"/>
  <c r="I866"/>
  <c r="I865" s="1"/>
  <c r="J865" s="1"/>
  <c r="S866"/>
  <c r="S865" s="1"/>
  <c r="I867"/>
  <c r="J867"/>
  <c r="N867"/>
  <c r="O867"/>
  <c r="S867"/>
  <c r="T867"/>
  <c r="X867" s="1"/>
  <c r="I868"/>
  <c r="J868" s="1"/>
  <c r="N868"/>
  <c r="O868" s="1"/>
  <c r="S868"/>
  <c r="T868" s="1"/>
  <c r="X868" s="1"/>
  <c r="F869"/>
  <c r="G869"/>
  <c r="H869"/>
  <c r="L869"/>
  <c r="M869"/>
  <c r="Q869"/>
  <c r="R869"/>
  <c r="U869"/>
  <c r="V869"/>
  <c r="W869"/>
  <c r="I870"/>
  <c r="N870" s="1"/>
  <c r="N869" s="1"/>
  <c r="S870"/>
  <c r="I871"/>
  <c r="J871"/>
  <c r="N871"/>
  <c r="O871"/>
  <c r="S871"/>
  <c r="T871"/>
  <c r="X871" s="1"/>
  <c r="I872"/>
  <c r="J872" s="1"/>
  <c r="N872"/>
  <c r="O872" s="1"/>
  <c r="S872"/>
  <c r="T872" s="1"/>
  <c r="X872" s="1"/>
  <c r="I873"/>
  <c r="J873" s="1"/>
  <c r="N873"/>
  <c r="O873" s="1"/>
  <c r="S873"/>
  <c r="T873" s="1"/>
  <c r="X873" s="1"/>
  <c r="L874"/>
  <c r="M874"/>
  <c r="Q874"/>
  <c r="R874"/>
  <c r="U874"/>
  <c r="V874"/>
  <c r="W874"/>
  <c r="I875"/>
  <c r="N875"/>
  <c r="S875"/>
  <c r="I876"/>
  <c r="J876" s="1"/>
  <c r="N876"/>
  <c r="O876" s="1"/>
  <c r="S876"/>
  <c r="T876" s="1"/>
  <c r="X876" s="1"/>
  <c r="I877"/>
  <c r="J877" s="1"/>
  <c r="X877"/>
  <c r="J878"/>
  <c r="I879"/>
  <c r="J879" s="1"/>
  <c r="N879"/>
  <c r="O879" s="1"/>
  <c r="S879"/>
  <c r="T879" s="1"/>
  <c r="J880"/>
  <c r="J881"/>
  <c r="J882"/>
  <c r="G883"/>
  <c r="K883"/>
  <c r="M883"/>
  <c r="R883"/>
  <c r="V883"/>
  <c r="J887"/>
  <c r="B890"/>
  <c r="B892"/>
  <c r="E892"/>
  <c r="F892"/>
  <c r="B893"/>
  <c r="F893"/>
  <c r="F895"/>
  <c r="B896"/>
  <c r="U900"/>
  <c r="V900"/>
  <c r="W900"/>
  <c r="C902"/>
  <c r="C903"/>
  <c r="K1021" s="1"/>
  <c r="F906"/>
  <c r="G906"/>
  <c r="H906"/>
  <c r="L906"/>
  <c r="M906"/>
  <c r="X906"/>
  <c r="I907"/>
  <c r="N907"/>
  <c r="X907"/>
  <c r="I908"/>
  <c r="J908" s="1"/>
  <c r="N908"/>
  <c r="O908" s="1"/>
  <c r="X908"/>
  <c r="F909"/>
  <c r="G909"/>
  <c r="H909"/>
  <c r="L909"/>
  <c r="M909"/>
  <c r="X909"/>
  <c r="I910"/>
  <c r="N910"/>
  <c r="X910"/>
  <c r="I911"/>
  <c r="J911" s="1"/>
  <c r="N911"/>
  <c r="O911" s="1"/>
  <c r="X911"/>
  <c r="I912"/>
  <c r="J912" s="1"/>
  <c r="N912"/>
  <c r="O912" s="1"/>
  <c r="X912"/>
  <c r="I913"/>
  <c r="J913" s="1"/>
  <c r="N913"/>
  <c r="O913" s="1"/>
  <c r="X913"/>
  <c r="I914"/>
  <c r="J914" s="1"/>
  <c r="N914"/>
  <c r="O914" s="1"/>
  <c r="X914"/>
  <c r="F915"/>
  <c r="G915"/>
  <c r="H915"/>
  <c r="L915"/>
  <c r="M915"/>
  <c r="X915"/>
  <c r="I916"/>
  <c r="J916" s="1"/>
  <c r="N916"/>
  <c r="O916" s="1"/>
  <c r="X916"/>
  <c r="I917"/>
  <c r="N917"/>
  <c r="X917"/>
  <c r="I918"/>
  <c r="J918" s="1"/>
  <c r="N918"/>
  <c r="O918" s="1"/>
  <c r="X918"/>
  <c r="I919"/>
  <c r="J919" s="1"/>
  <c r="N919"/>
  <c r="O919" s="1"/>
  <c r="X919"/>
  <c r="I920"/>
  <c r="J920" s="1"/>
  <c r="N920"/>
  <c r="O920" s="1"/>
  <c r="X920"/>
  <c r="I921"/>
  <c r="J921" s="1"/>
  <c r="N921"/>
  <c r="O921" s="1"/>
  <c r="X921"/>
  <c r="I922"/>
  <c r="J922" s="1"/>
  <c r="N922"/>
  <c r="O922" s="1"/>
  <c r="X922"/>
  <c r="I923"/>
  <c r="J923" s="1"/>
  <c r="N923"/>
  <c r="O923" s="1"/>
  <c r="X923"/>
  <c r="F924"/>
  <c r="G924"/>
  <c r="H924"/>
  <c r="L924"/>
  <c r="M924"/>
  <c r="Q924"/>
  <c r="R924"/>
  <c r="U924"/>
  <c r="V924"/>
  <c r="W924"/>
  <c r="I925"/>
  <c r="N925" s="1"/>
  <c r="S925"/>
  <c r="I926"/>
  <c r="J926"/>
  <c r="N926"/>
  <c r="O926"/>
  <c r="S926"/>
  <c r="T926"/>
  <c r="X926" s="1"/>
  <c r="I927"/>
  <c r="J927" s="1"/>
  <c r="N927"/>
  <c r="O927" s="1"/>
  <c r="S927"/>
  <c r="T927" s="1"/>
  <c r="X927" s="1"/>
  <c r="I928"/>
  <c r="J928" s="1"/>
  <c r="N928"/>
  <c r="O928" s="1"/>
  <c r="S928"/>
  <c r="T928" s="1"/>
  <c r="X928" s="1"/>
  <c r="I929"/>
  <c r="J929" s="1"/>
  <c r="S929"/>
  <c r="T929" s="1"/>
  <c r="X929" s="1"/>
  <c r="I930"/>
  <c r="J930"/>
  <c r="N930"/>
  <c r="O930"/>
  <c r="S930"/>
  <c r="T930"/>
  <c r="X930" s="1"/>
  <c r="I931"/>
  <c r="J931" s="1"/>
  <c r="S931"/>
  <c r="T931" s="1"/>
  <c r="X931" s="1"/>
  <c r="I932"/>
  <c r="J932"/>
  <c r="N932"/>
  <c r="O932"/>
  <c r="S932"/>
  <c r="T932"/>
  <c r="X932" s="1"/>
  <c r="I933"/>
  <c r="J933" s="1"/>
  <c r="X933"/>
  <c r="I934"/>
  <c r="J934"/>
  <c r="N934"/>
  <c r="O934"/>
  <c r="X934"/>
  <c r="I935"/>
  <c r="J935" s="1"/>
  <c r="X935"/>
  <c r="I936"/>
  <c r="J936" s="1"/>
  <c r="N936"/>
  <c r="O936" s="1"/>
  <c r="S936"/>
  <c r="T936" s="1"/>
  <c r="X936" s="1"/>
  <c r="I937"/>
  <c r="J937" s="1"/>
  <c r="X937"/>
  <c r="I938"/>
  <c r="J938"/>
  <c r="N938"/>
  <c r="O938"/>
  <c r="S938"/>
  <c r="T938"/>
  <c r="X938" s="1"/>
  <c r="I939"/>
  <c r="J939" s="1"/>
  <c r="S939"/>
  <c r="T939" s="1"/>
  <c r="X939" s="1"/>
  <c r="I940"/>
  <c r="J940"/>
  <c r="N940"/>
  <c r="O940"/>
  <c r="X940"/>
  <c r="I941"/>
  <c r="J941" s="1"/>
  <c r="S941"/>
  <c r="T941" s="1"/>
  <c r="X941" s="1"/>
  <c r="F942"/>
  <c r="F1021" s="1"/>
  <c r="G942"/>
  <c r="H942"/>
  <c r="L942"/>
  <c r="M942"/>
  <c r="X942"/>
  <c r="I943"/>
  <c r="J943" s="1"/>
  <c r="N943"/>
  <c r="O943" s="1"/>
  <c r="X943"/>
  <c r="I944"/>
  <c r="J944" s="1"/>
  <c r="X944"/>
  <c r="I945"/>
  <c r="J945"/>
  <c r="N945"/>
  <c r="O945"/>
  <c r="X945"/>
  <c r="F946"/>
  <c r="G946"/>
  <c r="H946"/>
  <c r="L946"/>
  <c r="M946"/>
  <c r="X946"/>
  <c r="I947"/>
  <c r="N947" s="1"/>
  <c r="X947"/>
  <c r="I948"/>
  <c r="J948" s="1"/>
  <c r="N948"/>
  <c r="O948" s="1"/>
  <c r="X948"/>
  <c r="I949"/>
  <c r="J949" s="1"/>
  <c r="X949"/>
  <c r="I950"/>
  <c r="J950"/>
  <c r="N950"/>
  <c r="O950"/>
  <c r="X950"/>
  <c r="I951"/>
  <c r="J951" s="1"/>
  <c r="X951"/>
  <c r="F952"/>
  <c r="G952"/>
  <c r="H952"/>
  <c r="L952"/>
  <c r="M952"/>
  <c r="M1021" s="1"/>
  <c r="X952"/>
  <c r="I953"/>
  <c r="J953" s="1"/>
  <c r="N953"/>
  <c r="O953" s="1"/>
  <c r="X953"/>
  <c r="I954"/>
  <c r="J954" s="1"/>
  <c r="X954"/>
  <c r="I955"/>
  <c r="J955"/>
  <c r="N955"/>
  <c r="O955"/>
  <c r="X955"/>
  <c r="I956"/>
  <c r="J956" s="1"/>
  <c r="X956"/>
  <c r="I957"/>
  <c r="J957" s="1"/>
  <c r="N957"/>
  <c r="O957" s="1"/>
  <c r="X957"/>
  <c r="I958"/>
  <c r="J958" s="1"/>
  <c r="X958"/>
  <c r="F959"/>
  <c r="G959"/>
  <c r="H959"/>
  <c r="L959"/>
  <c r="M959"/>
  <c r="X959"/>
  <c r="I960"/>
  <c r="J960"/>
  <c r="N960"/>
  <c r="O960"/>
  <c r="X960"/>
  <c r="I961"/>
  <c r="N961" s="1"/>
  <c r="O961" s="1"/>
  <c r="X961"/>
  <c r="I962"/>
  <c r="J962"/>
  <c r="N962"/>
  <c r="O962"/>
  <c r="X962"/>
  <c r="I963"/>
  <c r="J963" s="1"/>
  <c r="X963"/>
  <c r="I964"/>
  <c r="J964"/>
  <c r="N964"/>
  <c r="O964"/>
  <c r="X964"/>
  <c r="I965"/>
  <c r="J965" s="1"/>
  <c r="X965"/>
  <c r="I966"/>
  <c r="J966"/>
  <c r="N966"/>
  <c r="O966"/>
  <c r="X966"/>
  <c r="I967"/>
  <c r="J967" s="1"/>
  <c r="X967"/>
  <c r="X968"/>
  <c r="I969"/>
  <c r="X969"/>
  <c r="I970"/>
  <c r="J970" s="1"/>
  <c r="X970"/>
  <c r="I971"/>
  <c r="J971" s="1"/>
  <c r="X971"/>
  <c r="I972"/>
  <c r="J972"/>
  <c r="X972"/>
  <c r="I973"/>
  <c r="J973" s="1"/>
  <c r="X973"/>
  <c r="I974"/>
  <c r="J974" s="1"/>
  <c r="N974"/>
  <c r="O974" s="1"/>
  <c r="S974"/>
  <c r="T974" s="1"/>
  <c r="X974" s="1"/>
  <c r="I975"/>
  <c r="J975" s="1"/>
  <c r="X975"/>
  <c r="I976"/>
  <c r="J976"/>
  <c r="X976"/>
  <c r="F977"/>
  <c r="G977"/>
  <c r="H977"/>
  <c r="L977"/>
  <c r="M977"/>
  <c r="Q977"/>
  <c r="R977"/>
  <c r="R1021" s="1"/>
  <c r="U977"/>
  <c r="V977"/>
  <c r="V1021" s="1"/>
  <c r="W977"/>
  <c r="I978"/>
  <c r="J978" s="1"/>
  <c r="N978"/>
  <c r="O978" s="1"/>
  <c r="S978"/>
  <c r="T978" s="1"/>
  <c r="I979"/>
  <c r="J979" s="1"/>
  <c r="S979"/>
  <c r="T979" s="1"/>
  <c r="X979" s="1"/>
  <c r="I980"/>
  <c r="J980"/>
  <c r="N980"/>
  <c r="O980"/>
  <c r="S980"/>
  <c r="T980"/>
  <c r="X980" s="1"/>
  <c r="I981"/>
  <c r="J981" s="1"/>
  <c r="N981"/>
  <c r="O981" s="1"/>
  <c r="S981"/>
  <c r="T981" s="1"/>
  <c r="X981" s="1"/>
  <c r="I982"/>
  <c r="J982" s="1"/>
  <c r="N982"/>
  <c r="O982" s="1"/>
  <c r="S982"/>
  <c r="T982" s="1"/>
  <c r="X982" s="1"/>
  <c r="I983"/>
  <c r="J983" s="1"/>
  <c r="S983"/>
  <c r="T983" s="1"/>
  <c r="X983" s="1"/>
  <c r="F984"/>
  <c r="G984"/>
  <c r="H984"/>
  <c r="L984"/>
  <c r="M984"/>
  <c r="Q984"/>
  <c r="R984"/>
  <c r="U984"/>
  <c r="V984"/>
  <c r="W984"/>
  <c r="I985"/>
  <c r="N985"/>
  <c r="S985"/>
  <c r="I986"/>
  <c r="J986" s="1"/>
  <c r="N986"/>
  <c r="O986" s="1"/>
  <c r="S986"/>
  <c r="T986" s="1"/>
  <c r="X986" s="1"/>
  <c r="I987"/>
  <c r="J987" s="1"/>
  <c r="S987"/>
  <c r="T987" s="1"/>
  <c r="X987" s="1"/>
  <c r="I988"/>
  <c r="J988"/>
  <c r="N988"/>
  <c r="O988"/>
  <c r="S988"/>
  <c r="T988"/>
  <c r="X988" s="1"/>
  <c r="I989"/>
  <c r="J989" s="1"/>
  <c r="N989"/>
  <c r="O989" s="1"/>
  <c r="S989"/>
  <c r="T989" s="1"/>
  <c r="X989" s="1"/>
  <c r="I990"/>
  <c r="J990" s="1"/>
  <c r="N990"/>
  <c r="O990" s="1"/>
  <c r="S990"/>
  <c r="T990" s="1"/>
  <c r="X990" s="1"/>
  <c r="F991"/>
  <c r="G991"/>
  <c r="H991"/>
  <c r="X991"/>
  <c r="I992"/>
  <c r="X992"/>
  <c r="I993"/>
  <c r="J993" s="1"/>
  <c r="X993"/>
  <c r="I994"/>
  <c r="J994" s="1"/>
  <c r="N994"/>
  <c r="O994" s="1"/>
  <c r="S994"/>
  <c r="T994" s="1"/>
  <c r="X994" s="1"/>
  <c r="F995"/>
  <c r="G995"/>
  <c r="H995"/>
  <c r="L995"/>
  <c r="M995"/>
  <c r="Q995"/>
  <c r="R995"/>
  <c r="U995"/>
  <c r="V995"/>
  <c r="W995"/>
  <c r="I996"/>
  <c r="N996" s="1"/>
  <c r="S996"/>
  <c r="I997"/>
  <c r="J997"/>
  <c r="N997"/>
  <c r="O997"/>
  <c r="S997"/>
  <c r="T997"/>
  <c r="X997" s="1"/>
  <c r="I998"/>
  <c r="J998" s="1"/>
  <c r="N998"/>
  <c r="O998" s="1"/>
  <c r="S998"/>
  <c r="T998" s="1"/>
  <c r="X998" s="1"/>
  <c r="I999"/>
  <c r="J999" s="1"/>
  <c r="N999"/>
  <c r="O999" s="1"/>
  <c r="S999"/>
  <c r="T999" s="1"/>
  <c r="X999" s="1"/>
  <c r="I1000"/>
  <c r="J1000" s="1"/>
  <c r="S1000"/>
  <c r="T1000" s="1"/>
  <c r="X1000" s="1"/>
  <c r="I1001"/>
  <c r="J1001"/>
  <c r="N1001"/>
  <c r="O1001"/>
  <c r="S1001"/>
  <c r="T1001"/>
  <c r="X1001" s="1"/>
  <c r="I1002"/>
  <c r="J1002" s="1"/>
  <c r="N1002"/>
  <c r="O1002" s="1"/>
  <c r="S1002"/>
  <c r="T1002" s="1"/>
  <c r="X1002" s="1"/>
  <c r="F1003"/>
  <c r="G1003"/>
  <c r="H1003"/>
  <c r="L1003"/>
  <c r="M1003"/>
  <c r="Q1003"/>
  <c r="R1003"/>
  <c r="U1003"/>
  <c r="V1003"/>
  <c r="W1003"/>
  <c r="I1004"/>
  <c r="I1003" s="1"/>
  <c r="J1003" s="1"/>
  <c r="S1004"/>
  <c r="S1003" s="1"/>
  <c r="I1005"/>
  <c r="J1005"/>
  <c r="N1005"/>
  <c r="O1005"/>
  <c r="S1005"/>
  <c r="T1005"/>
  <c r="X1005" s="1"/>
  <c r="I1006"/>
  <c r="J1006" s="1"/>
  <c r="N1006"/>
  <c r="O1006" s="1"/>
  <c r="S1006"/>
  <c r="T1006" s="1"/>
  <c r="X1006" s="1"/>
  <c r="F1007"/>
  <c r="G1007"/>
  <c r="H1007"/>
  <c r="L1007"/>
  <c r="M1007"/>
  <c r="Q1007"/>
  <c r="R1007"/>
  <c r="U1007"/>
  <c r="V1007"/>
  <c r="W1007"/>
  <c r="I1008"/>
  <c r="N1008" s="1"/>
  <c r="N1007" s="1"/>
  <c r="S1008"/>
  <c r="I1009"/>
  <c r="J1009"/>
  <c r="N1009"/>
  <c r="O1009"/>
  <c r="S1009"/>
  <c r="T1009"/>
  <c r="X1009" s="1"/>
  <c r="I1010"/>
  <c r="J1010" s="1"/>
  <c r="N1010"/>
  <c r="O1010" s="1"/>
  <c r="S1010"/>
  <c r="T1010" s="1"/>
  <c r="X1010" s="1"/>
  <c r="I1011"/>
  <c r="J1011" s="1"/>
  <c r="N1011"/>
  <c r="O1011" s="1"/>
  <c r="S1011"/>
  <c r="T1011" s="1"/>
  <c r="X1011" s="1"/>
  <c r="L1012"/>
  <c r="M1012"/>
  <c r="Q1012"/>
  <c r="R1012"/>
  <c r="U1012"/>
  <c r="V1012"/>
  <c r="W1012"/>
  <c r="I1013"/>
  <c r="N1013"/>
  <c r="S1013"/>
  <c r="I1014"/>
  <c r="J1014" s="1"/>
  <c r="N1014"/>
  <c r="O1014" s="1"/>
  <c r="S1014"/>
  <c r="T1014" s="1"/>
  <c r="X1014" s="1"/>
  <c r="I1015"/>
  <c r="J1015" s="1"/>
  <c r="X1015"/>
  <c r="J1016"/>
  <c r="I1017"/>
  <c r="J1017" s="1"/>
  <c r="N1017"/>
  <c r="O1017" s="1"/>
  <c r="S1017"/>
  <c r="T1017" s="1"/>
  <c r="J1018"/>
  <c r="J1019"/>
  <c r="J1020"/>
  <c r="H1021"/>
  <c r="L1021"/>
  <c r="Q1021"/>
  <c r="U1021"/>
  <c r="W1021"/>
  <c r="J1025"/>
  <c r="B1028"/>
  <c r="B1030"/>
  <c r="E1030"/>
  <c r="F1030"/>
  <c r="B1031"/>
  <c r="F1031"/>
  <c r="F1033"/>
  <c r="B1034"/>
  <c r="U1038"/>
  <c r="V1038"/>
  <c r="W1038"/>
  <c r="C1040"/>
  <c r="C1041"/>
  <c r="K1159" s="1"/>
  <c r="F1044"/>
  <c r="G1044"/>
  <c r="H1044"/>
  <c r="L1044"/>
  <c r="M1044"/>
  <c r="X1044"/>
  <c r="I1045"/>
  <c r="I1044" s="1"/>
  <c r="J1044" s="1"/>
  <c r="X1045"/>
  <c r="I1046"/>
  <c r="J1046"/>
  <c r="N1046"/>
  <c r="O1046"/>
  <c r="X1046"/>
  <c r="F1047"/>
  <c r="G1047"/>
  <c r="H1047"/>
  <c r="L1047"/>
  <c r="M1047"/>
  <c r="X1047"/>
  <c r="I1048"/>
  <c r="N1048" s="1"/>
  <c r="X1048"/>
  <c r="I1049"/>
  <c r="J1049"/>
  <c r="N1049"/>
  <c r="O1049"/>
  <c r="X1049"/>
  <c r="I1050"/>
  <c r="J1050" s="1"/>
  <c r="X1050"/>
  <c r="I1051"/>
  <c r="J1051"/>
  <c r="N1051"/>
  <c r="O1051"/>
  <c r="X1051"/>
  <c r="I1052"/>
  <c r="J1052" s="1"/>
  <c r="X1052"/>
  <c r="F1053"/>
  <c r="G1053"/>
  <c r="H1053"/>
  <c r="L1053"/>
  <c r="M1053"/>
  <c r="X1053"/>
  <c r="I1054"/>
  <c r="J1054"/>
  <c r="N1054"/>
  <c r="O1054"/>
  <c r="X1054"/>
  <c r="I1055"/>
  <c r="N1055" s="1"/>
  <c r="X1055"/>
  <c r="I1056"/>
  <c r="J1056"/>
  <c r="N1056"/>
  <c r="O1056"/>
  <c r="X1056"/>
  <c r="I1057"/>
  <c r="J1057" s="1"/>
  <c r="X1057"/>
  <c r="I1058"/>
  <c r="J1058"/>
  <c r="N1058"/>
  <c r="O1058"/>
  <c r="X1058"/>
  <c r="I1059"/>
  <c r="J1059" s="1"/>
  <c r="X1059"/>
  <c r="I1060"/>
  <c r="J1060"/>
  <c r="N1060"/>
  <c r="O1060"/>
  <c r="X1060"/>
  <c r="I1061"/>
  <c r="J1061" s="1"/>
  <c r="X1061"/>
  <c r="F1062"/>
  <c r="G1062"/>
  <c r="H1062"/>
  <c r="L1062"/>
  <c r="M1062"/>
  <c r="Q1062"/>
  <c r="R1062"/>
  <c r="U1062"/>
  <c r="V1062"/>
  <c r="W1062"/>
  <c r="I1063"/>
  <c r="N1063"/>
  <c r="S1063"/>
  <c r="I1064"/>
  <c r="J1064" s="1"/>
  <c r="N1064"/>
  <c r="O1064" s="1"/>
  <c r="S1064"/>
  <c r="T1064" s="1"/>
  <c r="X1064" s="1"/>
  <c r="I1065"/>
  <c r="J1065" s="1"/>
  <c r="S1065"/>
  <c r="T1065" s="1"/>
  <c r="X1065" s="1"/>
  <c r="I1066"/>
  <c r="J1066"/>
  <c r="N1066"/>
  <c r="O1066"/>
  <c r="S1066"/>
  <c r="T1066"/>
  <c r="X1066" s="1"/>
  <c r="I1067"/>
  <c r="J1067" s="1"/>
  <c r="N1067"/>
  <c r="O1067" s="1"/>
  <c r="S1067"/>
  <c r="T1067" s="1"/>
  <c r="X1067" s="1"/>
  <c r="I1068"/>
  <c r="J1068" s="1"/>
  <c r="N1068"/>
  <c r="O1068" s="1"/>
  <c r="S1068"/>
  <c r="T1068" s="1"/>
  <c r="X1068" s="1"/>
  <c r="I1069"/>
  <c r="J1069" s="1"/>
  <c r="S1069"/>
  <c r="T1069" s="1"/>
  <c r="X1069" s="1"/>
  <c r="I1070"/>
  <c r="J1070"/>
  <c r="N1070"/>
  <c r="O1070"/>
  <c r="S1070"/>
  <c r="T1070"/>
  <c r="X1070" s="1"/>
  <c r="I1071"/>
  <c r="J1071" s="1"/>
  <c r="N1071"/>
  <c r="O1071" s="1"/>
  <c r="X1071"/>
  <c r="I1072"/>
  <c r="J1072" s="1"/>
  <c r="N1072"/>
  <c r="O1072" s="1"/>
  <c r="X1072"/>
  <c r="I1073"/>
  <c r="J1073" s="1"/>
  <c r="N1073"/>
  <c r="O1073" s="1"/>
  <c r="X1073"/>
  <c r="I1074"/>
  <c r="J1074" s="1"/>
  <c r="N1074"/>
  <c r="O1074" s="1"/>
  <c r="S1074"/>
  <c r="T1074" s="1"/>
  <c r="X1074" s="1"/>
  <c r="I1075"/>
  <c r="J1075" s="1"/>
  <c r="X1075"/>
  <c r="I1076"/>
  <c r="J1076"/>
  <c r="N1076"/>
  <c r="O1076"/>
  <c r="S1076"/>
  <c r="T1076"/>
  <c r="X1076" s="1"/>
  <c r="I1077"/>
  <c r="J1077" s="1"/>
  <c r="N1077"/>
  <c r="O1077" s="1"/>
  <c r="S1077"/>
  <c r="T1077" s="1"/>
  <c r="X1077" s="1"/>
  <c r="I1078"/>
  <c r="J1078" s="1"/>
  <c r="N1078"/>
  <c r="O1078" s="1"/>
  <c r="X1078"/>
  <c r="I1079"/>
  <c r="J1079" s="1"/>
  <c r="N1079"/>
  <c r="O1079" s="1"/>
  <c r="S1079"/>
  <c r="T1079" s="1"/>
  <c r="X1079" s="1"/>
  <c r="F1080"/>
  <c r="G1080"/>
  <c r="H1080"/>
  <c r="L1080"/>
  <c r="M1080"/>
  <c r="X1080"/>
  <c r="I1081"/>
  <c r="J1081" s="1"/>
  <c r="N1081"/>
  <c r="O1081" s="1"/>
  <c r="X1081"/>
  <c r="I1082"/>
  <c r="N1082"/>
  <c r="X1082"/>
  <c r="I1083"/>
  <c r="J1083" s="1"/>
  <c r="N1083"/>
  <c r="O1083" s="1"/>
  <c r="X1083"/>
  <c r="F1084"/>
  <c r="G1084"/>
  <c r="H1084"/>
  <c r="L1084"/>
  <c r="M1084"/>
  <c r="X1084"/>
  <c r="I1085"/>
  <c r="N1085"/>
  <c r="X1085"/>
  <c r="I1086"/>
  <c r="J1086" s="1"/>
  <c r="N1086"/>
  <c r="O1086" s="1"/>
  <c r="X1086"/>
  <c r="I1087"/>
  <c r="J1087" s="1"/>
  <c r="N1087"/>
  <c r="O1087" s="1"/>
  <c r="X1087"/>
  <c r="I1088"/>
  <c r="J1088" s="1"/>
  <c r="N1088"/>
  <c r="O1088" s="1"/>
  <c r="X1088"/>
  <c r="I1089"/>
  <c r="J1089" s="1"/>
  <c r="N1089"/>
  <c r="O1089" s="1"/>
  <c r="X1089"/>
  <c r="F1090"/>
  <c r="G1090"/>
  <c r="H1090"/>
  <c r="L1090"/>
  <c r="M1090"/>
  <c r="X1090"/>
  <c r="I1091"/>
  <c r="J1091" s="1"/>
  <c r="N1091"/>
  <c r="O1091" s="1"/>
  <c r="X1091"/>
  <c r="I1092"/>
  <c r="N1092"/>
  <c r="N1090" s="1"/>
  <c r="X1092"/>
  <c r="I1093"/>
  <c r="J1093" s="1"/>
  <c r="N1093"/>
  <c r="O1093" s="1"/>
  <c r="X1093"/>
  <c r="I1094"/>
  <c r="J1094" s="1"/>
  <c r="N1094"/>
  <c r="O1094" s="1"/>
  <c r="X1094"/>
  <c r="I1095"/>
  <c r="J1095" s="1"/>
  <c r="N1095"/>
  <c r="O1095" s="1"/>
  <c r="X1095"/>
  <c r="I1096"/>
  <c r="J1096" s="1"/>
  <c r="N1096"/>
  <c r="O1096" s="1"/>
  <c r="X1096"/>
  <c r="F1097"/>
  <c r="G1097"/>
  <c r="H1097"/>
  <c r="L1097"/>
  <c r="M1097"/>
  <c r="X1097"/>
  <c r="I1098"/>
  <c r="J1098" s="1"/>
  <c r="N1098"/>
  <c r="O1098" s="1"/>
  <c r="X1098"/>
  <c r="I1099"/>
  <c r="N1099"/>
  <c r="X1099"/>
  <c r="I1100"/>
  <c r="J1100" s="1"/>
  <c r="N1100"/>
  <c r="O1100" s="1"/>
  <c r="X1100"/>
  <c r="I1101"/>
  <c r="J1101" s="1"/>
  <c r="N1101"/>
  <c r="O1101" s="1"/>
  <c r="X1101"/>
  <c r="I1102"/>
  <c r="J1102" s="1"/>
  <c r="N1102"/>
  <c r="O1102" s="1"/>
  <c r="X1102"/>
  <c r="I1103"/>
  <c r="J1103" s="1"/>
  <c r="N1103"/>
  <c r="O1103" s="1"/>
  <c r="X1103"/>
  <c r="I1104"/>
  <c r="J1104" s="1"/>
  <c r="N1104"/>
  <c r="O1104" s="1"/>
  <c r="X1104"/>
  <c r="I1105"/>
  <c r="J1105" s="1"/>
  <c r="N1105"/>
  <c r="O1105" s="1"/>
  <c r="X1105"/>
  <c r="X1106"/>
  <c r="I1107"/>
  <c r="X1107"/>
  <c r="I1108"/>
  <c r="J1108"/>
  <c r="X1108"/>
  <c r="I1109"/>
  <c r="J1109" s="1"/>
  <c r="X1109"/>
  <c r="I1110"/>
  <c r="J1110" s="1"/>
  <c r="X1110"/>
  <c r="I1111"/>
  <c r="J1111" s="1"/>
  <c r="X1111"/>
  <c r="I1112"/>
  <c r="J1112"/>
  <c r="N1112"/>
  <c r="O1112"/>
  <c r="S1112"/>
  <c r="T1112"/>
  <c r="X1112" s="1"/>
  <c r="I1113"/>
  <c r="J1113" s="1"/>
  <c r="N1113"/>
  <c r="O1113" s="1"/>
  <c r="X1113"/>
  <c r="I1114"/>
  <c r="J1114" s="1"/>
  <c r="X1114"/>
  <c r="F1115"/>
  <c r="G1115"/>
  <c r="H1115"/>
  <c r="L1115"/>
  <c r="M1115"/>
  <c r="Q1115"/>
  <c r="R1115"/>
  <c r="U1115"/>
  <c r="V1115"/>
  <c r="W1115"/>
  <c r="I1116"/>
  <c r="J1116"/>
  <c r="N1116"/>
  <c r="O1116"/>
  <c r="S1116"/>
  <c r="T1116"/>
  <c r="I1117"/>
  <c r="J1117" s="1"/>
  <c r="N1117"/>
  <c r="O1117" s="1"/>
  <c r="S1117"/>
  <c r="T1117" s="1"/>
  <c r="X1117" s="1"/>
  <c r="I1118"/>
  <c r="J1118" s="1"/>
  <c r="N1118"/>
  <c r="O1118" s="1"/>
  <c r="S1118"/>
  <c r="T1118" s="1"/>
  <c r="X1118" s="1"/>
  <c r="I1119"/>
  <c r="J1119" s="1"/>
  <c r="S1119"/>
  <c r="T1119" s="1"/>
  <c r="X1119" s="1"/>
  <c r="I1120"/>
  <c r="J1120"/>
  <c r="N1120"/>
  <c r="O1120"/>
  <c r="S1120"/>
  <c r="T1120"/>
  <c r="X1120" s="1"/>
  <c r="I1121"/>
  <c r="J1121" s="1"/>
  <c r="N1121"/>
  <c r="O1121" s="1"/>
  <c r="S1121"/>
  <c r="T1121" s="1"/>
  <c r="X1121" s="1"/>
  <c r="F1122"/>
  <c r="G1122"/>
  <c r="H1122"/>
  <c r="L1122"/>
  <c r="M1122"/>
  <c r="Q1122"/>
  <c r="R1122"/>
  <c r="U1122"/>
  <c r="V1122"/>
  <c r="W1122"/>
  <c r="I1123"/>
  <c r="I1122" s="1"/>
  <c r="J1122" s="1"/>
  <c r="S1123"/>
  <c r="S1122" s="1"/>
  <c r="I1124"/>
  <c r="J1124"/>
  <c r="N1124"/>
  <c r="O1124"/>
  <c r="S1124"/>
  <c r="T1124"/>
  <c r="X1124" s="1"/>
  <c r="I1125"/>
  <c r="J1125" s="1"/>
  <c r="N1125"/>
  <c r="O1125" s="1"/>
  <c r="S1125"/>
  <c r="T1125" s="1"/>
  <c r="X1125" s="1"/>
  <c r="I1126"/>
  <c r="J1126" s="1"/>
  <c r="N1126"/>
  <c r="O1126" s="1"/>
  <c r="S1126"/>
  <c r="T1126" s="1"/>
  <c r="X1126" s="1"/>
  <c r="I1127"/>
  <c r="J1127" s="1"/>
  <c r="S1127"/>
  <c r="T1127" s="1"/>
  <c r="X1127" s="1"/>
  <c r="I1128"/>
  <c r="J1128"/>
  <c r="N1128"/>
  <c r="O1128"/>
  <c r="S1128"/>
  <c r="T1128"/>
  <c r="X1128" s="1"/>
  <c r="F1129"/>
  <c r="G1129"/>
  <c r="H1129"/>
  <c r="X1129"/>
  <c r="I1130"/>
  <c r="X1130"/>
  <c r="I1131"/>
  <c r="J1131"/>
  <c r="X1131"/>
  <c r="I1132"/>
  <c r="J1132" s="1"/>
  <c r="S1132"/>
  <c r="T1132" s="1"/>
  <c r="X1132" s="1"/>
  <c r="F1133"/>
  <c r="G1133"/>
  <c r="H1133"/>
  <c r="L1133"/>
  <c r="M1133"/>
  <c r="Q1133"/>
  <c r="R1133"/>
  <c r="U1133"/>
  <c r="V1133"/>
  <c r="W1133"/>
  <c r="I1134"/>
  <c r="N1134"/>
  <c r="S1134"/>
  <c r="I1135"/>
  <c r="J1135" s="1"/>
  <c r="N1135"/>
  <c r="O1135" s="1"/>
  <c r="S1135"/>
  <c r="T1135" s="1"/>
  <c r="X1135" s="1"/>
  <c r="I1136"/>
  <c r="J1136" s="1"/>
  <c r="S1136"/>
  <c r="T1136" s="1"/>
  <c r="X1136" s="1"/>
  <c r="I1137"/>
  <c r="J1137"/>
  <c r="N1137"/>
  <c r="O1137"/>
  <c r="S1137"/>
  <c r="T1137"/>
  <c r="X1137" s="1"/>
  <c r="I1138"/>
  <c r="J1138" s="1"/>
  <c r="N1138"/>
  <c r="O1138" s="1"/>
  <c r="S1138"/>
  <c r="T1138" s="1"/>
  <c r="X1138" s="1"/>
  <c r="I1139"/>
  <c r="J1139" s="1"/>
  <c r="N1139"/>
  <c r="O1139" s="1"/>
  <c r="S1139"/>
  <c r="T1139" s="1"/>
  <c r="X1139" s="1"/>
  <c r="I1140"/>
  <c r="J1140" s="1"/>
  <c r="S1140"/>
  <c r="T1140" s="1"/>
  <c r="X1140" s="1"/>
  <c r="F1141"/>
  <c r="G1141"/>
  <c r="H1141"/>
  <c r="L1141"/>
  <c r="M1141"/>
  <c r="Q1141"/>
  <c r="R1141"/>
  <c r="U1141"/>
  <c r="V1141"/>
  <c r="W1141"/>
  <c r="I1142"/>
  <c r="N1142"/>
  <c r="S1142"/>
  <c r="I1143"/>
  <c r="J1143" s="1"/>
  <c r="N1143"/>
  <c r="O1143" s="1"/>
  <c r="S1143"/>
  <c r="T1143" s="1"/>
  <c r="X1143" s="1"/>
  <c r="I1144"/>
  <c r="J1144" s="1"/>
  <c r="S1144"/>
  <c r="T1144" s="1"/>
  <c r="X1144" s="1"/>
  <c r="F1145"/>
  <c r="G1145"/>
  <c r="H1145"/>
  <c r="L1145"/>
  <c r="L1159" s="1"/>
  <c r="M1145"/>
  <c r="Q1145"/>
  <c r="R1145"/>
  <c r="U1145"/>
  <c r="V1145"/>
  <c r="W1145"/>
  <c r="I1146"/>
  <c r="N1146"/>
  <c r="S1146"/>
  <c r="I1147"/>
  <c r="J1147" s="1"/>
  <c r="N1147"/>
  <c r="O1147" s="1"/>
  <c r="S1147"/>
  <c r="T1147" s="1"/>
  <c r="X1147" s="1"/>
  <c r="I1148"/>
  <c r="J1148" s="1"/>
  <c r="S1148"/>
  <c r="T1148" s="1"/>
  <c r="X1148" s="1"/>
  <c r="I1149"/>
  <c r="J1149"/>
  <c r="N1149"/>
  <c r="O1149"/>
  <c r="S1149"/>
  <c r="T1149"/>
  <c r="X1149" s="1"/>
  <c r="L1150"/>
  <c r="M1150"/>
  <c r="Q1150"/>
  <c r="R1150"/>
  <c r="U1150"/>
  <c r="V1150"/>
  <c r="W1150"/>
  <c r="I1151"/>
  <c r="I1150" s="1"/>
  <c r="J1150" s="1"/>
  <c r="S1151"/>
  <c r="S1150" s="1"/>
  <c r="I1152"/>
  <c r="J1152"/>
  <c r="N1152"/>
  <c r="O1152"/>
  <c r="S1152"/>
  <c r="T1152"/>
  <c r="X1152" s="1"/>
  <c r="I1153"/>
  <c r="J1153" s="1"/>
  <c r="X1153"/>
  <c r="J1154"/>
  <c r="I1155"/>
  <c r="J1155" s="1"/>
  <c r="S1155"/>
  <c r="T1155" s="1"/>
  <c r="J1156"/>
  <c r="J1157"/>
  <c r="J1158"/>
  <c r="F1159"/>
  <c r="H1159"/>
  <c r="Q1159"/>
  <c r="U1159"/>
  <c r="W1159"/>
  <c r="J1163"/>
  <c r="B1166"/>
  <c r="B1168"/>
  <c r="E1168"/>
  <c r="F1168"/>
  <c r="B1169"/>
  <c r="F1169"/>
  <c r="B1171"/>
  <c r="F1171"/>
  <c r="B1172"/>
  <c r="U1176"/>
  <c r="V1176"/>
  <c r="W1176"/>
  <c r="C1178"/>
  <c r="C1179"/>
  <c r="F1182"/>
  <c r="G1182"/>
  <c r="H1182"/>
  <c r="L1182"/>
  <c r="M1182"/>
  <c r="X1182"/>
  <c r="I1183"/>
  <c r="N1183"/>
  <c r="X1183"/>
  <c r="I1184"/>
  <c r="J1184" s="1"/>
  <c r="N1184"/>
  <c r="O1184" s="1"/>
  <c r="X1184"/>
  <c r="F1185"/>
  <c r="G1185"/>
  <c r="H1185"/>
  <c r="L1185"/>
  <c r="M1185"/>
  <c r="X1185"/>
  <c r="I1186"/>
  <c r="N1186"/>
  <c r="X1186"/>
  <c r="I1187"/>
  <c r="J1187" s="1"/>
  <c r="N1187"/>
  <c r="O1187" s="1"/>
  <c r="X1187"/>
  <c r="I1188"/>
  <c r="J1188" s="1"/>
  <c r="N1188"/>
  <c r="O1188" s="1"/>
  <c r="X1188"/>
  <c r="I1189"/>
  <c r="J1189" s="1"/>
  <c r="N1189"/>
  <c r="O1189" s="1"/>
  <c r="X1189"/>
  <c r="I1190"/>
  <c r="J1190" s="1"/>
  <c r="N1190"/>
  <c r="O1190" s="1"/>
  <c r="X1190"/>
  <c r="F1191"/>
  <c r="G1191"/>
  <c r="H1191"/>
  <c r="L1191"/>
  <c r="M1191"/>
  <c r="X1191"/>
  <c r="I1192"/>
  <c r="J1192" s="1"/>
  <c r="N1192"/>
  <c r="O1192" s="1"/>
  <c r="X1192"/>
  <c r="I1193"/>
  <c r="N1193"/>
  <c r="X1193"/>
  <c r="I1194"/>
  <c r="J1194" s="1"/>
  <c r="N1194"/>
  <c r="O1194" s="1"/>
  <c r="X1194"/>
  <c r="I1195"/>
  <c r="J1195" s="1"/>
  <c r="N1195"/>
  <c r="O1195" s="1"/>
  <c r="X1195"/>
  <c r="I1196"/>
  <c r="J1196" s="1"/>
  <c r="N1196"/>
  <c r="O1196" s="1"/>
  <c r="X1196"/>
  <c r="I1197"/>
  <c r="J1197" s="1"/>
  <c r="N1197"/>
  <c r="O1197" s="1"/>
  <c r="X1197"/>
  <c r="I1198"/>
  <c r="J1198" s="1"/>
  <c r="N1198"/>
  <c r="O1198" s="1"/>
  <c r="X1198"/>
  <c r="I1199"/>
  <c r="J1199" s="1"/>
  <c r="N1199"/>
  <c r="O1199" s="1"/>
  <c r="X1199"/>
  <c r="F1200"/>
  <c r="G1200"/>
  <c r="H1200"/>
  <c r="L1200"/>
  <c r="M1200"/>
  <c r="Q1200"/>
  <c r="R1200"/>
  <c r="U1200"/>
  <c r="V1200"/>
  <c r="W1200"/>
  <c r="I1201"/>
  <c r="S1201" s="1"/>
  <c r="I1202"/>
  <c r="J1202" s="1"/>
  <c r="N1202"/>
  <c r="O1202" s="1"/>
  <c r="S1202"/>
  <c r="T1202" s="1"/>
  <c r="X1202" s="1"/>
  <c r="I1203"/>
  <c r="J1203" s="1"/>
  <c r="I1204"/>
  <c r="J1204" s="1"/>
  <c r="N1204"/>
  <c r="O1204" s="1"/>
  <c r="S1204"/>
  <c r="T1204" s="1"/>
  <c r="X1204" s="1"/>
  <c r="I1205"/>
  <c r="J1205" s="1"/>
  <c r="I1206"/>
  <c r="J1206" s="1"/>
  <c r="N1206"/>
  <c r="O1206" s="1"/>
  <c r="S1206"/>
  <c r="T1206" s="1"/>
  <c r="X1206" s="1"/>
  <c r="I1207"/>
  <c r="J1207" s="1"/>
  <c r="I1208"/>
  <c r="J1208" s="1"/>
  <c r="N1208"/>
  <c r="O1208" s="1"/>
  <c r="S1208"/>
  <c r="T1208" s="1"/>
  <c r="X1208" s="1"/>
  <c r="I1209"/>
  <c r="J1209" s="1"/>
  <c r="X1209"/>
  <c r="I1210"/>
  <c r="J1210" s="1"/>
  <c r="N1210"/>
  <c r="O1210" s="1"/>
  <c r="X1210"/>
  <c r="I1211"/>
  <c r="J1211" s="1"/>
  <c r="X1211"/>
  <c r="I1212"/>
  <c r="J1212"/>
  <c r="N1212"/>
  <c r="O1212"/>
  <c r="S1212"/>
  <c r="T1212"/>
  <c r="X1212" s="1"/>
  <c r="I1213"/>
  <c r="J1213" s="1"/>
  <c r="N1213"/>
  <c r="O1213" s="1"/>
  <c r="X1213"/>
  <c r="I1214"/>
  <c r="J1214" s="1"/>
  <c r="N1214"/>
  <c r="O1214" s="1"/>
  <c r="S1214"/>
  <c r="T1214" s="1"/>
  <c r="X1214" s="1"/>
  <c r="I1215"/>
  <c r="J1215" s="1"/>
  <c r="I1216"/>
  <c r="J1216" s="1"/>
  <c r="N1216"/>
  <c r="O1216" s="1"/>
  <c r="X1216"/>
  <c r="I1217"/>
  <c r="J1217" s="1"/>
  <c r="N1217"/>
  <c r="O1217" s="1"/>
  <c r="S1217"/>
  <c r="T1217" s="1"/>
  <c r="X1217" s="1"/>
  <c r="F1218"/>
  <c r="G1218"/>
  <c r="H1218"/>
  <c r="L1218"/>
  <c r="M1218"/>
  <c r="X1218"/>
  <c r="I1219"/>
  <c r="J1219" s="1"/>
  <c r="N1219"/>
  <c r="O1219"/>
  <c r="X1219"/>
  <c r="I1220"/>
  <c r="J1220" s="1"/>
  <c r="X1220"/>
  <c r="I1221"/>
  <c r="J1221" s="1"/>
  <c r="N1221"/>
  <c r="O1221" s="1"/>
  <c r="X1221"/>
  <c r="F1222"/>
  <c r="G1222"/>
  <c r="H1222"/>
  <c r="L1222"/>
  <c r="M1222"/>
  <c r="X1222"/>
  <c r="I1223"/>
  <c r="X1223"/>
  <c r="I1224"/>
  <c r="J1224"/>
  <c r="N1224"/>
  <c r="O1224"/>
  <c r="X1224"/>
  <c r="I1225"/>
  <c r="J1225" s="1"/>
  <c r="X1225"/>
  <c r="I1226"/>
  <c r="J1226" s="1"/>
  <c r="N1226"/>
  <c r="O1226" s="1"/>
  <c r="X1226"/>
  <c r="I1227"/>
  <c r="J1227" s="1"/>
  <c r="X1227"/>
  <c r="F1228"/>
  <c r="G1228"/>
  <c r="H1228"/>
  <c r="L1228"/>
  <c r="M1228"/>
  <c r="X1228"/>
  <c r="I1229"/>
  <c r="J1229"/>
  <c r="N1229"/>
  <c r="O1229"/>
  <c r="X1229"/>
  <c r="I1230"/>
  <c r="J1230" s="1"/>
  <c r="X1230"/>
  <c r="I1231"/>
  <c r="J1231" s="1"/>
  <c r="N1231"/>
  <c r="O1231" s="1"/>
  <c r="X1231"/>
  <c r="I1232"/>
  <c r="J1232" s="1"/>
  <c r="X1232"/>
  <c r="I1233"/>
  <c r="J1233"/>
  <c r="N1233"/>
  <c r="O1233"/>
  <c r="X1233"/>
  <c r="I1234"/>
  <c r="J1234" s="1"/>
  <c r="X1234"/>
  <c r="F1235"/>
  <c r="G1235"/>
  <c r="H1235"/>
  <c r="L1235"/>
  <c r="M1235"/>
  <c r="X1235"/>
  <c r="I1236"/>
  <c r="J1236" s="1"/>
  <c r="N1236"/>
  <c r="O1236" s="1"/>
  <c r="X1236"/>
  <c r="I1237"/>
  <c r="J1237" s="1"/>
  <c r="X1237"/>
  <c r="I1238"/>
  <c r="J1238"/>
  <c r="N1238"/>
  <c r="O1238"/>
  <c r="X1238"/>
  <c r="I1239"/>
  <c r="J1239" s="1"/>
  <c r="X1239"/>
  <c r="I1240"/>
  <c r="J1240" s="1"/>
  <c r="N1240"/>
  <c r="O1240" s="1"/>
  <c r="X1240"/>
  <c r="I1241"/>
  <c r="J1241" s="1"/>
  <c r="X1241"/>
  <c r="I1242"/>
  <c r="J1242"/>
  <c r="N1242"/>
  <c r="O1242"/>
  <c r="X1242"/>
  <c r="I1243"/>
  <c r="J1243" s="1"/>
  <c r="X1243"/>
  <c r="X1244"/>
  <c r="I1245"/>
  <c r="X1245"/>
  <c r="I1246"/>
  <c r="J1246"/>
  <c r="X1246"/>
  <c r="I1247"/>
  <c r="J1247" s="1"/>
  <c r="X1247"/>
  <c r="I1248"/>
  <c r="J1248" s="1"/>
  <c r="X1248"/>
  <c r="I1249"/>
  <c r="J1249" s="1"/>
  <c r="X1249"/>
  <c r="I1250"/>
  <c r="J1250"/>
  <c r="N1250"/>
  <c r="O1250"/>
  <c r="S1250"/>
  <c r="T1250"/>
  <c r="X1250" s="1"/>
  <c r="I1251"/>
  <c r="J1251" s="1"/>
  <c r="N1251"/>
  <c r="O1251" s="1"/>
  <c r="X1251"/>
  <c r="I1252"/>
  <c r="J1252" s="1"/>
  <c r="X1252"/>
  <c r="F1253"/>
  <c r="G1253"/>
  <c r="H1253"/>
  <c r="L1253"/>
  <c r="M1253"/>
  <c r="Q1253"/>
  <c r="R1253"/>
  <c r="U1253"/>
  <c r="V1253"/>
  <c r="W1253"/>
  <c r="I1254"/>
  <c r="J1254"/>
  <c r="N1254"/>
  <c r="O1254"/>
  <c r="S1254"/>
  <c r="T1254"/>
  <c r="X1254" s="1"/>
  <c r="I1255"/>
  <c r="J1255" s="1"/>
  <c r="N1255"/>
  <c r="O1255" s="1"/>
  <c r="S1255"/>
  <c r="T1255" s="1"/>
  <c r="X1255"/>
  <c r="I1256"/>
  <c r="J1256"/>
  <c r="N1256"/>
  <c r="O1256"/>
  <c r="S1256"/>
  <c r="T1256"/>
  <c r="X1256" s="1"/>
  <c r="I1257"/>
  <c r="J1257" s="1"/>
  <c r="N1257"/>
  <c r="O1257" s="1"/>
  <c r="S1257"/>
  <c r="T1257" s="1"/>
  <c r="X1257"/>
  <c r="I1258"/>
  <c r="J1258"/>
  <c r="N1258"/>
  <c r="O1258"/>
  <c r="S1258"/>
  <c r="T1258"/>
  <c r="X1258" s="1"/>
  <c r="I1259"/>
  <c r="J1259" s="1"/>
  <c r="N1259"/>
  <c r="O1259" s="1"/>
  <c r="S1259"/>
  <c r="T1259" s="1"/>
  <c r="X1259"/>
  <c r="F1260"/>
  <c r="G1260"/>
  <c r="H1260"/>
  <c r="L1260"/>
  <c r="M1260"/>
  <c r="Q1260"/>
  <c r="R1260"/>
  <c r="U1260"/>
  <c r="V1260"/>
  <c r="W1260"/>
  <c r="I1261"/>
  <c r="J1261" s="1"/>
  <c r="S1261"/>
  <c r="T1261" s="1"/>
  <c r="I1262"/>
  <c r="J1262"/>
  <c r="N1262"/>
  <c r="O1262"/>
  <c r="S1262"/>
  <c r="T1262"/>
  <c r="X1262" s="1"/>
  <c r="I1263"/>
  <c r="J1263" s="1"/>
  <c r="S1263"/>
  <c r="T1263" s="1"/>
  <c r="X1263" s="1"/>
  <c r="I1264"/>
  <c r="J1264"/>
  <c r="N1264"/>
  <c r="O1264"/>
  <c r="S1264"/>
  <c r="T1264"/>
  <c r="X1264" s="1"/>
  <c r="I1265"/>
  <c r="J1265" s="1"/>
  <c r="S1265"/>
  <c r="T1265" s="1"/>
  <c r="X1265" s="1"/>
  <c r="I1266"/>
  <c r="J1266"/>
  <c r="N1266"/>
  <c r="O1266"/>
  <c r="S1266"/>
  <c r="T1266"/>
  <c r="X1266" s="1"/>
  <c r="F1267"/>
  <c r="G1267"/>
  <c r="H1267"/>
  <c r="X1267"/>
  <c r="I1268"/>
  <c r="X1268"/>
  <c r="I1269"/>
  <c r="J1269" s="1"/>
  <c r="X1269"/>
  <c r="I1270"/>
  <c r="J1270" s="1"/>
  <c r="S1270"/>
  <c r="T1270" s="1"/>
  <c r="X1270" s="1"/>
  <c r="F1271"/>
  <c r="G1271"/>
  <c r="H1271"/>
  <c r="L1271"/>
  <c r="M1271"/>
  <c r="Q1271"/>
  <c r="R1271"/>
  <c r="U1271"/>
  <c r="V1271"/>
  <c r="W1271"/>
  <c r="I1272"/>
  <c r="J1272" s="1"/>
  <c r="N1272"/>
  <c r="O1272" s="1"/>
  <c r="S1272"/>
  <c r="T1272" s="1"/>
  <c r="X1272"/>
  <c r="I1273"/>
  <c r="J1273"/>
  <c r="N1273"/>
  <c r="O1273"/>
  <c r="S1273"/>
  <c r="T1273"/>
  <c r="X1273" s="1"/>
  <c r="I1274"/>
  <c r="J1274" s="1"/>
  <c r="N1274"/>
  <c r="O1274" s="1"/>
  <c r="S1274"/>
  <c r="T1274" s="1"/>
  <c r="X1274"/>
  <c r="I1275"/>
  <c r="J1275"/>
  <c r="N1275"/>
  <c r="O1275"/>
  <c r="S1275"/>
  <c r="T1275"/>
  <c r="X1275" s="1"/>
  <c r="I1276"/>
  <c r="J1276" s="1"/>
  <c r="N1276"/>
  <c r="O1276" s="1"/>
  <c r="S1276"/>
  <c r="T1276" s="1"/>
  <c r="X1276"/>
  <c r="I1277"/>
  <c r="J1277"/>
  <c r="N1277"/>
  <c r="O1277"/>
  <c r="S1277"/>
  <c r="T1277"/>
  <c r="X1277" s="1"/>
  <c r="I1278"/>
  <c r="J1278" s="1"/>
  <c r="N1278"/>
  <c r="O1278" s="1"/>
  <c r="S1278"/>
  <c r="T1278" s="1"/>
  <c r="X1278"/>
  <c r="F1279"/>
  <c r="G1279"/>
  <c r="H1279"/>
  <c r="L1279"/>
  <c r="M1279"/>
  <c r="Q1279"/>
  <c r="R1279"/>
  <c r="U1279"/>
  <c r="V1279"/>
  <c r="W1279"/>
  <c r="I1280"/>
  <c r="J1280" s="1"/>
  <c r="S1280"/>
  <c r="T1280" s="1"/>
  <c r="I1281"/>
  <c r="J1281"/>
  <c r="N1281"/>
  <c r="O1281"/>
  <c r="S1281"/>
  <c r="T1281"/>
  <c r="X1281" s="1"/>
  <c r="I1282"/>
  <c r="J1282" s="1"/>
  <c r="S1282"/>
  <c r="T1282" s="1"/>
  <c r="X1282" s="1"/>
  <c r="F1283"/>
  <c r="G1283"/>
  <c r="H1283"/>
  <c r="L1283"/>
  <c r="M1283"/>
  <c r="Q1283"/>
  <c r="R1283"/>
  <c r="U1283"/>
  <c r="V1283"/>
  <c r="W1283"/>
  <c r="I1284"/>
  <c r="J1284"/>
  <c r="N1284"/>
  <c r="O1284"/>
  <c r="S1284"/>
  <c r="T1284"/>
  <c r="I1285"/>
  <c r="J1285" s="1"/>
  <c r="N1285"/>
  <c r="O1285" s="1"/>
  <c r="S1285"/>
  <c r="T1285" s="1"/>
  <c r="X1285" s="1"/>
  <c r="I1286"/>
  <c r="J1286" s="1"/>
  <c r="N1286"/>
  <c r="O1286" s="1"/>
  <c r="S1286"/>
  <c r="T1286" s="1"/>
  <c r="X1286" s="1"/>
  <c r="I1287"/>
  <c r="J1287" s="1"/>
  <c r="S1287"/>
  <c r="T1287" s="1"/>
  <c r="X1287" s="1"/>
  <c r="L1288"/>
  <c r="M1288"/>
  <c r="Q1288"/>
  <c r="R1288"/>
  <c r="U1288"/>
  <c r="V1288"/>
  <c r="W1288"/>
  <c r="I1289"/>
  <c r="J1289" s="1"/>
  <c r="N1289"/>
  <c r="O1289" s="1"/>
  <c r="S1289"/>
  <c r="T1289" s="1"/>
  <c r="X1289" s="1"/>
  <c r="I1290"/>
  <c r="J1290" s="1"/>
  <c r="S1290"/>
  <c r="T1290" s="1"/>
  <c r="X1290" s="1"/>
  <c r="I1291"/>
  <c r="J1291"/>
  <c r="X1291"/>
  <c r="J1292"/>
  <c r="I1293"/>
  <c r="J1293"/>
  <c r="N1293"/>
  <c r="O1293"/>
  <c r="S1293"/>
  <c r="T1293"/>
  <c r="X1293" s="1"/>
  <c r="J1294"/>
  <c r="J1295"/>
  <c r="J1296"/>
  <c r="G1297"/>
  <c r="K1297"/>
  <c r="M1297"/>
  <c r="R1297"/>
  <c r="V1297"/>
  <c r="J1301"/>
  <c r="B1304"/>
  <c r="B1306"/>
  <c r="E1306"/>
  <c r="F1306"/>
  <c r="B1307"/>
  <c r="F1307"/>
  <c r="F1309"/>
  <c r="B1310"/>
  <c r="U1314"/>
  <c r="V1314"/>
  <c r="W1314"/>
  <c r="C1316"/>
  <c r="C1317"/>
  <c r="K1435" s="1"/>
  <c r="F1320"/>
  <c r="G1320"/>
  <c r="H1320"/>
  <c r="L1320"/>
  <c r="M1320"/>
  <c r="X1320"/>
  <c r="I1321"/>
  <c r="J1321"/>
  <c r="N1321"/>
  <c r="O1321"/>
  <c r="X1321"/>
  <c r="I1322"/>
  <c r="J1322" s="1"/>
  <c r="X1322"/>
  <c r="F1323"/>
  <c r="G1323"/>
  <c r="H1323"/>
  <c r="L1323"/>
  <c r="M1323"/>
  <c r="X1323"/>
  <c r="I1324"/>
  <c r="J1324"/>
  <c r="N1324"/>
  <c r="O1324"/>
  <c r="X1324"/>
  <c r="I1325"/>
  <c r="J1325" s="1"/>
  <c r="X1325"/>
  <c r="I1326"/>
  <c r="J1326"/>
  <c r="N1326"/>
  <c r="O1326"/>
  <c r="X1326"/>
  <c r="I1327"/>
  <c r="J1327" s="1"/>
  <c r="X1327"/>
  <c r="I1328"/>
  <c r="J1328"/>
  <c r="N1328"/>
  <c r="O1328"/>
  <c r="X1328"/>
  <c r="F1329"/>
  <c r="G1329"/>
  <c r="H1329"/>
  <c r="L1329"/>
  <c r="M1329"/>
  <c r="X1329"/>
  <c r="I1330"/>
  <c r="X1330"/>
  <c r="I1331"/>
  <c r="J1331"/>
  <c r="N1331"/>
  <c r="O1331"/>
  <c r="X1331"/>
  <c r="I1332"/>
  <c r="J1332" s="1"/>
  <c r="X1332"/>
  <c r="I1333"/>
  <c r="J1333"/>
  <c r="N1333"/>
  <c r="O1333"/>
  <c r="X1333"/>
  <c r="I1334"/>
  <c r="J1334" s="1"/>
  <c r="X1334"/>
  <c r="I1335"/>
  <c r="J1335"/>
  <c r="N1335"/>
  <c r="O1335"/>
  <c r="X1335"/>
  <c r="I1336"/>
  <c r="J1336" s="1"/>
  <c r="X1336"/>
  <c r="I1337"/>
  <c r="J1337"/>
  <c r="N1337"/>
  <c r="O1337"/>
  <c r="X1337"/>
  <c r="F1338"/>
  <c r="G1338"/>
  <c r="H1338"/>
  <c r="L1338"/>
  <c r="M1338"/>
  <c r="Q1338"/>
  <c r="R1338"/>
  <c r="U1338"/>
  <c r="V1338"/>
  <c r="W1338"/>
  <c r="I1339"/>
  <c r="N1339"/>
  <c r="S1339"/>
  <c r="I1340"/>
  <c r="J1340" s="1"/>
  <c r="S1340"/>
  <c r="T1340" s="1"/>
  <c r="X1340" s="1"/>
  <c r="I1341"/>
  <c r="J1341"/>
  <c r="N1341"/>
  <c r="O1341"/>
  <c r="S1341"/>
  <c r="T1341"/>
  <c r="X1341" s="1"/>
  <c r="I1342"/>
  <c r="J1342" s="1"/>
  <c r="N1342"/>
  <c r="O1342" s="1"/>
  <c r="S1342"/>
  <c r="T1342" s="1"/>
  <c r="X1342" s="1"/>
  <c r="I1343"/>
  <c r="J1343" s="1"/>
  <c r="N1343"/>
  <c r="O1343" s="1"/>
  <c r="S1343"/>
  <c r="T1343" s="1"/>
  <c r="X1343" s="1"/>
  <c r="I1344"/>
  <c r="J1344" s="1"/>
  <c r="S1344"/>
  <c r="T1344" s="1"/>
  <c r="X1344" s="1"/>
  <c r="I1345"/>
  <c r="J1345"/>
  <c r="N1345"/>
  <c r="O1345"/>
  <c r="S1345"/>
  <c r="T1345"/>
  <c r="X1345" s="1"/>
  <c r="I1346"/>
  <c r="J1346" s="1"/>
  <c r="N1346"/>
  <c r="O1346" s="1"/>
  <c r="S1346"/>
  <c r="T1346" s="1"/>
  <c r="X1346" s="1"/>
  <c r="I1347"/>
  <c r="J1347" s="1"/>
  <c r="N1347"/>
  <c r="O1347" s="1"/>
  <c r="X1347"/>
  <c r="I1348"/>
  <c r="J1348" s="1"/>
  <c r="N1348"/>
  <c r="O1348" s="1"/>
  <c r="X1348"/>
  <c r="I1349"/>
  <c r="J1349" s="1"/>
  <c r="N1349"/>
  <c r="O1349" s="1"/>
  <c r="X1349"/>
  <c r="I1350"/>
  <c r="J1350" s="1"/>
  <c r="N1350"/>
  <c r="O1350" s="1"/>
  <c r="S1350"/>
  <c r="T1350" s="1"/>
  <c r="X1350" s="1"/>
  <c r="I1351"/>
  <c r="J1351" s="1"/>
  <c r="N1351"/>
  <c r="O1351" s="1"/>
  <c r="X1351"/>
  <c r="I1352"/>
  <c r="J1352" s="1"/>
  <c r="N1352"/>
  <c r="O1352" s="1"/>
  <c r="S1352"/>
  <c r="T1352" s="1"/>
  <c r="X1352" s="1"/>
  <c r="I1353"/>
  <c r="J1353" s="1"/>
  <c r="N1353"/>
  <c r="O1353" s="1"/>
  <c r="S1353"/>
  <c r="T1353" s="1"/>
  <c r="X1353" s="1"/>
  <c r="I1354"/>
  <c r="J1354" s="1"/>
  <c r="X1354"/>
  <c r="I1355"/>
  <c r="J1355"/>
  <c r="N1355"/>
  <c r="O1355"/>
  <c r="S1355"/>
  <c r="T1355"/>
  <c r="X1355" s="1"/>
  <c r="F1356"/>
  <c r="G1356"/>
  <c r="H1356"/>
  <c r="L1356"/>
  <c r="M1356"/>
  <c r="X1356"/>
  <c r="I1357"/>
  <c r="N1357"/>
  <c r="X1357"/>
  <c r="I1358"/>
  <c r="J1358" s="1"/>
  <c r="N1358"/>
  <c r="O1358" s="1"/>
  <c r="X1358"/>
  <c r="I1359"/>
  <c r="J1359" s="1"/>
  <c r="N1359"/>
  <c r="O1359" s="1"/>
  <c r="X1359"/>
  <c r="F1360"/>
  <c r="G1360"/>
  <c r="H1360"/>
  <c r="L1360"/>
  <c r="M1360"/>
  <c r="X1360"/>
  <c r="I1361"/>
  <c r="J1361" s="1"/>
  <c r="N1361"/>
  <c r="O1361" s="1"/>
  <c r="X1361"/>
  <c r="I1362"/>
  <c r="J1362" s="1"/>
  <c r="N1362"/>
  <c r="O1362" s="1"/>
  <c r="X1362"/>
  <c r="I1363"/>
  <c r="J1363" s="1"/>
  <c r="N1363"/>
  <c r="O1363" s="1"/>
  <c r="X1363"/>
  <c r="I1364"/>
  <c r="J1364" s="1"/>
  <c r="N1364"/>
  <c r="O1364" s="1"/>
  <c r="X1364"/>
  <c r="I1365"/>
  <c r="J1365" s="1"/>
  <c r="N1365"/>
  <c r="O1365" s="1"/>
  <c r="X1365"/>
  <c r="F1366"/>
  <c r="G1366"/>
  <c r="H1366"/>
  <c r="L1366"/>
  <c r="M1366"/>
  <c r="X1366"/>
  <c r="I1367"/>
  <c r="N1367"/>
  <c r="X1367"/>
  <c r="I1368"/>
  <c r="J1368" s="1"/>
  <c r="N1368"/>
  <c r="O1368" s="1"/>
  <c r="X1368"/>
  <c r="I1369"/>
  <c r="J1369" s="1"/>
  <c r="N1369"/>
  <c r="O1369" s="1"/>
  <c r="X1369"/>
  <c r="I1370"/>
  <c r="J1370" s="1"/>
  <c r="N1370"/>
  <c r="O1370" s="1"/>
  <c r="X1370"/>
  <c r="I1371"/>
  <c r="J1371" s="1"/>
  <c r="N1371"/>
  <c r="O1371" s="1"/>
  <c r="X1371"/>
  <c r="I1372"/>
  <c r="J1372" s="1"/>
  <c r="N1372"/>
  <c r="O1372" s="1"/>
  <c r="X1372"/>
  <c r="F1373"/>
  <c r="G1373"/>
  <c r="H1373"/>
  <c r="L1373"/>
  <c r="M1373"/>
  <c r="X1373"/>
  <c r="I1374"/>
  <c r="N1374"/>
  <c r="X1374"/>
  <c r="I1375"/>
  <c r="J1375" s="1"/>
  <c r="N1375"/>
  <c r="O1375" s="1"/>
  <c r="X1375"/>
  <c r="I1376"/>
  <c r="J1376" s="1"/>
  <c r="N1376"/>
  <c r="O1376" s="1"/>
  <c r="X1376"/>
  <c r="I1377"/>
  <c r="J1377" s="1"/>
  <c r="N1377"/>
  <c r="O1377" s="1"/>
  <c r="X1377"/>
  <c r="I1378"/>
  <c r="J1378" s="1"/>
  <c r="N1378"/>
  <c r="O1378" s="1"/>
  <c r="X1378"/>
  <c r="I1379"/>
  <c r="J1379" s="1"/>
  <c r="N1379"/>
  <c r="O1379" s="1"/>
  <c r="X1379"/>
  <c r="I1380"/>
  <c r="J1380" s="1"/>
  <c r="N1380"/>
  <c r="O1380" s="1"/>
  <c r="X1380"/>
  <c r="I1381"/>
  <c r="J1381" s="1"/>
  <c r="N1381"/>
  <c r="O1381" s="1"/>
  <c r="X1381"/>
  <c r="X1382"/>
  <c r="I1383"/>
  <c r="J1383" s="1"/>
  <c r="X1383"/>
  <c r="I1384"/>
  <c r="J1384" s="1"/>
  <c r="X1384"/>
  <c r="I1385"/>
  <c r="J1385"/>
  <c r="X1385"/>
  <c r="I1386"/>
  <c r="J1386" s="1"/>
  <c r="X1386"/>
  <c r="I1387"/>
  <c r="J1387" s="1"/>
  <c r="X1387"/>
  <c r="I1388"/>
  <c r="J1388" s="1"/>
  <c r="N1388"/>
  <c r="O1388" s="1"/>
  <c r="S1388"/>
  <c r="T1388" s="1"/>
  <c r="X1388" s="1"/>
  <c r="I1389"/>
  <c r="J1389" s="1"/>
  <c r="N1389"/>
  <c r="O1389" s="1"/>
  <c r="X1389"/>
  <c r="I1390"/>
  <c r="J1390" s="1"/>
  <c r="X1390"/>
  <c r="F1391"/>
  <c r="G1391"/>
  <c r="H1391"/>
  <c r="L1391"/>
  <c r="M1391"/>
  <c r="Q1391"/>
  <c r="R1391"/>
  <c r="U1391"/>
  <c r="V1391"/>
  <c r="W1391"/>
  <c r="I1392"/>
  <c r="J1392" s="1"/>
  <c r="S1392"/>
  <c r="T1392" s="1"/>
  <c r="I1393"/>
  <c r="J1393"/>
  <c r="N1393"/>
  <c r="O1393"/>
  <c r="S1393"/>
  <c r="T1393"/>
  <c r="X1393" s="1"/>
  <c r="I1394"/>
  <c r="J1394" s="1"/>
  <c r="N1394"/>
  <c r="O1394" s="1"/>
  <c r="S1394"/>
  <c r="T1394" s="1"/>
  <c r="X1394" s="1"/>
  <c r="I1395"/>
  <c r="J1395" s="1"/>
  <c r="N1395"/>
  <c r="O1395" s="1"/>
  <c r="S1395"/>
  <c r="T1395" s="1"/>
  <c r="X1395" s="1"/>
  <c r="I1396"/>
  <c r="J1396" s="1"/>
  <c r="S1396"/>
  <c r="T1396" s="1"/>
  <c r="X1396" s="1"/>
  <c r="I1397"/>
  <c r="J1397"/>
  <c r="N1397"/>
  <c r="O1397"/>
  <c r="S1397"/>
  <c r="T1397"/>
  <c r="X1397" s="1"/>
  <c r="F1398"/>
  <c r="G1398"/>
  <c r="H1398"/>
  <c r="L1398"/>
  <c r="M1398"/>
  <c r="Q1398"/>
  <c r="R1398"/>
  <c r="U1398"/>
  <c r="V1398"/>
  <c r="W1398"/>
  <c r="I1399"/>
  <c r="J1399"/>
  <c r="N1399"/>
  <c r="O1399"/>
  <c r="S1399"/>
  <c r="T1399"/>
  <c r="X1399" s="1"/>
  <c r="I1400"/>
  <c r="J1400" s="1"/>
  <c r="N1400"/>
  <c r="O1400" s="1"/>
  <c r="S1400"/>
  <c r="T1400" s="1"/>
  <c r="X1400" s="1"/>
  <c r="I1401"/>
  <c r="J1401" s="1"/>
  <c r="N1401"/>
  <c r="O1401" s="1"/>
  <c r="S1401"/>
  <c r="T1401" s="1"/>
  <c r="X1401" s="1"/>
  <c r="I1402"/>
  <c r="J1402" s="1"/>
  <c r="S1402"/>
  <c r="T1402" s="1"/>
  <c r="X1402" s="1"/>
  <c r="I1403"/>
  <c r="J1403"/>
  <c r="N1403"/>
  <c r="O1403"/>
  <c r="S1403"/>
  <c r="T1403"/>
  <c r="X1403" s="1"/>
  <c r="I1404"/>
  <c r="J1404" s="1"/>
  <c r="N1404"/>
  <c r="O1404" s="1"/>
  <c r="S1404"/>
  <c r="T1404" s="1"/>
  <c r="X1404" s="1"/>
  <c r="F1405"/>
  <c r="G1405"/>
  <c r="H1405"/>
  <c r="X1405"/>
  <c r="I1406"/>
  <c r="J1406" s="1"/>
  <c r="X1406"/>
  <c r="I1407"/>
  <c r="J1407" s="1"/>
  <c r="X1407"/>
  <c r="I1408"/>
  <c r="J1408"/>
  <c r="N1408"/>
  <c r="O1408"/>
  <c r="S1408"/>
  <c r="T1408"/>
  <c r="X1408" s="1"/>
  <c r="F1409"/>
  <c r="G1409"/>
  <c r="H1409"/>
  <c r="L1409"/>
  <c r="M1409"/>
  <c r="Q1409"/>
  <c r="R1409"/>
  <c r="U1409"/>
  <c r="V1409"/>
  <c r="W1409"/>
  <c r="I1410"/>
  <c r="J1410"/>
  <c r="N1410"/>
  <c r="O1410"/>
  <c r="S1410"/>
  <c r="T1410"/>
  <c r="X1410" s="1"/>
  <c r="I1411"/>
  <c r="J1411" s="1"/>
  <c r="N1411"/>
  <c r="O1411" s="1"/>
  <c r="S1411"/>
  <c r="T1411" s="1"/>
  <c r="X1411" s="1"/>
  <c r="I1412"/>
  <c r="J1412"/>
  <c r="N1412"/>
  <c r="O1412"/>
  <c r="S1412"/>
  <c r="T1412"/>
  <c r="X1412" s="1"/>
  <c r="I1413"/>
  <c r="J1413" s="1"/>
  <c r="N1413"/>
  <c r="O1413" s="1"/>
  <c r="S1413"/>
  <c r="T1413" s="1"/>
  <c r="X1413" s="1"/>
  <c r="I1414"/>
  <c r="J1414"/>
  <c r="N1414"/>
  <c r="O1414"/>
  <c r="S1414"/>
  <c r="T1414"/>
  <c r="X1414" s="1"/>
  <c r="I1415"/>
  <c r="J1415" s="1"/>
  <c r="N1415"/>
  <c r="O1415" s="1"/>
  <c r="S1415"/>
  <c r="T1415" s="1"/>
  <c r="X1415" s="1"/>
  <c r="I1416"/>
  <c r="J1416"/>
  <c r="N1416"/>
  <c r="O1416"/>
  <c r="S1416"/>
  <c r="T1416"/>
  <c r="X1416" s="1"/>
  <c r="F1417"/>
  <c r="G1417"/>
  <c r="H1417"/>
  <c r="H1435" s="1"/>
  <c r="L1417"/>
  <c r="M1417"/>
  <c r="Q1417"/>
  <c r="R1417"/>
  <c r="U1417"/>
  <c r="V1417"/>
  <c r="W1417"/>
  <c r="I1418"/>
  <c r="J1418" s="1"/>
  <c r="N1418"/>
  <c r="O1418" s="1"/>
  <c r="S1418"/>
  <c r="T1418" s="1"/>
  <c r="X1418" s="1"/>
  <c r="I1419"/>
  <c r="J1419" s="1"/>
  <c r="S1419"/>
  <c r="T1419" s="1"/>
  <c r="X1419" s="1"/>
  <c r="I1420"/>
  <c r="J1420"/>
  <c r="N1420"/>
  <c r="O1420"/>
  <c r="S1420"/>
  <c r="T1420"/>
  <c r="X1420" s="1"/>
  <c r="F1421"/>
  <c r="G1421"/>
  <c r="H1421"/>
  <c r="L1421"/>
  <c r="M1421"/>
  <c r="Q1421"/>
  <c r="R1421"/>
  <c r="U1421"/>
  <c r="V1421"/>
  <c r="W1421"/>
  <c r="I1422"/>
  <c r="J1422"/>
  <c r="N1422"/>
  <c r="O1422"/>
  <c r="S1422"/>
  <c r="T1422"/>
  <c r="X1422" s="1"/>
  <c r="I1423"/>
  <c r="J1423" s="1"/>
  <c r="N1423"/>
  <c r="O1423" s="1"/>
  <c r="S1423"/>
  <c r="T1423" s="1"/>
  <c r="X1423" s="1"/>
  <c r="I1424"/>
  <c r="J1424" s="1"/>
  <c r="N1424"/>
  <c r="O1424" s="1"/>
  <c r="S1424"/>
  <c r="T1424" s="1"/>
  <c r="X1424" s="1"/>
  <c r="I1425"/>
  <c r="J1425" s="1"/>
  <c r="S1425"/>
  <c r="T1425" s="1"/>
  <c r="X1425" s="1"/>
  <c r="L1426"/>
  <c r="M1426"/>
  <c r="Q1426"/>
  <c r="R1426"/>
  <c r="U1426"/>
  <c r="V1426"/>
  <c r="W1426"/>
  <c r="I1427"/>
  <c r="J1427" s="1"/>
  <c r="N1427"/>
  <c r="O1427" s="1"/>
  <c r="S1427"/>
  <c r="T1427" s="1"/>
  <c r="X1427" s="1"/>
  <c r="I1428"/>
  <c r="J1428" s="1"/>
  <c r="S1428"/>
  <c r="T1428" s="1"/>
  <c r="X1428" s="1"/>
  <c r="I1429"/>
  <c r="J1429"/>
  <c r="X1429"/>
  <c r="J1430"/>
  <c r="I1431"/>
  <c r="J1431"/>
  <c r="N1431"/>
  <c r="O1431"/>
  <c r="S1431"/>
  <c r="T1431"/>
  <c r="X1431" s="1"/>
  <c r="J1432"/>
  <c r="J1433"/>
  <c r="J1434"/>
  <c r="G1435"/>
  <c r="L1435"/>
  <c r="M1435"/>
  <c r="Q1435"/>
  <c r="R1435"/>
  <c r="U1435"/>
  <c r="V1435"/>
  <c r="W1435"/>
  <c r="J1439"/>
  <c r="B1442"/>
  <c r="B1444"/>
  <c r="E1444"/>
  <c r="F1444"/>
  <c r="B1445"/>
  <c r="F1445"/>
  <c r="B1447"/>
  <c r="F1447"/>
  <c r="B1448"/>
  <c r="U1452"/>
  <c r="V1452"/>
  <c r="W1452"/>
  <c r="C1454"/>
  <c r="C1455"/>
  <c r="F1458"/>
  <c r="G1458"/>
  <c r="H1458"/>
  <c r="L1458"/>
  <c r="M1458"/>
  <c r="X1458"/>
  <c r="I1459"/>
  <c r="J1459"/>
  <c r="N1459"/>
  <c r="O1459"/>
  <c r="X1459"/>
  <c r="I1460"/>
  <c r="J1460" s="1"/>
  <c r="X1460"/>
  <c r="F1461"/>
  <c r="G1461"/>
  <c r="H1461"/>
  <c r="L1461"/>
  <c r="M1461"/>
  <c r="X1461"/>
  <c r="I1462"/>
  <c r="J1462"/>
  <c r="N1462"/>
  <c r="O1462"/>
  <c r="X1462"/>
  <c r="I1463"/>
  <c r="J1463" s="1"/>
  <c r="X1463"/>
  <c r="I1464"/>
  <c r="J1464"/>
  <c r="N1464"/>
  <c r="O1464"/>
  <c r="X1464"/>
  <c r="I1465"/>
  <c r="J1465" s="1"/>
  <c r="X1465"/>
  <c r="I1466"/>
  <c r="J1466"/>
  <c r="N1466"/>
  <c r="O1466"/>
  <c r="X1466"/>
  <c r="F1467"/>
  <c r="G1467"/>
  <c r="H1467"/>
  <c r="L1467"/>
  <c r="M1467"/>
  <c r="X1467"/>
  <c r="I1468"/>
  <c r="X1468"/>
  <c r="I1469"/>
  <c r="J1469"/>
  <c r="N1469"/>
  <c r="O1469"/>
  <c r="X1469"/>
  <c r="I1470"/>
  <c r="J1470" s="1"/>
  <c r="X1470"/>
  <c r="I1471"/>
  <c r="J1471"/>
  <c r="N1471"/>
  <c r="O1471"/>
  <c r="X1471"/>
  <c r="I1472"/>
  <c r="J1472" s="1"/>
  <c r="X1472"/>
  <c r="I1473"/>
  <c r="J1473"/>
  <c r="N1473"/>
  <c r="O1473"/>
  <c r="X1473"/>
  <c r="I1474"/>
  <c r="J1474" s="1"/>
  <c r="X1474"/>
  <c r="I1475"/>
  <c r="J1475"/>
  <c r="N1475"/>
  <c r="O1475"/>
  <c r="X1475"/>
  <c r="F1476"/>
  <c r="G1476"/>
  <c r="H1476"/>
  <c r="L1476"/>
  <c r="M1476"/>
  <c r="Q1476"/>
  <c r="R1476"/>
  <c r="U1476"/>
  <c r="V1476"/>
  <c r="W1476"/>
  <c r="I1477"/>
  <c r="N1477"/>
  <c r="S1477"/>
  <c r="I1478"/>
  <c r="J1478" s="1"/>
  <c r="S1478"/>
  <c r="T1478" s="1"/>
  <c r="X1478" s="1"/>
  <c r="I1479"/>
  <c r="J1479"/>
  <c r="N1479"/>
  <c r="O1479"/>
  <c r="S1479"/>
  <c r="T1479"/>
  <c r="X1479" s="1"/>
  <c r="I1480"/>
  <c r="J1480" s="1"/>
  <c r="N1480"/>
  <c r="O1480" s="1"/>
  <c r="S1480"/>
  <c r="T1480" s="1"/>
  <c r="X1480" s="1"/>
  <c r="I1481"/>
  <c r="J1481" s="1"/>
  <c r="N1481"/>
  <c r="O1481" s="1"/>
  <c r="S1481"/>
  <c r="T1481" s="1"/>
  <c r="X1481" s="1"/>
  <c r="I1482"/>
  <c r="J1482" s="1"/>
  <c r="S1482"/>
  <c r="T1482" s="1"/>
  <c r="X1482" s="1"/>
  <c r="I1483"/>
  <c r="J1483"/>
  <c r="N1483"/>
  <c r="O1483"/>
  <c r="S1483"/>
  <c r="T1483"/>
  <c r="X1483" s="1"/>
  <c r="I1484"/>
  <c r="J1484" s="1"/>
  <c r="N1484"/>
  <c r="O1484" s="1"/>
  <c r="S1484"/>
  <c r="T1484" s="1"/>
  <c r="X1484" s="1"/>
  <c r="I1485"/>
  <c r="J1485" s="1"/>
  <c r="N1485"/>
  <c r="O1485" s="1"/>
  <c r="X1485"/>
  <c r="I1486"/>
  <c r="J1486" s="1"/>
  <c r="N1486"/>
  <c r="O1486" s="1"/>
  <c r="X1486"/>
  <c r="I1487"/>
  <c r="J1487" s="1"/>
  <c r="N1487"/>
  <c r="O1487" s="1"/>
  <c r="X1487"/>
  <c r="I1488"/>
  <c r="J1488" s="1"/>
  <c r="N1488"/>
  <c r="O1488" s="1"/>
  <c r="S1488"/>
  <c r="T1488" s="1"/>
  <c r="X1488" s="1"/>
  <c r="I1489"/>
  <c r="J1489" s="1"/>
  <c r="N1489"/>
  <c r="O1489" s="1"/>
  <c r="X1489"/>
  <c r="I1490"/>
  <c r="J1490" s="1"/>
  <c r="N1490"/>
  <c r="O1490" s="1"/>
  <c r="S1490"/>
  <c r="T1490" s="1"/>
  <c r="X1490" s="1"/>
  <c r="I1491"/>
  <c r="J1491" s="1"/>
  <c r="N1491"/>
  <c r="O1491" s="1"/>
  <c r="S1491"/>
  <c r="T1491" s="1"/>
  <c r="X1491" s="1"/>
  <c r="I1492"/>
  <c r="J1492" s="1"/>
  <c r="X1492"/>
  <c r="I1493"/>
  <c r="J1493"/>
  <c r="N1493"/>
  <c r="O1493"/>
  <c r="S1493"/>
  <c r="T1493"/>
  <c r="X1493" s="1"/>
  <c r="F1494"/>
  <c r="G1494"/>
  <c r="H1494"/>
  <c r="L1494"/>
  <c r="M1494"/>
  <c r="X1494"/>
  <c r="I1495"/>
  <c r="N1495"/>
  <c r="X1495"/>
  <c r="I1496"/>
  <c r="J1496" s="1"/>
  <c r="N1496"/>
  <c r="O1496" s="1"/>
  <c r="X1496"/>
  <c r="I1497"/>
  <c r="J1497" s="1"/>
  <c r="N1497"/>
  <c r="O1497" s="1"/>
  <c r="X1497"/>
  <c r="F1498"/>
  <c r="G1498"/>
  <c r="H1498"/>
  <c r="L1498"/>
  <c r="M1498"/>
  <c r="X1498"/>
  <c r="I1499"/>
  <c r="J1499" s="1"/>
  <c r="N1499"/>
  <c r="O1499" s="1"/>
  <c r="X1499"/>
  <c r="I1500"/>
  <c r="J1500" s="1"/>
  <c r="N1500"/>
  <c r="O1500" s="1"/>
  <c r="X1500"/>
  <c r="I1501"/>
  <c r="J1501" s="1"/>
  <c r="N1501"/>
  <c r="O1501" s="1"/>
  <c r="X1501"/>
  <c r="I1502"/>
  <c r="J1502" s="1"/>
  <c r="N1502"/>
  <c r="O1502" s="1"/>
  <c r="X1502"/>
  <c r="I1503"/>
  <c r="J1503"/>
  <c r="N1503"/>
  <c r="O1503"/>
  <c r="X1503"/>
  <c r="F1504"/>
  <c r="G1504"/>
  <c r="H1504"/>
  <c r="L1504"/>
  <c r="M1504"/>
  <c r="X1504"/>
  <c r="I1505"/>
  <c r="N1505"/>
  <c r="X1505"/>
  <c r="I1506"/>
  <c r="J1506" s="1"/>
  <c r="N1506"/>
  <c r="O1506" s="1"/>
  <c r="X1506"/>
  <c r="I1507"/>
  <c r="J1507" s="1"/>
  <c r="N1507"/>
  <c r="O1507" s="1"/>
  <c r="X1507"/>
  <c r="I1508"/>
  <c r="J1508"/>
  <c r="N1508"/>
  <c r="O1508"/>
  <c r="X1508"/>
  <c r="I1509"/>
  <c r="J1509" s="1"/>
  <c r="X1509"/>
  <c r="I1510"/>
  <c r="J1510"/>
  <c r="N1510"/>
  <c r="O1510"/>
  <c r="X1510"/>
  <c r="F1511"/>
  <c r="G1511"/>
  <c r="H1511"/>
  <c r="L1511"/>
  <c r="M1511"/>
  <c r="X1511"/>
  <c r="I1512"/>
  <c r="N1512" s="1"/>
  <c r="X1512"/>
  <c r="I1513"/>
  <c r="J1513"/>
  <c r="N1513"/>
  <c r="O1513"/>
  <c r="X1513"/>
  <c r="I1514"/>
  <c r="J1514" s="1"/>
  <c r="X1514"/>
  <c r="I1515"/>
  <c r="J1515"/>
  <c r="N1515"/>
  <c r="O1515"/>
  <c r="X1515"/>
  <c r="I1516"/>
  <c r="J1516" s="1"/>
  <c r="X1516"/>
  <c r="I1517"/>
  <c r="J1517"/>
  <c r="N1517"/>
  <c r="O1517"/>
  <c r="X1517"/>
  <c r="I1518"/>
  <c r="J1518" s="1"/>
  <c r="X1518"/>
  <c r="I1519"/>
  <c r="J1519"/>
  <c r="N1519"/>
  <c r="O1519"/>
  <c r="X1519"/>
  <c r="X1520"/>
  <c r="I1521"/>
  <c r="J1521"/>
  <c r="X1521"/>
  <c r="I1522"/>
  <c r="J1522" s="1"/>
  <c r="X1522"/>
  <c r="I1523"/>
  <c r="J1523" s="1"/>
  <c r="X1523"/>
  <c r="I1524"/>
  <c r="J1524" s="1"/>
  <c r="X1524"/>
  <c r="I1525"/>
  <c r="J1525"/>
  <c r="X1525"/>
  <c r="I1526"/>
  <c r="J1526" s="1"/>
  <c r="S1526"/>
  <c r="T1526" s="1"/>
  <c r="X1526" s="1"/>
  <c r="I1527"/>
  <c r="J1527"/>
  <c r="N1527"/>
  <c r="O1527"/>
  <c r="X1527"/>
  <c r="I1528"/>
  <c r="J1528" s="1"/>
  <c r="X1528"/>
  <c r="F1529"/>
  <c r="G1529"/>
  <c r="H1529"/>
  <c r="L1529"/>
  <c r="M1529"/>
  <c r="Q1529"/>
  <c r="R1529"/>
  <c r="U1529"/>
  <c r="V1529"/>
  <c r="W1529"/>
  <c r="I1530"/>
  <c r="J1530" s="1"/>
  <c r="S1530"/>
  <c r="T1530" s="1"/>
  <c r="I1531"/>
  <c r="J1531"/>
  <c r="N1531"/>
  <c r="O1531"/>
  <c r="S1531"/>
  <c r="T1531"/>
  <c r="X1531" s="1"/>
  <c r="I1532"/>
  <c r="J1532" s="1"/>
  <c r="N1532"/>
  <c r="O1532" s="1"/>
  <c r="S1532"/>
  <c r="T1532" s="1"/>
  <c r="X1532" s="1"/>
  <c r="I1533"/>
  <c r="J1533" s="1"/>
  <c r="N1533"/>
  <c r="O1533" s="1"/>
  <c r="S1533"/>
  <c r="T1533" s="1"/>
  <c r="X1533" s="1"/>
  <c r="I1534"/>
  <c r="J1534" s="1"/>
  <c r="S1534"/>
  <c r="T1534" s="1"/>
  <c r="X1534" s="1"/>
  <c r="I1535"/>
  <c r="J1535"/>
  <c r="N1535"/>
  <c r="O1535"/>
  <c r="S1535"/>
  <c r="T1535"/>
  <c r="X1535" s="1"/>
  <c r="F1536"/>
  <c r="G1536"/>
  <c r="H1536"/>
  <c r="L1536"/>
  <c r="M1536"/>
  <c r="Q1536"/>
  <c r="R1536"/>
  <c r="U1536"/>
  <c r="V1536"/>
  <c r="W1536"/>
  <c r="I1537"/>
  <c r="J1537"/>
  <c r="N1537"/>
  <c r="O1537"/>
  <c r="S1537"/>
  <c r="T1537"/>
  <c r="X1537" s="1"/>
  <c r="I1538"/>
  <c r="J1538" s="1"/>
  <c r="N1538"/>
  <c r="O1538" s="1"/>
  <c r="S1538"/>
  <c r="T1538" s="1"/>
  <c r="X1538" s="1"/>
  <c r="I1539"/>
  <c r="J1539" s="1"/>
  <c r="N1539"/>
  <c r="O1539" s="1"/>
  <c r="S1539"/>
  <c r="T1539" s="1"/>
  <c r="X1539" s="1"/>
  <c r="I1540"/>
  <c r="J1540" s="1"/>
  <c r="S1540"/>
  <c r="T1540" s="1"/>
  <c r="X1540" s="1"/>
  <c r="I1541"/>
  <c r="J1541"/>
  <c r="N1541"/>
  <c r="O1541"/>
  <c r="S1541"/>
  <c r="T1541"/>
  <c r="X1541" s="1"/>
  <c r="I1542"/>
  <c r="J1542" s="1"/>
  <c r="N1542"/>
  <c r="O1542" s="1"/>
  <c r="S1542"/>
  <c r="T1542" s="1"/>
  <c r="X1542" s="1"/>
  <c r="F1543"/>
  <c r="G1543"/>
  <c r="H1543"/>
  <c r="X1543"/>
  <c r="I1544"/>
  <c r="J1544" s="1"/>
  <c r="X1544"/>
  <c r="I1545"/>
  <c r="J1545" s="1"/>
  <c r="X1545"/>
  <c r="I1546"/>
  <c r="J1546"/>
  <c r="N1546"/>
  <c r="O1546"/>
  <c r="S1546"/>
  <c r="T1546"/>
  <c r="X1546" s="1"/>
  <c r="F1547"/>
  <c r="G1547"/>
  <c r="H1547"/>
  <c r="L1547"/>
  <c r="M1547"/>
  <c r="Q1547"/>
  <c r="R1547"/>
  <c r="U1547"/>
  <c r="V1547"/>
  <c r="W1547"/>
  <c r="I1548"/>
  <c r="J1548"/>
  <c r="N1548"/>
  <c r="O1548"/>
  <c r="S1548"/>
  <c r="T1548"/>
  <c r="X1548" s="1"/>
  <c r="I1549"/>
  <c r="J1549" s="1"/>
  <c r="N1549"/>
  <c r="O1549" s="1"/>
  <c r="S1549"/>
  <c r="T1549" s="1"/>
  <c r="X1549" s="1"/>
  <c r="I1550"/>
  <c r="J1550" s="1"/>
  <c r="N1550"/>
  <c r="O1550" s="1"/>
  <c r="S1550"/>
  <c r="T1550" s="1"/>
  <c r="X1550" s="1"/>
  <c r="I1551"/>
  <c r="J1551" s="1"/>
  <c r="S1551"/>
  <c r="T1551" s="1"/>
  <c r="X1551" s="1"/>
  <c r="I1552"/>
  <c r="J1552"/>
  <c r="N1552"/>
  <c r="O1552"/>
  <c r="S1552"/>
  <c r="T1552"/>
  <c r="X1552" s="1"/>
  <c r="I1553"/>
  <c r="J1553" s="1"/>
  <c r="N1553"/>
  <c r="O1553" s="1"/>
  <c r="S1553"/>
  <c r="T1553" s="1"/>
  <c r="X1553" s="1"/>
  <c r="I1554"/>
  <c r="J1554" s="1"/>
  <c r="N1554"/>
  <c r="O1554" s="1"/>
  <c r="S1554"/>
  <c r="T1554" s="1"/>
  <c r="X1554" s="1"/>
  <c r="F1555"/>
  <c r="G1555"/>
  <c r="H1555"/>
  <c r="L1555"/>
  <c r="M1555"/>
  <c r="Q1555"/>
  <c r="R1555"/>
  <c r="U1555"/>
  <c r="V1555"/>
  <c r="W1555"/>
  <c r="I1556"/>
  <c r="J1556" s="1"/>
  <c r="N1556"/>
  <c r="O1556" s="1"/>
  <c r="S1556"/>
  <c r="T1556" s="1"/>
  <c r="X1556" s="1"/>
  <c r="I1557"/>
  <c r="J1557" s="1"/>
  <c r="S1557"/>
  <c r="T1557" s="1"/>
  <c r="X1557" s="1"/>
  <c r="I1558"/>
  <c r="J1558"/>
  <c r="N1558"/>
  <c r="O1558"/>
  <c r="S1558"/>
  <c r="T1558"/>
  <c r="X1558" s="1"/>
  <c r="F1559"/>
  <c r="G1559"/>
  <c r="H1559"/>
  <c r="L1559"/>
  <c r="M1559"/>
  <c r="Q1559"/>
  <c r="R1559"/>
  <c r="U1559"/>
  <c r="V1559"/>
  <c r="W1559"/>
  <c r="I1560"/>
  <c r="J1560"/>
  <c r="N1560"/>
  <c r="O1560"/>
  <c r="S1560"/>
  <c r="T1560"/>
  <c r="X1560" s="1"/>
  <c r="I1561"/>
  <c r="J1561" s="1"/>
  <c r="N1561"/>
  <c r="O1561" s="1"/>
  <c r="S1561"/>
  <c r="T1561" s="1"/>
  <c r="X1561" s="1"/>
  <c r="I1562"/>
  <c r="J1562" s="1"/>
  <c r="N1562"/>
  <c r="O1562" s="1"/>
  <c r="S1562"/>
  <c r="T1562" s="1"/>
  <c r="X1562" s="1"/>
  <c r="I1563"/>
  <c r="J1563" s="1"/>
  <c r="S1563"/>
  <c r="T1563" s="1"/>
  <c r="X1563" s="1"/>
  <c r="L1564"/>
  <c r="M1564"/>
  <c r="Q1564"/>
  <c r="R1564"/>
  <c r="U1564"/>
  <c r="V1564"/>
  <c r="W1564"/>
  <c r="I1565"/>
  <c r="J1565" s="1"/>
  <c r="N1565"/>
  <c r="O1565" s="1"/>
  <c r="S1565"/>
  <c r="T1565" s="1"/>
  <c r="X1565" s="1"/>
  <c r="I1566"/>
  <c r="J1566" s="1"/>
  <c r="S1566"/>
  <c r="T1566" s="1"/>
  <c r="X1566" s="1"/>
  <c r="I1567"/>
  <c r="J1567"/>
  <c r="X1567"/>
  <c r="J1568"/>
  <c r="I1569"/>
  <c r="J1569"/>
  <c r="N1569"/>
  <c r="O1569"/>
  <c r="S1569"/>
  <c r="T1569"/>
  <c r="X1569" s="1"/>
  <c r="J1570"/>
  <c r="J1571"/>
  <c r="J1572"/>
  <c r="F1573"/>
  <c r="G1573"/>
  <c r="H1573"/>
  <c r="K1573"/>
  <c r="L1573"/>
  <c r="M1573"/>
  <c r="Q1573"/>
  <c r="R1573"/>
  <c r="U1573"/>
  <c r="V1573"/>
  <c r="W1573"/>
  <c r="J1577"/>
  <c r="B1580"/>
  <c r="B1582"/>
  <c r="E1582"/>
  <c r="F1582"/>
  <c r="B1583"/>
  <c r="F1583"/>
  <c r="F1585"/>
  <c r="B1586"/>
  <c r="U1590"/>
  <c r="V1590"/>
  <c r="W1590"/>
  <c r="C1592"/>
  <c r="C1593"/>
  <c r="F1596"/>
  <c r="G1596"/>
  <c r="H1596"/>
  <c r="L1596"/>
  <c r="M1596"/>
  <c r="X1596"/>
  <c r="I1597"/>
  <c r="N1597"/>
  <c r="X1597"/>
  <c r="I1598"/>
  <c r="J1598" s="1"/>
  <c r="N1598"/>
  <c r="O1598" s="1"/>
  <c r="X1598"/>
  <c r="F1599"/>
  <c r="G1599"/>
  <c r="H1599"/>
  <c r="L1599"/>
  <c r="M1599"/>
  <c r="X1599"/>
  <c r="I1600"/>
  <c r="N1600"/>
  <c r="X1600"/>
  <c r="I1601"/>
  <c r="J1601" s="1"/>
  <c r="N1601"/>
  <c r="O1601" s="1"/>
  <c r="X1601"/>
  <c r="I1602"/>
  <c r="J1602" s="1"/>
  <c r="N1602"/>
  <c r="O1602" s="1"/>
  <c r="X1602"/>
  <c r="I1603"/>
  <c r="J1603" s="1"/>
  <c r="N1603"/>
  <c r="O1603" s="1"/>
  <c r="X1603"/>
  <c r="I1604"/>
  <c r="J1604" s="1"/>
  <c r="N1604"/>
  <c r="O1604" s="1"/>
  <c r="X1604"/>
  <c r="F1605"/>
  <c r="G1605"/>
  <c r="H1605"/>
  <c r="L1605"/>
  <c r="M1605"/>
  <c r="X1605"/>
  <c r="I1606"/>
  <c r="J1606" s="1"/>
  <c r="N1606"/>
  <c r="O1606" s="1"/>
  <c r="X1606"/>
  <c r="I1607"/>
  <c r="N1607"/>
  <c r="X1607"/>
  <c r="I1608"/>
  <c r="J1608" s="1"/>
  <c r="N1608"/>
  <c r="O1608" s="1"/>
  <c r="X1608"/>
  <c r="I1609"/>
  <c r="J1609" s="1"/>
  <c r="N1609"/>
  <c r="O1609" s="1"/>
  <c r="X1609"/>
  <c r="I1610"/>
  <c r="J1610" s="1"/>
  <c r="N1610"/>
  <c r="O1610" s="1"/>
  <c r="X1610"/>
  <c r="I1611"/>
  <c r="J1611" s="1"/>
  <c r="N1611"/>
  <c r="O1611" s="1"/>
  <c r="X1611"/>
  <c r="I1612"/>
  <c r="J1612" s="1"/>
  <c r="N1612"/>
  <c r="O1612" s="1"/>
  <c r="X1612"/>
  <c r="I1613"/>
  <c r="J1613" s="1"/>
  <c r="N1613"/>
  <c r="O1613" s="1"/>
  <c r="X1613"/>
  <c r="F1614"/>
  <c r="G1614"/>
  <c r="H1614"/>
  <c r="L1614"/>
  <c r="M1614"/>
  <c r="Q1614"/>
  <c r="R1614"/>
  <c r="U1614"/>
  <c r="V1614"/>
  <c r="W1614"/>
  <c r="I1615"/>
  <c r="S1615"/>
  <c r="I1616"/>
  <c r="J1616"/>
  <c r="N1616"/>
  <c r="O1616"/>
  <c r="S1616"/>
  <c r="T1616"/>
  <c r="X1616" s="1"/>
  <c r="I1617"/>
  <c r="J1617" s="1"/>
  <c r="N1617"/>
  <c r="O1617" s="1"/>
  <c r="S1617"/>
  <c r="T1617" s="1"/>
  <c r="X1617" s="1"/>
  <c r="I1618"/>
  <c r="J1618" s="1"/>
  <c r="N1618"/>
  <c r="O1618" s="1"/>
  <c r="S1618"/>
  <c r="T1618" s="1"/>
  <c r="X1618" s="1"/>
  <c r="I1619"/>
  <c r="J1619" s="1"/>
  <c r="S1619"/>
  <c r="T1619" s="1"/>
  <c r="X1619" s="1"/>
  <c r="I1620"/>
  <c r="J1620"/>
  <c r="N1620"/>
  <c r="O1620"/>
  <c r="S1620"/>
  <c r="T1620"/>
  <c r="X1620" s="1"/>
  <c r="I1621"/>
  <c r="J1621" s="1"/>
  <c r="N1621"/>
  <c r="O1621" s="1"/>
  <c r="S1621"/>
  <c r="T1621" s="1"/>
  <c r="X1621" s="1"/>
  <c r="I1622"/>
  <c r="J1622" s="1"/>
  <c r="N1622"/>
  <c r="O1622" s="1"/>
  <c r="S1622"/>
  <c r="T1622" s="1"/>
  <c r="X1622" s="1"/>
  <c r="I1623"/>
  <c r="J1623" s="1"/>
  <c r="X1623"/>
  <c r="I1624"/>
  <c r="J1624"/>
  <c r="N1624"/>
  <c r="O1624"/>
  <c r="X1624"/>
  <c r="I1625"/>
  <c r="J1625" s="1"/>
  <c r="X1625"/>
  <c r="I1626"/>
  <c r="J1626"/>
  <c r="N1626"/>
  <c r="O1626"/>
  <c r="S1626"/>
  <c r="T1626"/>
  <c r="X1626" s="1"/>
  <c r="I1627"/>
  <c r="J1627" s="1"/>
  <c r="N1627"/>
  <c r="O1627" s="1"/>
  <c r="X1627"/>
  <c r="I1628"/>
  <c r="J1628" s="1"/>
  <c r="N1628"/>
  <c r="O1628" s="1"/>
  <c r="S1628"/>
  <c r="T1628" s="1"/>
  <c r="X1628" s="1"/>
  <c r="I1629"/>
  <c r="J1629" s="1"/>
  <c r="S1629"/>
  <c r="T1629" s="1"/>
  <c r="X1629" s="1"/>
  <c r="I1630"/>
  <c r="J1630"/>
  <c r="N1630"/>
  <c r="O1630"/>
  <c r="X1630"/>
  <c r="I1631"/>
  <c r="J1631" s="1"/>
  <c r="S1631"/>
  <c r="T1631" s="1"/>
  <c r="X1631" s="1"/>
  <c r="F1632"/>
  <c r="G1632"/>
  <c r="H1632"/>
  <c r="L1632"/>
  <c r="M1632"/>
  <c r="X1632"/>
  <c r="I1633"/>
  <c r="J1633"/>
  <c r="N1633"/>
  <c r="O1633"/>
  <c r="X1633"/>
  <c r="I1634"/>
  <c r="I1632" s="1"/>
  <c r="J1632" s="1"/>
  <c r="X1634"/>
  <c r="I1635"/>
  <c r="J1635"/>
  <c r="N1635"/>
  <c r="O1635"/>
  <c r="X1635"/>
  <c r="F1636"/>
  <c r="G1636"/>
  <c r="H1636"/>
  <c r="L1636"/>
  <c r="M1636"/>
  <c r="X1636"/>
  <c r="I1637"/>
  <c r="X1637"/>
  <c r="I1638"/>
  <c r="J1638"/>
  <c r="N1638"/>
  <c r="O1638"/>
  <c r="X1638"/>
  <c r="I1639"/>
  <c r="J1639" s="1"/>
  <c r="X1639"/>
  <c r="I1640"/>
  <c r="J1640"/>
  <c r="N1640"/>
  <c r="O1640"/>
  <c r="X1640"/>
  <c r="I1641"/>
  <c r="J1641" s="1"/>
  <c r="X1641"/>
  <c r="F1642"/>
  <c r="G1642"/>
  <c r="H1642"/>
  <c r="L1642"/>
  <c r="M1642"/>
  <c r="X1642"/>
  <c r="I1643"/>
  <c r="J1643"/>
  <c r="N1643"/>
  <c r="O1643"/>
  <c r="X1643"/>
  <c r="I1644"/>
  <c r="I1642" s="1"/>
  <c r="J1642" s="1"/>
  <c r="X1644"/>
  <c r="I1645"/>
  <c r="J1645"/>
  <c r="N1645"/>
  <c r="O1645"/>
  <c r="X1645"/>
  <c r="I1646"/>
  <c r="J1646" s="1"/>
  <c r="X1646"/>
  <c r="I1647"/>
  <c r="J1647"/>
  <c r="N1647"/>
  <c r="O1647"/>
  <c r="X1647"/>
  <c r="I1648"/>
  <c r="J1648" s="1"/>
  <c r="X1648"/>
  <c r="F1649"/>
  <c r="G1649"/>
  <c r="H1649"/>
  <c r="L1649"/>
  <c r="M1649"/>
  <c r="X1649"/>
  <c r="I1650"/>
  <c r="J1650"/>
  <c r="N1650"/>
  <c r="O1650"/>
  <c r="X1650"/>
  <c r="I1651"/>
  <c r="X1651"/>
  <c r="I1652"/>
  <c r="J1652"/>
  <c r="N1652"/>
  <c r="O1652"/>
  <c r="X1652"/>
  <c r="I1653"/>
  <c r="J1653" s="1"/>
  <c r="X1653"/>
  <c r="I1654"/>
  <c r="J1654"/>
  <c r="N1654"/>
  <c r="O1654"/>
  <c r="X1654"/>
  <c r="I1655"/>
  <c r="J1655" s="1"/>
  <c r="X1655"/>
  <c r="I1656"/>
  <c r="J1656"/>
  <c r="N1656"/>
  <c r="O1656"/>
  <c r="X1656"/>
  <c r="I1657"/>
  <c r="J1657" s="1"/>
  <c r="X1657"/>
  <c r="X1658"/>
  <c r="I1659"/>
  <c r="X1659"/>
  <c r="I1660"/>
  <c r="J1660" s="1"/>
  <c r="X1660"/>
  <c r="I1661"/>
  <c r="J1661" s="1"/>
  <c r="X1661"/>
  <c r="I1662"/>
  <c r="J1662"/>
  <c r="X1662"/>
  <c r="I1663"/>
  <c r="J1663" s="1"/>
  <c r="X1663"/>
  <c r="I1664"/>
  <c r="J1664" s="1"/>
  <c r="N1664"/>
  <c r="O1664" s="1"/>
  <c r="S1664"/>
  <c r="T1664" s="1"/>
  <c r="X1664" s="1"/>
  <c r="I1665"/>
  <c r="J1665" s="1"/>
  <c r="X1665"/>
  <c r="I1666"/>
  <c r="J1666"/>
  <c r="X1666"/>
  <c r="F1667"/>
  <c r="G1667"/>
  <c r="H1667"/>
  <c r="L1667"/>
  <c r="M1667"/>
  <c r="Q1667"/>
  <c r="R1667"/>
  <c r="U1667"/>
  <c r="V1667"/>
  <c r="W1667"/>
  <c r="I1668"/>
  <c r="N1668"/>
  <c r="S1668"/>
  <c r="I1669"/>
  <c r="J1669" s="1"/>
  <c r="S1669"/>
  <c r="T1669" s="1"/>
  <c r="X1669" s="1"/>
  <c r="I1670"/>
  <c r="J1670"/>
  <c r="N1670"/>
  <c r="O1670"/>
  <c r="S1670"/>
  <c r="T1670"/>
  <c r="X1670" s="1"/>
  <c r="I1671"/>
  <c r="J1671" s="1"/>
  <c r="N1671"/>
  <c r="O1671" s="1"/>
  <c r="S1671"/>
  <c r="T1671" s="1"/>
  <c r="X1671" s="1"/>
  <c r="I1672"/>
  <c r="J1672" s="1"/>
  <c r="N1672"/>
  <c r="O1672" s="1"/>
  <c r="S1672"/>
  <c r="T1672" s="1"/>
  <c r="X1672" s="1"/>
  <c r="I1673"/>
  <c r="J1673" s="1"/>
  <c r="S1673"/>
  <c r="T1673" s="1"/>
  <c r="X1673" s="1"/>
  <c r="F1674"/>
  <c r="G1674"/>
  <c r="H1674"/>
  <c r="L1674"/>
  <c r="M1674"/>
  <c r="Q1674"/>
  <c r="R1674"/>
  <c r="U1674"/>
  <c r="V1674"/>
  <c r="W1674"/>
  <c r="I1675"/>
  <c r="N1675"/>
  <c r="S1675"/>
  <c r="I1676"/>
  <c r="J1676" s="1"/>
  <c r="N1676"/>
  <c r="O1676" s="1"/>
  <c r="S1676"/>
  <c r="T1676" s="1"/>
  <c r="X1676" s="1"/>
  <c r="I1677"/>
  <c r="J1677" s="1"/>
  <c r="S1677"/>
  <c r="T1677" s="1"/>
  <c r="X1677" s="1"/>
  <c r="I1678"/>
  <c r="J1678"/>
  <c r="N1678"/>
  <c r="O1678"/>
  <c r="S1678"/>
  <c r="T1678"/>
  <c r="X1678" s="1"/>
  <c r="I1679"/>
  <c r="J1679" s="1"/>
  <c r="N1679"/>
  <c r="O1679" s="1"/>
  <c r="S1679"/>
  <c r="T1679" s="1"/>
  <c r="X1679" s="1"/>
  <c r="I1680"/>
  <c r="J1680" s="1"/>
  <c r="N1680"/>
  <c r="O1680" s="1"/>
  <c r="S1680"/>
  <c r="T1680" s="1"/>
  <c r="X1680" s="1"/>
  <c r="F1681"/>
  <c r="G1681"/>
  <c r="H1681"/>
  <c r="X1681"/>
  <c r="I1682"/>
  <c r="X1682"/>
  <c r="I1683"/>
  <c r="J1683" s="1"/>
  <c r="X1683"/>
  <c r="I1684"/>
  <c r="J1684" s="1"/>
  <c r="N1684"/>
  <c r="O1684" s="1"/>
  <c r="S1684"/>
  <c r="T1684" s="1"/>
  <c r="X1684" s="1"/>
  <c r="F1685"/>
  <c r="G1685"/>
  <c r="H1685"/>
  <c r="L1685"/>
  <c r="M1685"/>
  <c r="Q1685"/>
  <c r="R1685"/>
  <c r="U1685"/>
  <c r="V1685"/>
  <c r="W1685"/>
  <c r="I1686"/>
  <c r="S1686"/>
  <c r="I1687"/>
  <c r="J1687"/>
  <c r="N1687"/>
  <c r="O1687"/>
  <c r="S1687"/>
  <c r="T1687"/>
  <c r="X1687" s="1"/>
  <c r="I1688"/>
  <c r="J1688" s="1"/>
  <c r="N1688"/>
  <c r="O1688" s="1"/>
  <c r="S1688"/>
  <c r="T1688" s="1"/>
  <c r="X1688" s="1"/>
  <c r="I1689"/>
  <c r="J1689" s="1"/>
  <c r="N1689"/>
  <c r="O1689" s="1"/>
  <c r="S1689"/>
  <c r="T1689" s="1"/>
  <c r="X1689" s="1"/>
  <c r="I1690"/>
  <c r="J1690" s="1"/>
  <c r="S1690"/>
  <c r="T1690" s="1"/>
  <c r="X1690" s="1"/>
  <c r="I1691"/>
  <c r="J1691"/>
  <c r="N1691"/>
  <c r="O1691"/>
  <c r="S1691"/>
  <c r="T1691"/>
  <c r="X1691" s="1"/>
  <c r="I1692"/>
  <c r="J1692" s="1"/>
  <c r="N1692"/>
  <c r="O1692" s="1"/>
  <c r="S1692"/>
  <c r="T1692" s="1"/>
  <c r="X1692" s="1"/>
  <c r="F1693"/>
  <c r="G1693"/>
  <c r="H1693"/>
  <c r="L1693"/>
  <c r="M1693"/>
  <c r="Q1693"/>
  <c r="R1693"/>
  <c r="U1693"/>
  <c r="V1693"/>
  <c r="W1693"/>
  <c r="I1694"/>
  <c r="I1693" s="1"/>
  <c r="J1693" s="1"/>
  <c r="S1694"/>
  <c r="S1693" s="1"/>
  <c r="I1695"/>
  <c r="J1695"/>
  <c r="N1695"/>
  <c r="O1695"/>
  <c r="S1695"/>
  <c r="T1695"/>
  <c r="X1695" s="1"/>
  <c r="I1696"/>
  <c r="J1696" s="1"/>
  <c r="N1696"/>
  <c r="O1696" s="1"/>
  <c r="S1696"/>
  <c r="T1696" s="1"/>
  <c r="X1696" s="1"/>
  <c r="F1697"/>
  <c r="F1711" s="1"/>
  <c r="G1697"/>
  <c r="G1711" s="1"/>
  <c r="H1697"/>
  <c r="L1697"/>
  <c r="M1697"/>
  <c r="Q1697"/>
  <c r="R1697"/>
  <c r="U1697"/>
  <c r="V1697"/>
  <c r="W1697"/>
  <c r="I1698"/>
  <c r="S1698"/>
  <c r="I1699"/>
  <c r="J1699"/>
  <c r="N1699"/>
  <c r="O1699"/>
  <c r="S1699"/>
  <c r="T1699"/>
  <c r="X1699" s="1"/>
  <c r="I1700"/>
  <c r="J1700" s="1"/>
  <c r="N1700"/>
  <c r="O1700" s="1"/>
  <c r="S1700"/>
  <c r="T1700" s="1"/>
  <c r="X1700" s="1"/>
  <c r="I1701"/>
  <c r="J1701" s="1"/>
  <c r="N1701"/>
  <c r="O1701" s="1"/>
  <c r="S1701"/>
  <c r="T1701" s="1"/>
  <c r="X1701" s="1"/>
  <c r="L1702"/>
  <c r="M1702"/>
  <c r="Q1702"/>
  <c r="R1702"/>
  <c r="U1702"/>
  <c r="V1702"/>
  <c r="W1702"/>
  <c r="I1703"/>
  <c r="N1703"/>
  <c r="S1703"/>
  <c r="I1704"/>
  <c r="J1704" s="1"/>
  <c r="N1704"/>
  <c r="O1704" s="1"/>
  <c r="S1704"/>
  <c r="T1704" s="1"/>
  <c r="X1704" s="1"/>
  <c r="I1705"/>
  <c r="J1705" s="1"/>
  <c r="X1705"/>
  <c r="J1706"/>
  <c r="I1707"/>
  <c r="J1707" s="1"/>
  <c r="N1707"/>
  <c r="O1707" s="1"/>
  <c r="S1707"/>
  <c r="T1707" s="1"/>
  <c r="J1708"/>
  <c r="J1709"/>
  <c r="J1710"/>
  <c r="H1711"/>
  <c r="K1711"/>
  <c r="L1711"/>
  <c r="M1711"/>
  <c r="Q1711"/>
  <c r="R1711"/>
  <c r="U1711"/>
  <c r="V1711"/>
  <c r="W1711"/>
  <c r="J1715"/>
  <c r="B1718"/>
  <c r="B1720"/>
  <c r="E1720"/>
  <c r="F1720"/>
  <c r="B1721"/>
  <c r="F1721"/>
  <c r="F1723"/>
  <c r="B1724"/>
  <c r="U1728"/>
  <c r="V1728"/>
  <c r="W1728"/>
  <c r="C1730"/>
  <c r="C1731"/>
  <c r="F1734"/>
  <c r="G1734"/>
  <c r="H1734"/>
  <c r="L1734"/>
  <c r="M1734"/>
  <c r="X1734"/>
  <c r="I1735"/>
  <c r="N1735"/>
  <c r="X1735"/>
  <c r="I1736"/>
  <c r="J1736" s="1"/>
  <c r="N1736"/>
  <c r="O1736" s="1"/>
  <c r="X1736"/>
  <c r="F1737"/>
  <c r="G1737"/>
  <c r="H1737"/>
  <c r="L1737"/>
  <c r="M1737"/>
  <c r="X1737"/>
  <c r="I1738"/>
  <c r="N1738"/>
  <c r="X1738"/>
  <c r="I1739"/>
  <c r="J1739" s="1"/>
  <c r="N1739"/>
  <c r="O1739" s="1"/>
  <c r="X1739"/>
  <c r="I1740"/>
  <c r="J1740" s="1"/>
  <c r="N1740"/>
  <c r="O1740" s="1"/>
  <c r="X1740"/>
  <c r="I1741"/>
  <c r="J1741" s="1"/>
  <c r="N1741"/>
  <c r="O1741" s="1"/>
  <c r="X1741"/>
  <c r="I1742"/>
  <c r="J1742" s="1"/>
  <c r="N1742"/>
  <c r="O1742" s="1"/>
  <c r="X1742"/>
  <c r="F1743"/>
  <c r="G1743"/>
  <c r="H1743"/>
  <c r="L1743"/>
  <c r="M1743"/>
  <c r="X1743"/>
  <c r="I1744"/>
  <c r="J1744" s="1"/>
  <c r="N1744"/>
  <c r="O1744" s="1"/>
  <c r="X1744"/>
  <c r="I1745"/>
  <c r="N1745"/>
  <c r="X1745"/>
  <c r="I1746"/>
  <c r="J1746" s="1"/>
  <c r="N1746"/>
  <c r="O1746" s="1"/>
  <c r="X1746"/>
  <c r="I1747"/>
  <c r="J1747" s="1"/>
  <c r="N1747"/>
  <c r="O1747" s="1"/>
  <c r="X1747"/>
  <c r="I1748"/>
  <c r="J1748" s="1"/>
  <c r="N1748"/>
  <c r="O1748" s="1"/>
  <c r="X1748"/>
  <c r="I1749"/>
  <c r="J1749" s="1"/>
  <c r="N1749"/>
  <c r="O1749" s="1"/>
  <c r="X1749"/>
  <c r="I1750"/>
  <c r="J1750" s="1"/>
  <c r="N1750"/>
  <c r="O1750" s="1"/>
  <c r="X1750"/>
  <c r="I1751"/>
  <c r="J1751" s="1"/>
  <c r="N1751"/>
  <c r="O1751" s="1"/>
  <c r="X1751"/>
  <c r="F1752"/>
  <c r="G1752"/>
  <c r="H1752"/>
  <c r="L1752"/>
  <c r="M1752"/>
  <c r="Q1752"/>
  <c r="R1752"/>
  <c r="U1752"/>
  <c r="V1752"/>
  <c r="W1752"/>
  <c r="I1753"/>
  <c r="S1753"/>
  <c r="I1754"/>
  <c r="J1754"/>
  <c r="N1754"/>
  <c r="O1754"/>
  <c r="S1754"/>
  <c r="T1754"/>
  <c r="X1754" s="1"/>
  <c r="I1755"/>
  <c r="J1755" s="1"/>
  <c r="N1755"/>
  <c r="O1755" s="1"/>
  <c r="S1755"/>
  <c r="T1755" s="1"/>
  <c r="X1755" s="1"/>
  <c r="I1756"/>
  <c r="J1756" s="1"/>
  <c r="N1756"/>
  <c r="O1756" s="1"/>
  <c r="S1756"/>
  <c r="T1756" s="1"/>
  <c r="X1756" s="1"/>
  <c r="I1757"/>
  <c r="J1757" s="1"/>
  <c r="S1757"/>
  <c r="T1757" s="1"/>
  <c r="X1757" s="1"/>
  <c r="I1758"/>
  <c r="J1758"/>
  <c r="N1758"/>
  <c r="O1758"/>
  <c r="S1758"/>
  <c r="T1758"/>
  <c r="X1758" s="1"/>
  <c r="I1759"/>
  <c r="J1759" s="1"/>
  <c r="N1759"/>
  <c r="O1759" s="1"/>
  <c r="S1759"/>
  <c r="T1759" s="1"/>
  <c r="X1759" s="1"/>
  <c r="I1760"/>
  <c r="J1760" s="1"/>
  <c r="N1760"/>
  <c r="O1760" s="1"/>
  <c r="S1760"/>
  <c r="T1760" s="1"/>
  <c r="X1760" s="1"/>
  <c r="I1761"/>
  <c r="J1761" s="1"/>
  <c r="X1761"/>
  <c r="I1762"/>
  <c r="J1762"/>
  <c r="N1762"/>
  <c r="O1762"/>
  <c r="X1762"/>
  <c r="I1763"/>
  <c r="J1763" s="1"/>
  <c r="X1763"/>
  <c r="I1764"/>
  <c r="J1764"/>
  <c r="N1764"/>
  <c r="O1764"/>
  <c r="S1764"/>
  <c r="T1764"/>
  <c r="X1764" s="1"/>
  <c r="I1765"/>
  <c r="J1765" s="1"/>
  <c r="N1765"/>
  <c r="O1765" s="1"/>
  <c r="X1765"/>
  <c r="I1766"/>
  <c r="J1766" s="1"/>
  <c r="N1766"/>
  <c r="O1766" s="1"/>
  <c r="S1766"/>
  <c r="T1766" s="1"/>
  <c r="X1766" s="1"/>
  <c r="I1767"/>
  <c r="J1767" s="1"/>
  <c r="S1767"/>
  <c r="T1767" s="1"/>
  <c r="X1767" s="1"/>
  <c r="I1768"/>
  <c r="J1768"/>
  <c r="N1768"/>
  <c r="O1768"/>
  <c r="X1768"/>
  <c r="I1769"/>
  <c r="J1769" s="1"/>
  <c r="S1769"/>
  <c r="T1769" s="1"/>
  <c r="X1769" s="1"/>
  <c r="F1770"/>
  <c r="G1770"/>
  <c r="H1770"/>
  <c r="L1770"/>
  <c r="M1770"/>
  <c r="X1770"/>
  <c r="I1771"/>
  <c r="J1771"/>
  <c r="N1771"/>
  <c r="O1771"/>
  <c r="X1771"/>
  <c r="I1772"/>
  <c r="I1770" s="1"/>
  <c r="J1770" s="1"/>
  <c r="X1772"/>
  <c r="I1773"/>
  <c r="J1773"/>
  <c r="N1773"/>
  <c r="O1773"/>
  <c r="X1773"/>
  <c r="F1774"/>
  <c r="F1849" s="1"/>
  <c r="G1774"/>
  <c r="H1774"/>
  <c r="L1774"/>
  <c r="M1774"/>
  <c r="X1774"/>
  <c r="I1775"/>
  <c r="N1775" s="1"/>
  <c r="X1775"/>
  <c r="I1776"/>
  <c r="J1776"/>
  <c r="N1776"/>
  <c r="O1776"/>
  <c r="X1776"/>
  <c r="I1777"/>
  <c r="J1777" s="1"/>
  <c r="X1777"/>
  <c r="I1778"/>
  <c r="J1778"/>
  <c r="N1778"/>
  <c r="O1778"/>
  <c r="X1778"/>
  <c r="I1779"/>
  <c r="J1779" s="1"/>
  <c r="X1779"/>
  <c r="F1780"/>
  <c r="G1780"/>
  <c r="H1780"/>
  <c r="L1780"/>
  <c r="M1780"/>
  <c r="X1780"/>
  <c r="I1781"/>
  <c r="J1781"/>
  <c r="N1781"/>
  <c r="O1781"/>
  <c r="X1781"/>
  <c r="I1782"/>
  <c r="I1780" s="1"/>
  <c r="J1780" s="1"/>
  <c r="X1782"/>
  <c r="I1783"/>
  <c r="J1783"/>
  <c r="N1783"/>
  <c r="O1783"/>
  <c r="X1783"/>
  <c r="I1784"/>
  <c r="J1784" s="1"/>
  <c r="X1784"/>
  <c r="I1785"/>
  <c r="J1785"/>
  <c r="N1785"/>
  <c r="O1785"/>
  <c r="X1785"/>
  <c r="I1786"/>
  <c r="J1786" s="1"/>
  <c r="X1786"/>
  <c r="F1787"/>
  <c r="G1787"/>
  <c r="H1787"/>
  <c r="L1787"/>
  <c r="M1787"/>
  <c r="X1787"/>
  <c r="I1788"/>
  <c r="J1788"/>
  <c r="N1788"/>
  <c r="O1788"/>
  <c r="X1788"/>
  <c r="I1789"/>
  <c r="N1789" s="1"/>
  <c r="X1789"/>
  <c r="I1790"/>
  <c r="J1790"/>
  <c r="N1790"/>
  <c r="O1790"/>
  <c r="X1790"/>
  <c r="I1791"/>
  <c r="J1791" s="1"/>
  <c r="X1791"/>
  <c r="I1792"/>
  <c r="J1792"/>
  <c r="N1792"/>
  <c r="O1792"/>
  <c r="X1792"/>
  <c r="I1793"/>
  <c r="J1793" s="1"/>
  <c r="X1793"/>
  <c r="I1794"/>
  <c r="J1794"/>
  <c r="N1794"/>
  <c r="O1794"/>
  <c r="X1794"/>
  <c r="I1795"/>
  <c r="J1795" s="1"/>
  <c r="X1795"/>
  <c r="X1796"/>
  <c r="I1797"/>
  <c r="X1797"/>
  <c r="I1798"/>
  <c r="J1798" s="1"/>
  <c r="X1798"/>
  <c r="I1799"/>
  <c r="J1799" s="1"/>
  <c r="X1799"/>
  <c r="I1800"/>
  <c r="J1800"/>
  <c r="X1800"/>
  <c r="I1801"/>
  <c r="J1801" s="1"/>
  <c r="X1801"/>
  <c r="I1802"/>
  <c r="J1802" s="1"/>
  <c r="N1802"/>
  <c r="O1802" s="1"/>
  <c r="S1802"/>
  <c r="T1802" s="1"/>
  <c r="X1802" s="1"/>
  <c r="I1803"/>
  <c r="J1803" s="1"/>
  <c r="X1803"/>
  <c r="I1804"/>
  <c r="J1804"/>
  <c r="X1804"/>
  <c r="F1805"/>
  <c r="G1805"/>
  <c r="H1805"/>
  <c r="L1805"/>
  <c r="M1805"/>
  <c r="Q1805"/>
  <c r="R1805"/>
  <c r="U1805"/>
  <c r="V1805"/>
  <c r="W1805"/>
  <c r="I1806"/>
  <c r="J1806" s="1"/>
  <c r="N1806"/>
  <c r="O1806" s="1"/>
  <c r="S1806"/>
  <c r="T1806" s="1"/>
  <c r="I1807"/>
  <c r="J1807" s="1"/>
  <c r="S1807"/>
  <c r="T1807" s="1"/>
  <c r="X1807" s="1"/>
  <c r="I1808"/>
  <c r="J1808"/>
  <c r="N1808"/>
  <c r="O1808"/>
  <c r="S1808"/>
  <c r="T1808"/>
  <c r="X1808" s="1"/>
  <c r="I1809"/>
  <c r="J1809" s="1"/>
  <c r="N1809"/>
  <c r="O1809" s="1"/>
  <c r="S1809"/>
  <c r="T1809" s="1"/>
  <c r="X1809" s="1"/>
  <c r="I1810"/>
  <c r="J1810" s="1"/>
  <c r="N1810"/>
  <c r="O1810" s="1"/>
  <c r="S1810"/>
  <c r="T1810" s="1"/>
  <c r="X1810" s="1"/>
  <c r="I1811"/>
  <c r="J1811" s="1"/>
  <c r="S1811"/>
  <c r="T1811" s="1"/>
  <c r="X1811" s="1"/>
  <c r="F1812"/>
  <c r="G1812"/>
  <c r="H1812"/>
  <c r="L1812"/>
  <c r="M1812"/>
  <c r="Q1812"/>
  <c r="Q1849" s="1"/>
  <c r="R1812"/>
  <c r="U1812"/>
  <c r="V1812"/>
  <c r="W1812"/>
  <c r="W1849" s="1"/>
  <c r="I1813"/>
  <c r="N1813"/>
  <c r="S1813"/>
  <c r="I1814"/>
  <c r="J1814" s="1"/>
  <c r="N1814"/>
  <c r="O1814" s="1"/>
  <c r="S1814"/>
  <c r="T1814" s="1"/>
  <c r="X1814" s="1"/>
  <c r="I1815"/>
  <c r="J1815" s="1"/>
  <c r="S1815"/>
  <c r="T1815" s="1"/>
  <c r="X1815" s="1"/>
  <c r="I1816"/>
  <c r="J1816"/>
  <c r="N1816"/>
  <c r="O1816"/>
  <c r="S1816"/>
  <c r="T1816"/>
  <c r="X1816" s="1"/>
  <c r="I1817"/>
  <c r="J1817" s="1"/>
  <c r="N1817"/>
  <c r="O1817" s="1"/>
  <c r="S1817"/>
  <c r="T1817" s="1"/>
  <c r="X1817" s="1"/>
  <c r="I1818"/>
  <c r="J1818" s="1"/>
  <c r="N1818"/>
  <c r="O1818" s="1"/>
  <c r="S1818"/>
  <c r="T1818" s="1"/>
  <c r="X1818" s="1"/>
  <c r="F1819"/>
  <c r="G1819"/>
  <c r="H1819"/>
  <c r="X1819"/>
  <c r="I1820"/>
  <c r="X1820"/>
  <c r="I1821"/>
  <c r="J1821" s="1"/>
  <c r="X1821"/>
  <c r="I1822"/>
  <c r="J1822" s="1"/>
  <c r="N1822"/>
  <c r="O1822" s="1"/>
  <c r="S1822"/>
  <c r="T1822" s="1"/>
  <c r="X1822" s="1"/>
  <c r="F1823"/>
  <c r="G1823"/>
  <c r="H1823"/>
  <c r="L1823"/>
  <c r="M1823"/>
  <c r="Q1823"/>
  <c r="R1823"/>
  <c r="U1823"/>
  <c r="V1823"/>
  <c r="W1823"/>
  <c r="I1824"/>
  <c r="N1824" s="1"/>
  <c r="S1824"/>
  <c r="I1825"/>
  <c r="J1825"/>
  <c r="N1825"/>
  <c r="O1825"/>
  <c r="S1825"/>
  <c r="T1825"/>
  <c r="X1825" s="1"/>
  <c r="I1826"/>
  <c r="J1826" s="1"/>
  <c r="N1826"/>
  <c r="O1826" s="1"/>
  <c r="S1826"/>
  <c r="T1826" s="1"/>
  <c r="X1826" s="1"/>
  <c r="I1827"/>
  <c r="J1827" s="1"/>
  <c r="N1827"/>
  <c r="O1827" s="1"/>
  <c r="S1827"/>
  <c r="T1827" s="1"/>
  <c r="X1827" s="1"/>
  <c r="I1828"/>
  <c r="J1828" s="1"/>
  <c r="S1828"/>
  <c r="T1828" s="1"/>
  <c r="X1828" s="1"/>
  <c r="I1829"/>
  <c r="J1829"/>
  <c r="N1829"/>
  <c r="O1829"/>
  <c r="S1829"/>
  <c r="T1829"/>
  <c r="X1829" s="1"/>
  <c r="I1830"/>
  <c r="J1830" s="1"/>
  <c r="N1830"/>
  <c r="O1830" s="1"/>
  <c r="S1830"/>
  <c r="T1830" s="1"/>
  <c r="X1830" s="1"/>
  <c r="F1831"/>
  <c r="G1831"/>
  <c r="H1831"/>
  <c r="L1831"/>
  <c r="M1831"/>
  <c r="Q1831"/>
  <c r="R1831"/>
  <c r="U1831"/>
  <c r="V1831"/>
  <c r="W1831"/>
  <c r="I1832"/>
  <c r="I1831" s="1"/>
  <c r="J1831" s="1"/>
  <c r="S1832"/>
  <c r="S1831" s="1"/>
  <c r="I1833"/>
  <c r="J1833"/>
  <c r="N1833"/>
  <c r="O1833"/>
  <c r="S1833"/>
  <c r="T1833"/>
  <c r="X1833" s="1"/>
  <c r="I1834"/>
  <c r="J1834" s="1"/>
  <c r="N1834"/>
  <c r="O1834" s="1"/>
  <c r="S1834"/>
  <c r="T1834" s="1"/>
  <c r="X1834" s="1"/>
  <c r="F1835"/>
  <c r="G1835"/>
  <c r="H1835"/>
  <c r="L1835"/>
  <c r="M1835"/>
  <c r="Q1835"/>
  <c r="R1835"/>
  <c r="U1835"/>
  <c r="V1835"/>
  <c r="W1835"/>
  <c r="I1836"/>
  <c r="N1836" s="1"/>
  <c r="N1835" s="1"/>
  <c r="S1836"/>
  <c r="I1837"/>
  <c r="J1837"/>
  <c r="N1837"/>
  <c r="O1837"/>
  <c r="S1837"/>
  <c r="T1837"/>
  <c r="X1837" s="1"/>
  <c r="I1838"/>
  <c r="J1838" s="1"/>
  <c r="N1838"/>
  <c r="O1838" s="1"/>
  <c r="S1838"/>
  <c r="T1838" s="1"/>
  <c r="X1838" s="1"/>
  <c r="I1839"/>
  <c r="J1839" s="1"/>
  <c r="N1839"/>
  <c r="O1839" s="1"/>
  <c r="S1839"/>
  <c r="T1839" s="1"/>
  <c r="X1839" s="1"/>
  <c r="L1840"/>
  <c r="M1840"/>
  <c r="Q1840"/>
  <c r="R1840"/>
  <c r="U1840"/>
  <c r="V1840"/>
  <c r="W1840"/>
  <c r="I1841"/>
  <c r="N1841"/>
  <c r="S1841"/>
  <c r="I1842"/>
  <c r="J1842" s="1"/>
  <c r="N1842"/>
  <c r="O1842" s="1"/>
  <c r="S1842"/>
  <c r="T1842" s="1"/>
  <c r="X1842" s="1"/>
  <c r="I1843"/>
  <c r="J1843" s="1"/>
  <c r="X1843"/>
  <c r="J1844"/>
  <c r="I1845"/>
  <c r="J1845" s="1"/>
  <c r="N1845"/>
  <c r="O1845" s="1"/>
  <c r="S1845"/>
  <c r="T1845" s="1"/>
  <c r="J1846"/>
  <c r="J1847"/>
  <c r="J1848"/>
  <c r="H1849"/>
  <c r="K1849"/>
  <c r="L1849"/>
  <c r="U1849"/>
  <c r="J1853"/>
  <c r="B1856"/>
  <c r="B1858"/>
  <c r="E1858"/>
  <c r="F1858"/>
  <c r="B1859"/>
  <c r="F1859"/>
  <c r="B1861"/>
  <c r="F1861"/>
  <c r="B1862"/>
  <c r="U1866"/>
  <c r="V1866"/>
  <c r="W1866"/>
  <c r="C1868"/>
  <c r="C1869"/>
  <c r="K1987" s="1"/>
  <c r="F1872"/>
  <c r="G1872"/>
  <c r="H1872"/>
  <c r="L1872"/>
  <c r="L1987" s="1"/>
  <c r="M1872"/>
  <c r="X1872"/>
  <c r="I1873"/>
  <c r="N1873"/>
  <c r="X1873"/>
  <c r="I1874"/>
  <c r="J1874" s="1"/>
  <c r="N1874"/>
  <c r="O1874" s="1"/>
  <c r="X1874"/>
  <c r="F1875"/>
  <c r="G1875"/>
  <c r="H1875"/>
  <c r="L1875"/>
  <c r="M1875"/>
  <c r="X1875"/>
  <c r="I1876"/>
  <c r="N1876"/>
  <c r="X1876"/>
  <c r="I1877"/>
  <c r="J1877" s="1"/>
  <c r="N1877"/>
  <c r="O1877" s="1"/>
  <c r="X1877"/>
  <c r="I1878"/>
  <c r="J1878" s="1"/>
  <c r="N1878"/>
  <c r="O1878" s="1"/>
  <c r="X1878"/>
  <c r="I1879"/>
  <c r="J1879" s="1"/>
  <c r="N1879"/>
  <c r="O1879" s="1"/>
  <c r="X1879"/>
  <c r="I1880"/>
  <c r="J1880" s="1"/>
  <c r="N1880"/>
  <c r="O1880" s="1"/>
  <c r="X1880"/>
  <c r="F1881"/>
  <c r="F1987" s="1"/>
  <c r="G1881"/>
  <c r="H1881"/>
  <c r="L1881"/>
  <c r="M1881"/>
  <c r="X1881"/>
  <c r="I1882"/>
  <c r="J1882" s="1"/>
  <c r="N1882"/>
  <c r="O1882" s="1"/>
  <c r="X1882"/>
  <c r="I1883"/>
  <c r="N1883"/>
  <c r="X1883"/>
  <c r="I1884"/>
  <c r="J1884" s="1"/>
  <c r="N1884"/>
  <c r="O1884" s="1"/>
  <c r="X1884"/>
  <c r="I1885"/>
  <c r="J1885" s="1"/>
  <c r="N1885"/>
  <c r="O1885" s="1"/>
  <c r="X1885"/>
  <c r="I1886"/>
  <c r="J1886" s="1"/>
  <c r="N1886"/>
  <c r="O1886" s="1"/>
  <c r="X1886"/>
  <c r="I1887"/>
  <c r="J1887" s="1"/>
  <c r="N1887"/>
  <c r="O1887" s="1"/>
  <c r="X1887"/>
  <c r="I1888"/>
  <c r="J1888" s="1"/>
  <c r="N1888"/>
  <c r="O1888" s="1"/>
  <c r="X1888"/>
  <c r="I1889"/>
  <c r="J1889" s="1"/>
  <c r="N1889"/>
  <c r="O1889" s="1"/>
  <c r="X1889"/>
  <c r="F1890"/>
  <c r="G1890"/>
  <c r="H1890"/>
  <c r="L1890"/>
  <c r="M1890"/>
  <c r="Q1890"/>
  <c r="R1890"/>
  <c r="U1890"/>
  <c r="V1890"/>
  <c r="W1890"/>
  <c r="I1891"/>
  <c r="N1891" s="1"/>
  <c r="S1891"/>
  <c r="I1892"/>
  <c r="J1892"/>
  <c r="N1892"/>
  <c r="O1892"/>
  <c r="S1892"/>
  <c r="T1892"/>
  <c r="X1892" s="1"/>
  <c r="I1893"/>
  <c r="J1893" s="1"/>
  <c r="N1893"/>
  <c r="O1893" s="1"/>
  <c r="S1893"/>
  <c r="T1893" s="1"/>
  <c r="X1893" s="1"/>
  <c r="I1894"/>
  <c r="J1894" s="1"/>
  <c r="N1894"/>
  <c r="O1894" s="1"/>
  <c r="S1894"/>
  <c r="T1894" s="1"/>
  <c r="X1894" s="1"/>
  <c r="I1895"/>
  <c r="J1895" s="1"/>
  <c r="S1895"/>
  <c r="T1895" s="1"/>
  <c r="X1895" s="1"/>
  <c r="I1896"/>
  <c r="J1896"/>
  <c r="N1896"/>
  <c r="O1896"/>
  <c r="S1896"/>
  <c r="T1896"/>
  <c r="X1896" s="1"/>
  <c r="I1897"/>
  <c r="J1897" s="1"/>
  <c r="N1897"/>
  <c r="O1897" s="1"/>
  <c r="S1897"/>
  <c r="T1897" s="1"/>
  <c r="X1897" s="1"/>
  <c r="I1898"/>
  <c r="J1898" s="1"/>
  <c r="N1898"/>
  <c r="O1898" s="1"/>
  <c r="S1898"/>
  <c r="T1898" s="1"/>
  <c r="X1898" s="1"/>
  <c r="I1899"/>
  <c r="J1899" s="1"/>
  <c r="X1899"/>
  <c r="I1900"/>
  <c r="J1900"/>
  <c r="N1900"/>
  <c r="O1900"/>
  <c r="X1900"/>
  <c r="I1901"/>
  <c r="J1901" s="1"/>
  <c r="X1901"/>
  <c r="I1902"/>
  <c r="J1902"/>
  <c r="N1902"/>
  <c r="O1902"/>
  <c r="S1902"/>
  <c r="T1902"/>
  <c r="X1902" s="1"/>
  <c r="I1903"/>
  <c r="J1903" s="1"/>
  <c r="N1903"/>
  <c r="O1903" s="1"/>
  <c r="X1903"/>
  <c r="I1904"/>
  <c r="J1904" s="1"/>
  <c r="N1904"/>
  <c r="O1904" s="1"/>
  <c r="S1904"/>
  <c r="T1904" s="1"/>
  <c r="X1904" s="1"/>
  <c r="I1905"/>
  <c r="J1905" s="1"/>
  <c r="S1905"/>
  <c r="T1905" s="1"/>
  <c r="X1905" s="1"/>
  <c r="I1906"/>
  <c r="J1906"/>
  <c r="N1906"/>
  <c r="O1906"/>
  <c r="X1906"/>
  <c r="I1907"/>
  <c r="J1907" s="1"/>
  <c r="S1907"/>
  <c r="T1907" s="1"/>
  <c r="X1907" s="1"/>
  <c r="F1908"/>
  <c r="G1908"/>
  <c r="H1908"/>
  <c r="L1908"/>
  <c r="M1908"/>
  <c r="X1908"/>
  <c r="I1909"/>
  <c r="J1909"/>
  <c r="N1909"/>
  <c r="O1909"/>
  <c r="X1909"/>
  <c r="I1910"/>
  <c r="I1908" s="1"/>
  <c r="J1908" s="1"/>
  <c r="X1910"/>
  <c r="I1911"/>
  <c r="J1911"/>
  <c r="N1911"/>
  <c r="O1911"/>
  <c r="X1911"/>
  <c r="F1912"/>
  <c r="G1912"/>
  <c r="H1912"/>
  <c r="L1912"/>
  <c r="M1912"/>
  <c r="X1912"/>
  <c r="I1913"/>
  <c r="N1913" s="1"/>
  <c r="X1913"/>
  <c r="I1914"/>
  <c r="J1914"/>
  <c r="N1914"/>
  <c r="O1914"/>
  <c r="X1914"/>
  <c r="I1915"/>
  <c r="J1915" s="1"/>
  <c r="X1915"/>
  <c r="I1916"/>
  <c r="J1916"/>
  <c r="N1916"/>
  <c r="O1916"/>
  <c r="X1916"/>
  <c r="I1917"/>
  <c r="J1917" s="1"/>
  <c r="X1917"/>
  <c r="F1918"/>
  <c r="G1918"/>
  <c r="H1918"/>
  <c r="L1918"/>
  <c r="M1918"/>
  <c r="X1918"/>
  <c r="I1919"/>
  <c r="J1919"/>
  <c r="N1919"/>
  <c r="O1919"/>
  <c r="X1919"/>
  <c r="I1920"/>
  <c r="I1918" s="1"/>
  <c r="J1918" s="1"/>
  <c r="X1920"/>
  <c r="I1921"/>
  <c r="J1921"/>
  <c r="N1921"/>
  <c r="O1921"/>
  <c r="X1921"/>
  <c r="I1922"/>
  <c r="J1922" s="1"/>
  <c r="X1922"/>
  <c r="I1923"/>
  <c r="J1923"/>
  <c r="N1923"/>
  <c r="O1923"/>
  <c r="X1923"/>
  <c r="I1924"/>
  <c r="J1924" s="1"/>
  <c r="X1924"/>
  <c r="F1925"/>
  <c r="G1925"/>
  <c r="H1925"/>
  <c r="L1925"/>
  <c r="M1925"/>
  <c r="X1925"/>
  <c r="I1926"/>
  <c r="J1926"/>
  <c r="N1926"/>
  <c r="O1926"/>
  <c r="X1926"/>
  <c r="I1927"/>
  <c r="N1927" s="1"/>
  <c r="X1927"/>
  <c r="I1928"/>
  <c r="J1928"/>
  <c r="N1928"/>
  <c r="O1928"/>
  <c r="X1928"/>
  <c r="I1929"/>
  <c r="J1929" s="1"/>
  <c r="X1929"/>
  <c r="I1930"/>
  <c r="J1930"/>
  <c r="N1930"/>
  <c r="O1930"/>
  <c r="X1930"/>
  <c r="I1931"/>
  <c r="J1931" s="1"/>
  <c r="X1931"/>
  <c r="I1932"/>
  <c r="J1932"/>
  <c r="N1932"/>
  <c r="O1932"/>
  <c r="X1932"/>
  <c r="I1933"/>
  <c r="J1933" s="1"/>
  <c r="X1933"/>
  <c r="X1934"/>
  <c r="I1935"/>
  <c r="X1935"/>
  <c r="I1936"/>
  <c r="J1936" s="1"/>
  <c r="X1936"/>
  <c r="I1937"/>
  <c r="J1937" s="1"/>
  <c r="X1937"/>
  <c r="I1938"/>
  <c r="J1938"/>
  <c r="X1938"/>
  <c r="I1939"/>
  <c r="J1939" s="1"/>
  <c r="X1939"/>
  <c r="I1940"/>
  <c r="J1940" s="1"/>
  <c r="N1940"/>
  <c r="O1940" s="1"/>
  <c r="S1940"/>
  <c r="T1940" s="1"/>
  <c r="X1940" s="1"/>
  <c r="I1941"/>
  <c r="J1941" s="1"/>
  <c r="X1941"/>
  <c r="I1942"/>
  <c r="J1942"/>
  <c r="X1942"/>
  <c r="F1943"/>
  <c r="G1943"/>
  <c r="H1943"/>
  <c r="L1943"/>
  <c r="M1943"/>
  <c r="Q1943"/>
  <c r="R1943"/>
  <c r="U1943"/>
  <c r="V1943"/>
  <c r="W1943"/>
  <c r="I1944"/>
  <c r="J1944" s="1"/>
  <c r="N1944"/>
  <c r="O1944" s="1"/>
  <c r="S1944"/>
  <c r="T1944" s="1"/>
  <c r="I1945"/>
  <c r="J1945" s="1"/>
  <c r="S1945"/>
  <c r="T1945" s="1"/>
  <c r="X1945" s="1"/>
  <c r="I1946"/>
  <c r="J1946"/>
  <c r="N1946"/>
  <c r="O1946"/>
  <c r="S1946"/>
  <c r="T1946"/>
  <c r="X1946" s="1"/>
  <c r="I1947"/>
  <c r="J1947" s="1"/>
  <c r="N1947"/>
  <c r="O1947" s="1"/>
  <c r="S1947"/>
  <c r="T1947" s="1"/>
  <c r="X1947" s="1"/>
  <c r="I1948"/>
  <c r="J1948" s="1"/>
  <c r="N1948"/>
  <c r="O1948" s="1"/>
  <c r="S1948"/>
  <c r="T1948" s="1"/>
  <c r="X1948" s="1"/>
  <c r="I1949"/>
  <c r="J1949" s="1"/>
  <c r="S1949"/>
  <c r="T1949" s="1"/>
  <c r="X1949" s="1"/>
  <c r="F1950"/>
  <c r="G1950"/>
  <c r="H1950"/>
  <c r="L1950"/>
  <c r="M1950"/>
  <c r="Q1950"/>
  <c r="R1950"/>
  <c r="U1950"/>
  <c r="U1987" s="1"/>
  <c r="V1950"/>
  <c r="W1950"/>
  <c r="I1951"/>
  <c r="N1951"/>
  <c r="S1951"/>
  <c r="I1952"/>
  <c r="J1952" s="1"/>
  <c r="N1952"/>
  <c r="O1952" s="1"/>
  <c r="S1952"/>
  <c r="T1952" s="1"/>
  <c r="X1952" s="1"/>
  <c r="I1953"/>
  <c r="J1953" s="1"/>
  <c r="S1953"/>
  <c r="T1953" s="1"/>
  <c r="X1953" s="1"/>
  <c r="I1954"/>
  <c r="J1954"/>
  <c r="N1954"/>
  <c r="O1954"/>
  <c r="S1954"/>
  <c r="T1954"/>
  <c r="X1954" s="1"/>
  <c r="I1955"/>
  <c r="J1955" s="1"/>
  <c r="N1955"/>
  <c r="O1955" s="1"/>
  <c r="S1955"/>
  <c r="T1955" s="1"/>
  <c r="X1955" s="1"/>
  <c r="I1956"/>
  <c r="J1956" s="1"/>
  <c r="N1956"/>
  <c r="O1956" s="1"/>
  <c r="S1956"/>
  <c r="T1956" s="1"/>
  <c r="X1956" s="1"/>
  <c r="F1957"/>
  <c r="G1957"/>
  <c r="H1957"/>
  <c r="X1957"/>
  <c r="I1958"/>
  <c r="X1958"/>
  <c r="I1959"/>
  <c r="J1959" s="1"/>
  <c r="X1959"/>
  <c r="I1960"/>
  <c r="J1960" s="1"/>
  <c r="N1960"/>
  <c r="O1960" s="1"/>
  <c r="S1960"/>
  <c r="T1960" s="1"/>
  <c r="X1960" s="1"/>
  <c r="F1961"/>
  <c r="G1961"/>
  <c r="H1961"/>
  <c r="L1961"/>
  <c r="M1961"/>
  <c r="Q1961"/>
  <c r="R1961"/>
  <c r="U1961"/>
  <c r="V1961"/>
  <c r="W1961"/>
  <c r="I1962"/>
  <c r="N1962" s="1"/>
  <c r="S1962"/>
  <c r="I1963"/>
  <c r="J1963"/>
  <c r="N1963"/>
  <c r="O1963"/>
  <c r="S1963"/>
  <c r="T1963"/>
  <c r="X1963" s="1"/>
  <c r="I1964"/>
  <c r="J1964" s="1"/>
  <c r="N1964"/>
  <c r="O1964" s="1"/>
  <c r="S1964"/>
  <c r="T1964" s="1"/>
  <c r="X1964" s="1"/>
  <c r="I1965"/>
  <c r="J1965" s="1"/>
  <c r="N1965"/>
  <c r="O1965" s="1"/>
  <c r="S1965"/>
  <c r="T1965" s="1"/>
  <c r="X1965" s="1"/>
  <c r="I1966"/>
  <c r="J1966" s="1"/>
  <c r="S1966"/>
  <c r="T1966" s="1"/>
  <c r="X1966" s="1"/>
  <c r="I1967"/>
  <c r="J1967"/>
  <c r="N1967"/>
  <c r="O1967"/>
  <c r="S1967"/>
  <c r="T1967"/>
  <c r="X1967" s="1"/>
  <c r="I1968"/>
  <c r="J1968" s="1"/>
  <c r="N1968"/>
  <c r="O1968" s="1"/>
  <c r="S1968"/>
  <c r="T1968" s="1"/>
  <c r="X1968" s="1"/>
  <c r="F1969"/>
  <c r="G1969"/>
  <c r="H1969"/>
  <c r="L1969"/>
  <c r="M1969"/>
  <c r="Q1969"/>
  <c r="R1969"/>
  <c r="U1969"/>
  <c r="V1969"/>
  <c r="W1969"/>
  <c r="I1970"/>
  <c r="I1969" s="1"/>
  <c r="J1969" s="1"/>
  <c r="S1970"/>
  <c r="S1969" s="1"/>
  <c r="I1971"/>
  <c r="J1971"/>
  <c r="N1971"/>
  <c r="O1971"/>
  <c r="S1971"/>
  <c r="T1971"/>
  <c r="X1971" s="1"/>
  <c r="I1972"/>
  <c r="J1972" s="1"/>
  <c r="N1972"/>
  <c r="O1972" s="1"/>
  <c r="S1972"/>
  <c r="T1972" s="1"/>
  <c r="X1972" s="1"/>
  <c r="F1973"/>
  <c r="G1973"/>
  <c r="H1973"/>
  <c r="L1973"/>
  <c r="M1973"/>
  <c r="Q1973"/>
  <c r="R1973"/>
  <c r="U1973"/>
  <c r="V1973"/>
  <c r="W1973"/>
  <c r="I1974"/>
  <c r="N1974" s="1"/>
  <c r="N1973" s="1"/>
  <c r="S1974"/>
  <c r="I1975"/>
  <c r="J1975"/>
  <c r="N1975"/>
  <c r="O1975"/>
  <c r="S1975"/>
  <c r="T1975"/>
  <c r="X1975" s="1"/>
  <c r="I1976"/>
  <c r="J1976" s="1"/>
  <c r="N1976"/>
  <c r="O1976" s="1"/>
  <c r="S1976"/>
  <c r="T1976" s="1"/>
  <c r="X1976" s="1"/>
  <c r="I1977"/>
  <c r="J1977" s="1"/>
  <c r="N1977"/>
  <c r="O1977" s="1"/>
  <c r="S1977"/>
  <c r="T1977" s="1"/>
  <c r="X1977" s="1"/>
  <c r="L1978"/>
  <c r="M1978"/>
  <c r="Q1978"/>
  <c r="R1978"/>
  <c r="U1978"/>
  <c r="V1978"/>
  <c r="W1978"/>
  <c r="I1979"/>
  <c r="N1979"/>
  <c r="S1979"/>
  <c r="I1980"/>
  <c r="J1980" s="1"/>
  <c r="N1980"/>
  <c r="O1980" s="1"/>
  <c r="S1980"/>
  <c r="T1980" s="1"/>
  <c r="X1980" s="1"/>
  <c r="I1981"/>
  <c r="J1981" s="1"/>
  <c r="X1981"/>
  <c r="J1982"/>
  <c r="I1983"/>
  <c r="J1983" s="1"/>
  <c r="N1983"/>
  <c r="O1983" s="1"/>
  <c r="S1983"/>
  <c r="T1983" s="1"/>
  <c r="J1984"/>
  <c r="J1985"/>
  <c r="J1986"/>
  <c r="H1987"/>
  <c r="Q1987"/>
  <c r="W1987"/>
  <c r="J1991"/>
  <c r="B1994"/>
  <c r="B1996"/>
  <c r="E1996"/>
  <c r="F1996"/>
  <c r="B1997"/>
  <c r="F1997"/>
  <c r="B1999"/>
  <c r="F1999"/>
  <c r="B2000"/>
  <c r="U2004"/>
  <c r="V2004"/>
  <c r="W2004"/>
  <c r="C2006"/>
  <c r="C2007"/>
  <c r="K2125" s="1"/>
  <c r="F2010"/>
  <c r="G2010"/>
  <c r="H2010"/>
  <c r="L2010"/>
  <c r="M2010"/>
  <c r="X2010"/>
  <c r="I2011"/>
  <c r="I2010" s="1"/>
  <c r="J2010" s="1"/>
  <c r="X2011"/>
  <c r="I2012"/>
  <c r="J2012"/>
  <c r="N2012"/>
  <c r="O2012"/>
  <c r="X2012"/>
  <c r="F2013"/>
  <c r="G2013"/>
  <c r="H2013"/>
  <c r="L2013"/>
  <c r="M2013"/>
  <c r="X2013"/>
  <c r="I2014"/>
  <c r="N2014" s="1"/>
  <c r="X2014"/>
  <c r="I2015"/>
  <c r="J2015"/>
  <c r="N2015"/>
  <c r="O2015"/>
  <c r="X2015"/>
  <c r="I2016"/>
  <c r="J2016" s="1"/>
  <c r="X2016"/>
  <c r="I2017"/>
  <c r="J2017"/>
  <c r="N2017"/>
  <c r="O2017"/>
  <c r="X2017"/>
  <c r="I2018"/>
  <c r="J2018" s="1"/>
  <c r="X2018"/>
  <c r="F2019"/>
  <c r="G2019"/>
  <c r="H2019"/>
  <c r="L2019"/>
  <c r="M2019"/>
  <c r="X2019"/>
  <c r="I2020"/>
  <c r="J2020"/>
  <c r="N2020"/>
  <c r="O2020"/>
  <c r="X2020"/>
  <c r="I2021"/>
  <c r="N2021" s="1"/>
  <c r="X2021"/>
  <c r="I2022"/>
  <c r="J2022"/>
  <c r="N2022"/>
  <c r="O2022"/>
  <c r="X2022"/>
  <c r="I2023"/>
  <c r="J2023" s="1"/>
  <c r="X2023"/>
  <c r="I2024"/>
  <c r="J2024"/>
  <c r="N2024"/>
  <c r="O2024"/>
  <c r="X2024"/>
  <c r="I2025"/>
  <c r="J2025" s="1"/>
  <c r="X2025"/>
  <c r="I2026"/>
  <c r="J2026"/>
  <c r="N2026"/>
  <c r="O2026"/>
  <c r="X2026"/>
  <c r="I2027"/>
  <c r="J2027" s="1"/>
  <c r="X2027"/>
  <c r="F2028"/>
  <c r="G2028"/>
  <c r="H2028"/>
  <c r="L2028"/>
  <c r="M2028"/>
  <c r="Q2028"/>
  <c r="Q2125" s="1"/>
  <c r="R2028"/>
  <c r="U2028"/>
  <c r="V2028"/>
  <c r="W2028"/>
  <c r="W2125" s="1"/>
  <c r="I2029"/>
  <c r="N2029"/>
  <c r="S2029"/>
  <c r="I2030"/>
  <c r="J2030" s="1"/>
  <c r="N2030"/>
  <c r="O2030" s="1"/>
  <c r="S2030"/>
  <c r="T2030" s="1"/>
  <c r="X2030" s="1"/>
  <c r="I2031"/>
  <c r="J2031" s="1"/>
  <c r="S2031"/>
  <c r="T2031" s="1"/>
  <c r="X2031" s="1"/>
  <c r="I2032"/>
  <c r="J2032"/>
  <c r="N2032"/>
  <c r="O2032"/>
  <c r="S2032"/>
  <c r="T2032"/>
  <c r="X2032" s="1"/>
  <c r="I2033"/>
  <c r="J2033" s="1"/>
  <c r="N2033"/>
  <c r="O2033" s="1"/>
  <c r="S2033"/>
  <c r="T2033" s="1"/>
  <c r="X2033" s="1"/>
  <c r="I2034"/>
  <c r="J2034" s="1"/>
  <c r="N2034"/>
  <c r="O2034" s="1"/>
  <c r="S2034"/>
  <c r="T2034" s="1"/>
  <c r="X2034" s="1"/>
  <c r="I2035"/>
  <c r="J2035" s="1"/>
  <c r="S2035"/>
  <c r="T2035" s="1"/>
  <c r="X2035" s="1"/>
  <c r="I2036"/>
  <c r="J2036"/>
  <c r="N2036"/>
  <c r="O2036"/>
  <c r="S2036"/>
  <c r="T2036"/>
  <c r="X2036" s="1"/>
  <c r="I2037"/>
  <c r="J2037" s="1"/>
  <c r="N2037"/>
  <c r="O2037" s="1"/>
  <c r="X2037"/>
  <c r="I2038"/>
  <c r="J2038" s="1"/>
  <c r="N2038"/>
  <c r="O2038" s="1"/>
  <c r="X2038"/>
  <c r="I2039"/>
  <c r="J2039" s="1"/>
  <c r="N2039"/>
  <c r="O2039" s="1"/>
  <c r="X2039"/>
  <c r="I2040"/>
  <c r="J2040" s="1"/>
  <c r="N2040"/>
  <c r="O2040" s="1"/>
  <c r="S2040"/>
  <c r="T2040" s="1"/>
  <c r="X2040" s="1"/>
  <c r="I2041"/>
  <c r="J2041" s="1"/>
  <c r="X2041"/>
  <c r="I2042"/>
  <c r="J2042"/>
  <c r="N2042"/>
  <c r="O2042"/>
  <c r="S2042"/>
  <c r="T2042"/>
  <c r="X2042" s="1"/>
  <c r="I2043"/>
  <c r="J2043" s="1"/>
  <c r="N2043"/>
  <c r="O2043" s="1"/>
  <c r="S2043"/>
  <c r="T2043" s="1"/>
  <c r="X2043" s="1"/>
  <c r="I2044"/>
  <c r="J2044" s="1"/>
  <c r="N2044"/>
  <c r="O2044" s="1"/>
  <c r="X2044"/>
  <c r="I2045"/>
  <c r="J2045" s="1"/>
  <c r="N2045"/>
  <c r="O2045" s="1"/>
  <c r="S2045"/>
  <c r="T2045" s="1"/>
  <c r="X2045" s="1"/>
  <c r="F2046"/>
  <c r="G2046"/>
  <c r="H2046"/>
  <c r="H2125" s="1"/>
  <c r="L2046"/>
  <c r="M2046"/>
  <c r="X2046"/>
  <c r="I2047"/>
  <c r="J2047" s="1"/>
  <c r="N2047"/>
  <c r="O2047" s="1"/>
  <c r="X2047"/>
  <c r="I2048"/>
  <c r="N2048"/>
  <c r="X2048"/>
  <c r="I2049"/>
  <c r="J2049" s="1"/>
  <c r="N2049"/>
  <c r="O2049" s="1"/>
  <c r="X2049"/>
  <c r="F2050"/>
  <c r="G2050"/>
  <c r="H2050"/>
  <c r="L2050"/>
  <c r="M2050"/>
  <c r="X2050"/>
  <c r="I2051"/>
  <c r="N2051"/>
  <c r="X2051"/>
  <c r="I2052"/>
  <c r="J2052" s="1"/>
  <c r="N2052"/>
  <c r="O2052" s="1"/>
  <c r="X2052"/>
  <c r="I2053"/>
  <c r="J2053" s="1"/>
  <c r="N2053"/>
  <c r="O2053" s="1"/>
  <c r="X2053"/>
  <c r="I2054"/>
  <c r="J2054" s="1"/>
  <c r="N2054"/>
  <c r="O2054" s="1"/>
  <c r="X2054"/>
  <c r="I2055"/>
  <c r="J2055" s="1"/>
  <c r="N2055"/>
  <c r="O2055" s="1"/>
  <c r="X2055"/>
  <c r="F2056"/>
  <c r="G2056"/>
  <c r="H2056"/>
  <c r="L2056"/>
  <c r="M2056"/>
  <c r="X2056"/>
  <c r="I2057"/>
  <c r="J2057" s="1"/>
  <c r="N2057"/>
  <c r="O2057" s="1"/>
  <c r="X2057"/>
  <c r="I2058"/>
  <c r="N2058"/>
  <c r="N2056" s="1"/>
  <c r="X2058"/>
  <c r="I2059"/>
  <c r="J2059" s="1"/>
  <c r="N2059"/>
  <c r="O2059" s="1"/>
  <c r="X2059"/>
  <c r="I2060"/>
  <c r="J2060" s="1"/>
  <c r="N2060"/>
  <c r="O2060" s="1"/>
  <c r="X2060"/>
  <c r="I2061"/>
  <c r="J2061" s="1"/>
  <c r="N2061"/>
  <c r="O2061" s="1"/>
  <c r="X2061"/>
  <c r="I2062"/>
  <c r="J2062" s="1"/>
  <c r="N2062"/>
  <c r="O2062" s="1"/>
  <c r="X2062"/>
  <c r="F2063"/>
  <c r="G2063"/>
  <c r="H2063"/>
  <c r="L2063"/>
  <c r="M2063"/>
  <c r="X2063"/>
  <c r="I2064"/>
  <c r="J2064" s="1"/>
  <c r="N2064"/>
  <c r="O2064" s="1"/>
  <c r="X2064"/>
  <c r="I2065"/>
  <c r="N2065"/>
  <c r="X2065"/>
  <c r="I2066"/>
  <c r="J2066" s="1"/>
  <c r="N2066"/>
  <c r="O2066" s="1"/>
  <c r="X2066"/>
  <c r="I2067"/>
  <c r="J2067" s="1"/>
  <c r="N2067"/>
  <c r="O2067" s="1"/>
  <c r="X2067"/>
  <c r="I2068"/>
  <c r="J2068" s="1"/>
  <c r="N2068"/>
  <c r="O2068" s="1"/>
  <c r="X2068"/>
  <c r="I2069"/>
  <c r="J2069" s="1"/>
  <c r="N2069"/>
  <c r="O2069" s="1"/>
  <c r="X2069"/>
  <c r="I2070"/>
  <c r="J2070" s="1"/>
  <c r="N2070"/>
  <c r="O2070" s="1"/>
  <c r="X2070"/>
  <c r="I2071"/>
  <c r="J2071" s="1"/>
  <c r="N2071"/>
  <c r="O2071" s="1"/>
  <c r="X2071"/>
  <c r="X2072"/>
  <c r="I2073"/>
  <c r="X2073"/>
  <c r="I2074"/>
  <c r="J2074"/>
  <c r="X2074"/>
  <c r="I2075"/>
  <c r="J2075" s="1"/>
  <c r="X2075"/>
  <c r="I2076"/>
  <c r="J2076" s="1"/>
  <c r="X2076"/>
  <c r="I2077"/>
  <c r="J2077" s="1"/>
  <c r="X2077"/>
  <c r="I2078"/>
  <c r="J2078"/>
  <c r="N2078"/>
  <c r="O2078"/>
  <c r="S2078"/>
  <c r="T2078"/>
  <c r="X2078" s="1"/>
  <c r="I2079"/>
  <c r="J2079" s="1"/>
  <c r="N2079"/>
  <c r="O2079" s="1"/>
  <c r="X2079"/>
  <c r="I2080"/>
  <c r="J2080" s="1"/>
  <c r="X2080"/>
  <c r="F2081"/>
  <c r="G2081"/>
  <c r="H2081"/>
  <c r="L2081"/>
  <c r="M2081"/>
  <c r="Q2081"/>
  <c r="R2081"/>
  <c r="U2081"/>
  <c r="V2081"/>
  <c r="W2081"/>
  <c r="I2082"/>
  <c r="J2082"/>
  <c r="N2082"/>
  <c r="O2082"/>
  <c r="S2082"/>
  <c r="T2082"/>
  <c r="I2083"/>
  <c r="J2083" s="1"/>
  <c r="N2083"/>
  <c r="O2083" s="1"/>
  <c r="S2083"/>
  <c r="T2083" s="1"/>
  <c r="X2083" s="1"/>
  <c r="I2084"/>
  <c r="J2084" s="1"/>
  <c r="N2084"/>
  <c r="O2084" s="1"/>
  <c r="S2084"/>
  <c r="T2084" s="1"/>
  <c r="X2084" s="1"/>
  <c r="I2085"/>
  <c r="J2085" s="1"/>
  <c r="S2085"/>
  <c r="T2085" s="1"/>
  <c r="X2085" s="1"/>
  <c r="I2086"/>
  <c r="J2086"/>
  <c r="N2086"/>
  <c r="O2086"/>
  <c r="S2086"/>
  <c r="T2086"/>
  <c r="X2086" s="1"/>
  <c r="I2087"/>
  <c r="J2087" s="1"/>
  <c r="N2087"/>
  <c r="O2087" s="1"/>
  <c r="S2087"/>
  <c r="T2087" s="1"/>
  <c r="X2087" s="1"/>
  <c r="F2088"/>
  <c r="G2088"/>
  <c r="H2088"/>
  <c r="L2088"/>
  <c r="M2088"/>
  <c r="Q2088"/>
  <c r="R2088"/>
  <c r="U2088"/>
  <c r="V2088"/>
  <c r="W2088"/>
  <c r="I2089"/>
  <c r="I2088" s="1"/>
  <c r="J2088" s="1"/>
  <c r="S2089"/>
  <c r="S2088" s="1"/>
  <c r="I2090"/>
  <c r="J2090"/>
  <c r="N2090"/>
  <c r="O2090"/>
  <c r="S2090"/>
  <c r="T2090"/>
  <c r="X2090" s="1"/>
  <c r="I2091"/>
  <c r="J2091" s="1"/>
  <c r="N2091"/>
  <c r="O2091" s="1"/>
  <c r="S2091"/>
  <c r="T2091" s="1"/>
  <c r="X2091" s="1"/>
  <c r="I2092"/>
  <c r="J2092" s="1"/>
  <c r="N2092"/>
  <c r="O2092" s="1"/>
  <c r="S2092"/>
  <c r="T2092" s="1"/>
  <c r="X2092" s="1"/>
  <c r="I2093"/>
  <c r="J2093" s="1"/>
  <c r="S2093"/>
  <c r="T2093" s="1"/>
  <c r="X2093" s="1"/>
  <c r="I2094"/>
  <c r="J2094"/>
  <c r="N2094"/>
  <c r="O2094"/>
  <c r="S2094"/>
  <c r="T2094"/>
  <c r="X2094" s="1"/>
  <c r="F2095"/>
  <c r="G2095"/>
  <c r="H2095"/>
  <c r="X2095"/>
  <c r="I2096"/>
  <c r="X2096"/>
  <c r="I2097"/>
  <c r="J2097"/>
  <c r="X2097"/>
  <c r="I2098"/>
  <c r="J2098" s="1"/>
  <c r="S2098"/>
  <c r="T2098" s="1"/>
  <c r="X2098" s="1"/>
  <c r="F2099"/>
  <c r="G2099"/>
  <c r="H2099"/>
  <c r="L2099"/>
  <c r="M2099"/>
  <c r="Q2099"/>
  <c r="R2099"/>
  <c r="U2099"/>
  <c r="V2099"/>
  <c r="W2099"/>
  <c r="I2100"/>
  <c r="N2100"/>
  <c r="S2100"/>
  <c r="I2101"/>
  <c r="J2101" s="1"/>
  <c r="N2101"/>
  <c r="O2101" s="1"/>
  <c r="S2101"/>
  <c r="T2101" s="1"/>
  <c r="X2101" s="1"/>
  <c r="I2102"/>
  <c r="J2102" s="1"/>
  <c r="S2102"/>
  <c r="T2102" s="1"/>
  <c r="X2102" s="1"/>
  <c r="I2103"/>
  <c r="J2103"/>
  <c r="N2103"/>
  <c r="O2103"/>
  <c r="S2103"/>
  <c r="T2103"/>
  <c r="X2103" s="1"/>
  <c r="I2104"/>
  <c r="J2104" s="1"/>
  <c r="N2104"/>
  <c r="O2104" s="1"/>
  <c r="S2104"/>
  <c r="T2104" s="1"/>
  <c r="X2104" s="1"/>
  <c r="I2105"/>
  <c r="J2105" s="1"/>
  <c r="N2105"/>
  <c r="O2105" s="1"/>
  <c r="S2105"/>
  <c r="T2105" s="1"/>
  <c r="X2105" s="1"/>
  <c r="I2106"/>
  <c r="J2106" s="1"/>
  <c r="S2106"/>
  <c r="T2106" s="1"/>
  <c r="X2106" s="1"/>
  <c r="F2107"/>
  <c r="G2107"/>
  <c r="H2107"/>
  <c r="L2107"/>
  <c r="M2107"/>
  <c r="Q2107"/>
  <c r="R2107"/>
  <c r="U2107"/>
  <c r="V2107"/>
  <c r="W2107"/>
  <c r="I2108"/>
  <c r="N2108"/>
  <c r="S2108"/>
  <c r="I2109"/>
  <c r="J2109" s="1"/>
  <c r="N2109"/>
  <c r="O2109" s="1"/>
  <c r="S2109"/>
  <c r="T2109" s="1"/>
  <c r="X2109" s="1"/>
  <c r="I2110"/>
  <c r="J2110" s="1"/>
  <c r="S2110"/>
  <c r="T2110" s="1"/>
  <c r="X2110" s="1"/>
  <c r="F2111"/>
  <c r="G2111"/>
  <c r="H2111"/>
  <c r="L2111"/>
  <c r="M2111"/>
  <c r="Q2111"/>
  <c r="R2111"/>
  <c r="U2111"/>
  <c r="V2111"/>
  <c r="W2111"/>
  <c r="I2112"/>
  <c r="N2112"/>
  <c r="S2112"/>
  <c r="I2113"/>
  <c r="J2113" s="1"/>
  <c r="N2113"/>
  <c r="O2113" s="1"/>
  <c r="S2113"/>
  <c r="T2113" s="1"/>
  <c r="X2113" s="1"/>
  <c r="I2114"/>
  <c r="J2114" s="1"/>
  <c r="S2114"/>
  <c r="T2114" s="1"/>
  <c r="X2114" s="1"/>
  <c r="I2115"/>
  <c r="J2115"/>
  <c r="N2115"/>
  <c r="O2115"/>
  <c r="S2115"/>
  <c r="T2115"/>
  <c r="X2115" s="1"/>
  <c r="L2116"/>
  <c r="M2116"/>
  <c r="Q2116"/>
  <c r="R2116"/>
  <c r="U2116"/>
  <c r="V2116"/>
  <c r="W2116"/>
  <c r="I2117"/>
  <c r="I2116" s="1"/>
  <c r="J2116" s="1"/>
  <c r="S2117"/>
  <c r="S2116" s="1"/>
  <c r="I2118"/>
  <c r="J2118"/>
  <c r="N2118"/>
  <c r="O2118"/>
  <c r="S2118"/>
  <c r="T2118"/>
  <c r="X2118" s="1"/>
  <c r="I2119"/>
  <c r="J2119" s="1"/>
  <c r="X2119"/>
  <c r="J2120"/>
  <c r="I2121"/>
  <c r="J2121" s="1"/>
  <c r="S2121"/>
  <c r="T2121" s="1"/>
  <c r="J2122"/>
  <c r="J2123"/>
  <c r="J2124"/>
  <c r="F2125"/>
  <c r="L2125"/>
  <c r="U2125"/>
  <c r="J2129"/>
  <c r="B2132"/>
  <c r="B2134"/>
  <c r="E2134"/>
  <c r="F2134"/>
  <c r="B2135"/>
  <c r="F2135"/>
  <c r="B2137"/>
  <c r="F2137"/>
  <c r="B2138"/>
  <c r="U2142"/>
  <c r="V2142"/>
  <c r="W2142"/>
  <c r="C2144"/>
  <c r="C2145"/>
  <c r="K2263" s="1"/>
  <c r="F2148"/>
  <c r="G2148"/>
  <c r="H2148"/>
  <c r="L2148"/>
  <c r="M2148"/>
  <c r="X2148"/>
  <c r="I2149"/>
  <c r="N2149"/>
  <c r="X2149"/>
  <c r="I2150"/>
  <c r="J2150" s="1"/>
  <c r="N2150"/>
  <c r="O2150" s="1"/>
  <c r="X2150"/>
  <c r="F2151"/>
  <c r="G2151"/>
  <c r="H2151"/>
  <c r="L2151"/>
  <c r="M2151"/>
  <c r="X2151"/>
  <c r="I2152"/>
  <c r="N2152"/>
  <c r="X2152"/>
  <c r="I2153"/>
  <c r="J2153" s="1"/>
  <c r="N2153"/>
  <c r="O2153" s="1"/>
  <c r="X2153"/>
  <c r="I2154"/>
  <c r="J2154" s="1"/>
  <c r="N2154"/>
  <c r="O2154" s="1"/>
  <c r="X2154"/>
  <c r="I2155"/>
  <c r="J2155" s="1"/>
  <c r="N2155"/>
  <c r="O2155" s="1"/>
  <c r="X2155"/>
  <c r="I2156"/>
  <c r="J2156" s="1"/>
  <c r="N2156"/>
  <c r="O2156" s="1"/>
  <c r="X2156"/>
  <c r="F2157"/>
  <c r="G2157"/>
  <c r="H2157"/>
  <c r="H2263" s="1"/>
  <c r="L2157"/>
  <c r="M2157"/>
  <c r="X2157"/>
  <c r="I2158"/>
  <c r="J2158" s="1"/>
  <c r="N2158"/>
  <c r="O2158" s="1"/>
  <c r="X2158"/>
  <c r="I2159"/>
  <c r="N2159"/>
  <c r="X2159"/>
  <c r="I2160"/>
  <c r="J2160" s="1"/>
  <c r="N2160"/>
  <c r="O2160" s="1"/>
  <c r="X2160"/>
  <c r="I2161"/>
  <c r="J2161" s="1"/>
  <c r="N2161"/>
  <c r="O2161" s="1"/>
  <c r="X2161"/>
  <c r="I2162"/>
  <c r="J2162" s="1"/>
  <c r="N2162"/>
  <c r="O2162" s="1"/>
  <c r="X2162"/>
  <c r="I2163"/>
  <c r="J2163" s="1"/>
  <c r="N2163"/>
  <c r="O2163" s="1"/>
  <c r="X2163"/>
  <c r="I2164"/>
  <c r="J2164" s="1"/>
  <c r="N2164"/>
  <c r="O2164" s="1"/>
  <c r="X2164"/>
  <c r="I2165"/>
  <c r="J2165" s="1"/>
  <c r="N2165"/>
  <c r="O2165" s="1"/>
  <c r="X2165"/>
  <c r="F2166"/>
  <c r="G2166"/>
  <c r="H2166"/>
  <c r="L2166"/>
  <c r="M2166"/>
  <c r="Q2166"/>
  <c r="R2166"/>
  <c r="U2166"/>
  <c r="V2166"/>
  <c r="W2166"/>
  <c r="I2167"/>
  <c r="N2167" s="1"/>
  <c r="S2167"/>
  <c r="I2168"/>
  <c r="J2168"/>
  <c r="N2168"/>
  <c r="O2168"/>
  <c r="S2168"/>
  <c r="T2168"/>
  <c r="X2168" s="1"/>
  <c r="I2169"/>
  <c r="J2169" s="1"/>
  <c r="N2169"/>
  <c r="O2169" s="1"/>
  <c r="S2169"/>
  <c r="T2169" s="1"/>
  <c r="X2169" s="1"/>
  <c r="I2170"/>
  <c r="J2170" s="1"/>
  <c r="N2170"/>
  <c r="O2170" s="1"/>
  <c r="S2170"/>
  <c r="T2170" s="1"/>
  <c r="X2170" s="1"/>
  <c r="I2171"/>
  <c r="J2171" s="1"/>
  <c r="S2171"/>
  <c r="T2171" s="1"/>
  <c r="X2171" s="1"/>
  <c r="I2172"/>
  <c r="J2172"/>
  <c r="N2172"/>
  <c r="O2172"/>
  <c r="S2172"/>
  <c r="T2172"/>
  <c r="X2172" s="1"/>
  <c r="I2173"/>
  <c r="J2173" s="1"/>
  <c r="N2173"/>
  <c r="O2173" s="1"/>
  <c r="S2173"/>
  <c r="T2173" s="1"/>
  <c r="X2173" s="1"/>
  <c r="I2174"/>
  <c r="J2174" s="1"/>
  <c r="N2174"/>
  <c r="O2174" s="1"/>
  <c r="S2174"/>
  <c r="T2174" s="1"/>
  <c r="X2174" s="1"/>
  <c r="I2175"/>
  <c r="J2175" s="1"/>
  <c r="X2175"/>
  <c r="I2176"/>
  <c r="J2176"/>
  <c r="N2176"/>
  <c r="O2176"/>
  <c r="X2176"/>
  <c r="I2177"/>
  <c r="J2177" s="1"/>
  <c r="X2177"/>
  <c r="I2178"/>
  <c r="J2178"/>
  <c r="N2178"/>
  <c r="O2178"/>
  <c r="S2178"/>
  <c r="T2178"/>
  <c r="X2178" s="1"/>
  <c r="I2179"/>
  <c r="J2179" s="1"/>
  <c r="X2179"/>
  <c r="I2180"/>
  <c r="J2180"/>
  <c r="N2180"/>
  <c r="O2180"/>
  <c r="S2180"/>
  <c r="T2180"/>
  <c r="X2180" s="1"/>
  <c r="I2181"/>
  <c r="J2181" s="1"/>
  <c r="N2181"/>
  <c r="O2181" s="1"/>
  <c r="S2181"/>
  <c r="T2181" s="1"/>
  <c r="X2181"/>
  <c r="I2182"/>
  <c r="J2182"/>
  <c r="N2182"/>
  <c r="O2182"/>
  <c r="X2182"/>
  <c r="I2183"/>
  <c r="J2183" s="1"/>
  <c r="F2184"/>
  <c r="G2184"/>
  <c r="H2184"/>
  <c r="L2184"/>
  <c r="M2184"/>
  <c r="X2184"/>
  <c r="I2185"/>
  <c r="J2185" s="1"/>
  <c r="N2185"/>
  <c r="O2185" s="1"/>
  <c r="X2185"/>
  <c r="I2186"/>
  <c r="J2186" s="1"/>
  <c r="N2186"/>
  <c r="O2186" s="1"/>
  <c r="X2186"/>
  <c r="I2187"/>
  <c r="J2187" s="1"/>
  <c r="N2187"/>
  <c r="O2187" s="1"/>
  <c r="X2187"/>
  <c r="F2188"/>
  <c r="G2188"/>
  <c r="H2188"/>
  <c r="L2188"/>
  <c r="M2188"/>
  <c r="X2188"/>
  <c r="I2189"/>
  <c r="N2189"/>
  <c r="X2189"/>
  <c r="I2190"/>
  <c r="J2190" s="1"/>
  <c r="N2190"/>
  <c r="O2190" s="1"/>
  <c r="X2190"/>
  <c r="I2191"/>
  <c r="J2191" s="1"/>
  <c r="N2191"/>
  <c r="O2191" s="1"/>
  <c r="X2191"/>
  <c r="I2192"/>
  <c r="J2192" s="1"/>
  <c r="N2192"/>
  <c r="O2192" s="1"/>
  <c r="X2192"/>
  <c r="I2193"/>
  <c r="J2193" s="1"/>
  <c r="N2193"/>
  <c r="O2193" s="1"/>
  <c r="X2193"/>
  <c r="F2194"/>
  <c r="G2194"/>
  <c r="H2194"/>
  <c r="L2194"/>
  <c r="M2194"/>
  <c r="X2194"/>
  <c r="I2195"/>
  <c r="J2195" s="1"/>
  <c r="N2195"/>
  <c r="O2195" s="1"/>
  <c r="X2195"/>
  <c r="I2196"/>
  <c r="J2196" s="1"/>
  <c r="N2196"/>
  <c r="O2196" s="1"/>
  <c r="X2196"/>
  <c r="I2197"/>
  <c r="J2197" s="1"/>
  <c r="N2197"/>
  <c r="O2197" s="1"/>
  <c r="X2197"/>
  <c r="I2198"/>
  <c r="J2198" s="1"/>
  <c r="N2198"/>
  <c r="O2198" s="1"/>
  <c r="X2198"/>
  <c r="I2199"/>
  <c r="J2199" s="1"/>
  <c r="N2199"/>
  <c r="O2199" s="1"/>
  <c r="X2199"/>
  <c r="I2200"/>
  <c r="J2200" s="1"/>
  <c r="N2200"/>
  <c r="O2200" s="1"/>
  <c r="X2200"/>
  <c r="F2201"/>
  <c r="G2201"/>
  <c r="H2201"/>
  <c r="L2201"/>
  <c r="M2201"/>
  <c r="X2201"/>
  <c r="I2202"/>
  <c r="J2202" s="1"/>
  <c r="N2202"/>
  <c r="O2202" s="1"/>
  <c r="X2202"/>
  <c r="I2203"/>
  <c r="J2203" s="1"/>
  <c r="N2203"/>
  <c r="O2203" s="1"/>
  <c r="X2203"/>
  <c r="I2204"/>
  <c r="J2204" s="1"/>
  <c r="N2204"/>
  <c r="O2204" s="1"/>
  <c r="X2204"/>
  <c r="I2205"/>
  <c r="J2205" s="1"/>
  <c r="N2205"/>
  <c r="O2205" s="1"/>
  <c r="X2205"/>
  <c r="I2206"/>
  <c r="J2206" s="1"/>
  <c r="N2206"/>
  <c r="O2206" s="1"/>
  <c r="X2206"/>
  <c r="I2207"/>
  <c r="J2207" s="1"/>
  <c r="N2207"/>
  <c r="O2207" s="1"/>
  <c r="X2207"/>
  <c r="I2208"/>
  <c r="J2208" s="1"/>
  <c r="N2208"/>
  <c r="O2208" s="1"/>
  <c r="X2208"/>
  <c r="I2209"/>
  <c r="J2209" s="1"/>
  <c r="X2209"/>
  <c r="X2210"/>
  <c r="I2211"/>
  <c r="X2211"/>
  <c r="I2212"/>
  <c r="J2212" s="1"/>
  <c r="X2212"/>
  <c r="I2213"/>
  <c r="J2213" s="1"/>
  <c r="X2213"/>
  <c r="I2214"/>
  <c r="J2214"/>
  <c r="X2214"/>
  <c r="I2215"/>
  <c r="J2215" s="1"/>
  <c r="X2215"/>
  <c r="I2216"/>
  <c r="J2216" s="1"/>
  <c r="N2216"/>
  <c r="O2216" s="1"/>
  <c r="S2216"/>
  <c r="T2216" s="1"/>
  <c r="X2216" s="1"/>
  <c r="I2217"/>
  <c r="J2217" s="1"/>
  <c r="X2217"/>
  <c r="I2218"/>
  <c r="J2218"/>
  <c r="X2218"/>
  <c r="F2219"/>
  <c r="G2219"/>
  <c r="H2219"/>
  <c r="L2219"/>
  <c r="M2219"/>
  <c r="Q2219"/>
  <c r="R2219"/>
  <c r="U2219"/>
  <c r="V2219"/>
  <c r="W2219"/>
  <c r="I2220"/>
  <c r="J2220" s="1"/>
  <c r="N2220"/>
  <c r="O2220" s="1"/>
  <c r="S2220"/>
  <c r="T2220" s="1"/>
  <c r="X2220" s="1"/>
  <c r="I2221"/>
  <c r="J2221" s="1"/>
  <c r="S2221"/>
  <c r="T2221" s="1"/>
  <c r="X2221" s="1"/>
  <c r="I2222"/>
  <c r="J2222" s="1"/>
  <c r="N2222"/>
  <c r="O2222" s="1"/>
  <c r="S2222"/>
  <c r="T2222" s="1"/>
  <c r="X2222" s="1"/>
  <c r="I2223"/>
  <c r="J2223" s="1"/>
  <c r="S2223"/>
  <c r="T2223" s="1"/>
  <c r="X2223" s="1"/>
  <c r="I2224"/>
  <c r="J2224" s="1"/>
  <c r="N2224"/>
  <c r="O2224" s="1"/>
  <c r="S2224"/>
  <c r="T2224" s="1"/>
  <c r="X2224" s="1"/>
  <c r="I2225"/>
  <c r="J2225" s="1"/>
  <c r="S2225"/>
  <c r="T2225" s="1"/>
  <c r="X2225" s="1"/>
  <c r="F2226"/>
  <c r="G2226"/>
  <c r="H2226"/>
  <c r="L2226"/>
  <c r="M2226"/>
  <c r="Q2226"/>
  <c r="R2226"/>
  <c r="U2226"/>
  <c r="V2226"/>
  <c r="W2226"/>
  <c r="I2227"/>
  <c r="J2227" s="1"/>
  <c r="I2228"/>
  <c r="J2228" s="1"/>
  <c r="N2228"/>
  <c r="O2228" s="1"/>
  <c r="S2228"/>
  <c r="T2228" s="1"/>
  <c r="X2228" s="1"/>
  <c r="I2229"/>
  <c r="J2229" s="1"/>
  <c r="I2230"/>
  <c r="J2230" s="1"/>
  <c r="N2230"/>
  <c r="O2230" s="1"/>
  <c r="S2230"/>
  <c r="T2230" s="1"/>
  <c r="X2230" s="1"/>
  <c r="I2231"/>
  <c r="J2231" s="1"/>
  <c r="I2232"/>
  <c r="J2232" s="1"/>
  <c r="N2232"/>
  <c r="O2232" s="1"/>
  <c r="S2232"/>
  <c r="T2232" s="1"/>
  <c r="X2232" s="1"/>
  <c r="F2233"/>
  <c r="G2233"/>
  <c r="H2233"/>
  <c r="X2233"/>
  <c r="I2234"/>
  <c r="X2234"/>
  <c r="I2235"/>
  <c r="J2235" s="1"/>
  <c r="X2235"/>
  <c r="I2236"/>
  <c r="J2236" s="1"/>
  <c r="S2236"/>
  <c r="T2236" s="1"/>
  <c r="X2236" s="1"/>
  <c r="F2237"/>
  <c r="G2237"/>
  <c r="H2237"/>
  <c r="L2237"/>
  <c r="M2237"/>
  <c r="Q2237"/>
  <c r="Q2263" s="1"/>
  <c r="R2237"/>
  <c r="U2237"/>
  <c r="V2237"/>
  <c r="W2237"/>
  <c r="W2263" s="1"/>
  <c r="I2238"/>
  <c r="J2238" s="1"/>
  <c r="N2238"/>
  <c r="O2238" s="1"/>
  <c r="S2238"/>
  <c r="T2238" s="1"/>
  <c r="X2238"/>
  <c r="I2239"/>
  <c r="J2239"/>
  <c r="N2239"/>
  <c r="O2239"/>
  <c r="S2239"/>
  <c r="T2239"/>
  <c r="X2239" s="1"/>
  <c r="I2240"/>
  <c r="J2240" s="1"/>
  <c r="N2240"/>
  <c r="O2240" s="1"/>
  <c r="S2240"/>
  <c r="T2240" s="1"/>
  <c r="X2240"/>
  <c r="I2241"/>
  <c r="J2241"/>
  <c r="N2241"/>
  <c r="O2241"/>
  <c r="S2241"/>
  <c r="T2241"/>
  <c r="X2241" s="1"/>
  <c r="I2242"/>
  <c r="J2242" s="1"/>
  <c r="N2242"/>
  <c r="O2242" s="1"/>
  <c r="S2242"/>
  <c r="T2242" s="1"/>
  <c r="X2242"/>
  <c r="I2243"/>
  <c r="J2243"/>
  <c r="N2243"/>
  <c r="O2243"/>
  <c r="S2243"/>
  <c r="T2243"/>
  <c r="X2243" s="1"/>
  <c r="I2244"/>
  <c r="J2244" s="1"/>
  <c r="N2244"/>
  <c r="O2244" s="1"/>
  <c r="S2244"/>
  <c r="T2244" s="1"/>
  <c r="X2244"/>
  <c r="F2245"/>
  <c r="G2245"/>
  <c r="H2245"/>
  <c r="L2245"/>
  <c r="M2245"/>
  <c r="Q2245"/>
  <c r="R2245"/>
  <c r="U2245"/>
  <c r="V2245"/>
  <c r="W2245"/>
  <c r="I2246"/>
  <c r="J2246" s="1"/>
  <c r="S2246"/>
  <c r="T2246" s="1"/>
  <c r="I2247"/>
  <c r="J2247"/>
  <c r="N2247"/>
  <c r="O2247"/>
  <c r="S2247"/>
  <c r="T2247"/>
  <c r="X2247" s="1"/>
  <c r="I2248"/>
  <c r="J2248" s="1"/>
  <c r="S2248"/>
  <c r="T2248" s="1"/>
  <c r="X2248" s="1"/>
  <c r="F2249"/>
  <c r="G2249"/>
  <c r="H2249"/>
  <c r="L2249"/>
  <c r="M2249"/>
  <c r="Q2249"/>
  <c r="R2249"/>
  <c r="U2249"/>
  <c r="V2249"/>
  <c r="W2249"/>
  <c r="I2250"/>
  <c r="J2250" s="1"/>
  <c r="N2250"/>
  <c r="O2250" s="1"/>
  <c r="S2250"/>
  <c r="T2250" s="1"/>
  <c r="X2250"/>
  <c r="I2251"/>
  <c r="J2251"/>
  <c r="N2251"/>
  <c r="O2251"/>
  <c r="S2251"/>
  <c r="T2251"/>
  <c r="X2251" s="1"/>
  <c r="I2252"/>
  <c r="J2252" s="1"/>
  <c r="N2252"/>
  <c r="O2252" s="1"/>
  <c r="S2252"/>
  <c r="T2252" s="1"/>
  <c r="X2252"/>
  <c r="I2253"/>
  <c r="J2253"/>
  <c r="N2253"/>
  <c r="O2253"/>
  <c r="S2253"/>
  <c r="T2253"/>
  <c r="X2253" s="1"/>
  <c r="L2254"/>
  <c r="M2254"/>
  <c r="Q2254"/>
  <c r="R2254"/>
  <c r="U2254"/>
  <c r="V2254"/>
  <c r="W2254"/>
  <c r="I2255"/>
  <c r="J2255" s="1"/>
  <c r="S2255"/>
  <c r="T2255" s="1"/>
  <c r="X2255" s="1"/>
  <c r="I2256"/>
  <c r="J2256" s="1"/>
  <c r="N2256"/>
  <c r="O2256" s="1"/>
  <c r="S2256"/>
  <c r="T2256" s="1"/>
  <c r="X2256" s="1"/>
  <c r="I2257"/>
  <c r="J2257" s="1"/>
  <c r="X2257"/>
  <c r="J2258"/>
  <c r="I2259"/>
  <c r="S2259"/>
  <c r="T2259" s="1"/>
  <c r="J2260"/>
  <c r="J2261"/>
  <c r="J2262"/>
  <c r="F2263"/>
  <c r="L2263"/>
  <c r="U2263"/>
  <c r="J2267"/>
  <c r="B2270"/>
  <c r="B2272"/>
  <c r="E2272"/>
  <c r="F2272"/>
  <c r="B2273"/>
  <c r="F2273"/>
  <c r="B2275"/>
  <c r="F2275"/>
  <c r="B2276"/>
  <c r="U2280"/>
  <c r="V2280"/>
  <c r="W2280"/>
  <c r="C2282"/>
  <c r="C2283"/>
  <c r="K2401" s="1"/>
  <c r="F2286"/>
  <c r="G2286"/>
  <c r="G2401" s="1"/>
  <c r="H2286"/>
  <c r="L2286"/>
  <c r="M2286"/>
  <c r="X2286"/>
  <c r="I2287"/>
  <c r="N2287"/>
  <c r="X2287"/>
  <c r="I2288"/>
  <c r="J2288" s="1"/>
  <c r="N2288"/>
  <c r="O2288" s="1"/>
  <c r="X2288"/>
  <c r="F2289"/>
  <c r="G2289"/>
  <c r="H2289"/>
  <c r="L2289"/>
  <c r="M2289"/>
  <c r="X2289"/>
  <c r="I2290"/>
  <c r="N2290"/>
  <c r="X2290"/>
  <c r="I2291"/>
  <c r="J2291" s="1"/>
  <c r="N2291"/>
  <c r="O2291" s="1"/>
  <c r="X2291"/>
  <c r="I2292"/>
  <c r="J2292" s="1"/>
  <c r="N2292"/>
  <c r="O2292" s="1"/>
  <c r="X2292"/>
  <c r="I2293"/>
  <c r="J2293" s="1"/>
  <c r="N2293"/>
  <c r="O2293" s="1"/>
  <c r="X2293"/>
  <c r="I2294"/>
  <c r="J2294" s="1"/>
  <c r="N2294"/>
  <c r="O2294" s="1"/>
  <c r="X2294"/>
  <c r="F2295"/>
  <c r="G2295"/>
  <c r="H2295"/>
  <c r="L2295"/>
  <c r="M2295"/>
  <c r="M2401" s="1"/>
  <c r="X2295"/>
  <c r="I2296"/>
  <c r="J2296" s="1"/>
  <c r="N2296"/>
  <c r="O2296" s="1"/>
  <c r="X2296"/>
  <c r="I2297"/>
  <c r="J2297" s="1"/>
  <c r="N2297"/>
  <c r="O2297" s="1"/>
  <c r="X2297"/>
  <c r="I2298"/>
  <c r="J2298" s="1"/>
  <c r="N2298"/>
  <c r="O2298" s="1"/>
  <c r="X2298"/>
  <c r="I2299"/>
  <c r="J2299" s="1"/>
  <c r="N2299"/>
  <c r="O2299" s="1"/>
  <c r="X2299"/>
  <c r="I2300"/>
  <c r="J2300" s="1"/>
  <c r="N2300"/>
  <c r="O2300" s="1"/>
  <c r="X2300"/>
  <c r="I2301"/>
  <c r="J2301" s="1"/>
  <c r="N2301"/>
  <c r="O2301" s="1"/>
  <c r="X2301"/>
  <c r="I2302"/>
  <c r="J2302" s="1"/>
  <c r="N2302"/>
  <c r="O2302" s="1"/>
  <c r="X2302"/>
  <c r="I2303"/>
  <c r="J2303" s="1"/>
  <c r="N2303"/>
  <c r="O2303" s="1"/>
  <c r="X2303"/>
  <c r="F2304"/>
  <c r="G2304"/>
  <c r="H2304"/>
  <c r="L2304"/>
  <c r="M2304"/>
  <c r="Q2304"/>
  <c r="R2304"/>
  <c r="R2401" s="1"/>
  <c r="U2304"/>
  <c r="V2304"/>
  <c r="V2401" s="1"/>
  <c r="W2304"/>
  <c r="I2305"/>
  <c r="J2305" s="1"/>
  <c r="S2305"/>
  <c r="T2305" s="1"/>
  <c r="X2305" s="1"/>
  <c r="I2306"/>
  <c r="J2306" s="1"/>
  <c r="N2306"/>
  <c r="O2306" s="1"/>
  <c r="S2306"/>
  <c r="T2306" s="1"/>
  <c r="X2306" s="1"/>
  <c r="I2307"/>
  <c r="J2307" s="1"/>
  <c r="S2307"/>
  <c r="T2307" s="1"/>
  <c r="X2307" s="1"/>
  <c r="I2308"/>
  <c r="J2308" s="1"/>
  <c r="N2308"/>
  <c r="O2308" s="1"/>
  <c r="S2308"/>
  <c r="T2308" s="1"/>
  <c r="X2308" s="1"/>
  <c r="I2309"/>
  <c r="J2309" s="1"/>
  <c r="S2309"/>
  <c r="T2309" s="1"/>
  <c r="X2309" s="1"/>
  <c r="I2310"/>
  <c r="J2310" s="1"/>
  <c r="N2310"/>
  <c r="O2310" s="1"/>
  <c r="S2310"/>
  <c r="T2310" s="1"/>
  <c r="X2310" s="1"/>
  <c r="I2311"/>
  <c r="J2311" s="1"/>
  <c r="S2311"/>
  <c r="T2311" s="1"/>
  <c r="X2311" s="1"/>
  <c r="I2312"/>
  <c r="J2312" s="1"/>
  <c r="N2312"/>
  <c r="O2312" s="1"/>
  <c r="S2312"/>
  <c r="T2312" s="1"/>
  <c r="X2312" s="1"/>
  <c r="I2313"/>
  <c r="J2313" s="1"/>
  <c r="X2313"/>
  <c r="I2314"/>
  <c r="J2314"/>
  <c r="N2314"/>
  <c r="O2314"/>
  <c r="X2314"/>
  <c r="I2315"/>
  <c r="J2315" s="1"/>
  <c r="X2315"/>
  <c r="I2316"/>
  <c r="J2316"/>
  <c r="N2316"/>
  <c r="O2316"/>
  <c r="S2316"/>
  <c r="T2316"/>
  <c r="X2316" s="1"/>
  <c r="I2317"/>
  <c r="J2317" s="1"/>
  <c r="X2317"/>
  <c r="I2318"/>
  <c r="J2318"/>
  <c r="N2318"/>
  <c r="O2318"/>
  <c r="S2318"/>
  <c r="T2318"/>
  <c r="X2318" s="1"/>
  <c r="I2319"/>
  <c r="J2319" s="1"/>
  <c r="N2319"/>
  <c r="O2319" s="1"/>
  <c r="S2319"/>
  <c r="T2319" s="1"/>
  <c r="X2319"/>
  <c r="I2320"/>
  <c r="J2320"/>
  <c r="N2320"/>
  <c r="O2320"/>
  <c r="X2320"/>
  <c r="I2321"/>
  <c r="J2321" s="1"/>
  <c r="F2322"/>
  <c r="G2322"/>
  <c r="H2322"/>
  <c r="L2322"/>
  <c r="M2322"/>
  <c r="X2322"/>
  <c r="I2323"/>
  <c r="J2323" s="1"/>
  <c r="N2323"/>
  <c r="O2323" s="1"/>
  <c r="X2323"/>
  <c r="I2324"/>
  <c r="J2324" s="1"/>
  <c r="N2324"/>
  <c r="O2324" s="1"/>
  <c r="X2324"/>
  <c r="I2325"/>
  <c r="J2325" s="1"/>
  <c r="N2325"/>
  <c r="O2325" s="1"/>
  <c r="X2325"/>
  <c r="F2326"/>
  <c r="G2326"/>
  <c r="H2326"/>
  <c r="L2326"/>
  <c r="M2326"/>
  <c r="X2326"/>
  <c r="I2327"/>
  <c r="N2327"/>
  <c r="X2327"/>
  <c r="I2328"/>
  <c r="J2328" s="1"/>
  <c r="N2328"/>
  <c r="O2328" s="1"/>
  <c r="X2328"/>
  <c r="I2329"/>
  <c r="J2329" s="1"/>
  <c r="N2329"/>
  <c r="O2329" s="1"/>
  <c r="X2329"/>
  <c r="I2330"/>
  <c r="J2330" s="1"/>
  <c r="N2330"/>
  <c r="O2330" s="1"/>
  <c r="X2330"/>
  <c r="I2331"/>
  <c r="J2331" s="1"/>
  <c r="N2331"/>
  <c r="O2331" s="1"/>
  <c r="X2331"/>
  <c r="F2332"/>
  <c r="G2332"/>
  <c r="H2332"/>
  <c r="L2332"/>
  <c r="M2332"/>
  <c r="X2332"/>
  <c r="I2333"/>
  <c r="J2333" s="1"/>
  <c r="N2333"/>
  <c r="O2333" s="1"/>
  <c r="X2333"/>
  <c r="I2334"/>
  <c r="J2334" s="1"/>
  <c r="N2334"/>
  <c r="O2334" s="1"/>
  <c r="X2334"/>
  <c r="I2335"/>
  <c r="J2335" s="1"/>
  <c r="N2335"/>
  <c r="O2335" s="1"/>
  <c r="X2335"/>
  <c r="I2336"/>
  <c r="J2336" s="1"/>
  <c r="N2336"/>
  <c r="O2336" s="1"/>
  <c r="X2336"/>
  <c r="I2337"/>
  <c r="J2337" s="1"/>
  <c r="N2337"/>
  <c r="O2337" s="1"/>
  <c r="X2337"/>
  <c r="I2338"/>
  <c r="J2338" s="1"/>
  <c r="N2338"/>
  <c r="O2338" s="1"/>
  <c r="X2338"/>
  <c r="F2339"/>
  <c r="G2339"/>
  <c r="H2339"/>
  <c r="L2339"/>
  <c r="M2339"/>
  <c r="X2339"/>
  <c r="I2340"/>
  <c r="J2340" s="1"/>
  <c r="N2340"/>
  <c r="O2340" s="1"/>
  <c r="X2340"/>
  <c r="I2341"/>
  <c r="J2341" s="1"/>
  <c r="N2341"/>
  <c r="O2341" s="1"/>
  <c r="X2341"/>
  <c r="I2342"/>
  <c r="J2342" s="1"/>
  <c r="N2342"/>
  <c r="O2342" s="1"/>
  <c r="X2342"/>
  <c r="I2343"/>
  <c r="J2343" s="1"/>
  <c r="N2343"/>
  <c r="O2343" s="1"/>
  <c r="X2343"/>
  <c r="I2344"/>
  <c r="J2344" s="1"/>
  <c r="N2344"/>
  <c r="O2344" s="1"/>
  <c r="X2344"/>
  <c r="I2345"/>
  <c r="J2345" s="1"/>
  <c r="N2345"/>
  <c r="O2345" s="1"/>
  <c r="X2345"/>
  <c r="I2346"/>
  <c r="J2346" s="1"/>
  <c r="N2346"/>
  <c r="O2346" s="1"/>
  <c r="X2346"/>
  <c r="I2347"/>
  <c r="J2347" s="1"/>
  <c r="N2347"/>
  <c r="O2347" s="1"/>
  <c r="X2347"/>
  <c r="X2348"/>
  <c r="I2349"/>
  <c r="X2349"/>
  <c r="I2350"/>
  <c r="J2350"/>
  <c r="X2350"/>
  <c r="I2351"/>
  <c r="J2351" s="1"/>
  <c r="X2351"/>
  <c r="I2352"/>
  <c r="J2352" s="1"/>
  <c r="X2352"/>
  <c r="I2353"/>
  <c r="J2353" s="1"/>
  <c r="X2353"/>
  <c r="I2354"/>
  <c r="J2354"/>
  <c r="N2354"/>
  <c r="O2354"/>
  <c r="S2354"/>
  <c r="T2354"/>
  <c r="X2354" s="1"/>
  <c r="I2355"/>
  <c r="J2355" s="1"/>
  <c r="X2355"/>
  <c r="I2356"/>
  <c r="J2356"/>
  <c r="X2356"/>
  <c r="F2357"/>
  <c r="G2357"/>
  <c r="H2357"/>
  <c r="L2357"/>
  <c r="M2357"/>
  <c r="Q2357"/>
  <c r="R2357"/>
  <c r="U2357"/>
  <c r="V2357"/>
  <c r="W2357"/>
  <c r="I2358"/>
  <c r="J2358" s="1"/>
  <c r="N2358"/>
  <c r="O2358" s="1"/>
  <c r="S2358"/>
  <c r="T2358" s="1"/>
  <c r="X2358" s="1"/>
  <c r="I2359"/>
  <c r="J2359" s="1"/>
  <c r="I2360"/>
  <c r="J2360" s="1"/>
  <c r="N2360"/>
  <c r="O2360" s="1"/>
  <c r="S2360"/>
  <c r="T2360" s="1"/>
  <c r="X2360" s="1"/>
  <c r="I2361"/>
  <c r="J2361" s="1"/>
  <c r="I2362"/>
  <c r="J2362" s="1"/>
  <c r="N2362"/>
  <c r="O2362" s="1"/>
  <c r="S2362"/>
  <c r="T2362" s="1"/>
  <c r="X2362" s="1"/>
  <c r="I2363"/>
  <c r="J2363" s="1"/>
  <c r="F2364"/>
  <c r="G2364"/>
  <c r="H2364"/>
  <c r="L2364"/>
  <c r="M2364"/>
  <c r="Q2364"/>
  <c r="R2364"/>
  <c r="U2364"/>
  <c r="V2364"/>
  <c r="W2364"/>
  <c r="I2365"/>
  <c r="J2365" s="1"/>
  <c r="S2365"/>
  <c r="T2365" s="1"/>
  <c r="X2365" s="1"/>
  <c r="I2366"/>
  <c r="J2366" s="1"/>
  <c r="N2366"/>
  <c r="O2366" s="1"/>
  <c r="S2366"/>
  <c r="T2366" s="1"/>
  <c r="X2366" s="1"/>
  <c r="I2367"/>
  <c r="J2367" s="1"/>
  <c r="S2367"/>
  <c r="T2367" s="1"/>
  <c r="X2367" s="1"/>
  <c r="I2368"/>
  <c r="J2368" s="1"/>
  <c r="N2368"/>
  <c r="O2368" s="1"/>
  <c r="S2368"/>
  <c r="T2368" s="1"/>
  <c r="X2368" s="1"/>
  <c r="I2369"/>
  <c r="J2369" s="1"/>
  <c r="S2369"/>
  <c r="T2369" s="1"/>
  <c r="X2369" s="1"/>
  <c r="I2370"/>
  <c r="J2370" s="1"/>
  <c r="N2370"/>
  <c r="O2370" s="1"/>
  <c r="S2370"/>
  <c r="T2370" s="1"/>
  <c r="X2370" s="1"/>
  <c r="F2371"/>
  <c r="G2371"/>
  <c r="H2371"/>
  <c r="X2371"/>
  <c r="I2372"/>
  <c r="X2372"/>
  <c r="I2373"/>
  <c r="J2373" s="1"/>
  <c r="X2373"/>
  <c r="I2374"/>
  <c r="J2374" s="1"/>
  <c r="N2374"/>
  <c r="O2374" s="1"/>
  <c r="S2374"/>
  <c r="T2374" s="1"/>
  <c r="X2374"/>
  <c r="F2375"/>
  <c r="G2375"/>
  <c r="H2375"/>
  <c r="L2375"/>
  <c r="M2375"/>
  <c r="Q2375"/>
  <c r="R2375"/>
  <c r="U2375"/>
  <c r="V2375"/>
  <c r="W2375"/>
  <c r="I2376"/>
  <c r="J2376" s="1"/>
  <c r="S2376"/>
  <c r="T2376" s="1"/>
  <c r="I2377"/>
  <c r="J2377"/>
  <c r="N2377"/>
  <c r="O2377"/>
  <c r="S2377"/>
  <c r="T2377"/>
  <c r="X2377" s="1"/>
  <c r="I2378"/>
  <c r="J2378" s="1"/>
  <c r="S2378"/>
  <c r="T2378" s="1"/>
  <c r="X2378" s="1"/>
  <c r="I2379"/>
  <c r="J2379"/>
  <c r="N2379"/>
  <c r="O2379"/>
  <c r="S2379"/>
  <c r="T2379"/>
  <c r="X2379" s="1"/>
  <c r="I2380"/>
  <c r="J2380" s="1"/>
  <c r="S2380"/>
  <c r="T2380" s="1"/>
  <c r="X2380" s="1"/>
  <c r="I2381"/>
  <c r="J2381"/>
  <c r="N2381"/>
  <c r="O2381"/>
  <c r="S2381"/>
  <c r="T2381"/>
  <c r="X2381" s="1"/>
  <c r="I2382"/>
  <c r="J2382" s="1"/>
  <c r="S2382"/>
  <c r="T2382" s="1"/>
  <c r="X2382" s="1"/>
  <c r="F2383"/>
  <c r="G2383"/>
  <c r="H2383"/>
  <c r="L2383"/>
  <c r="M2383"/>
  <c r="Q2383"/>
  <c r="R2383"/>
  <c r="U2383"/>
  <c r="V2383"/>
  <c r="W2383"/>
  <c r="I2384"/>
  <c r="J2384" s="1"/>
  <c r="N2384"/>
  <c r="O2384" s="1"/>
  <c r="S2384"/>
  <c r="T2384" s="1"/>
  <c r="X2384"/>
  <c r="I2385"/>
  <c r="J2385"/>
  <c r="N2385"/>
  <c r="O2385"/>
  <c r="S2385"/>
  <c r="T2385"/>
  <c r="X2385" s="1"/>
  <c r="I2386"/>
  <c r="J2386" s="1"/>
  <c r="N2386"/>
  <c r="O2386" s="1"/>
  <c r="S2386"/>
  <c r="T2386" s="1"/>
  <c r="X2386"/>
  <c r="F2387"/>
  <c r="G2387"/>
  <c r="H2387"/>
  <c r="L2387"/>
  <c r="M2387"/>
  <c r="Q2387"/>
  <c r="R2387"/>
  <c r="U2387"/>
  <c r="V2387"/>
  <c r="W2387"/>
  <c r="I2388"/>
  <c r="J2388" s="1"/>
  <c r="S2388"/>
  <c r="T2388" s="1"/>
  <c r="I2389"/>
  <c r="J2389"/>
  <c r="N2389"/>
  <c r="O2389"/>
  <c r="S2389"/>
  <c r="T2389"/>
  <c r="X2389" s="1"/>
  <c r="I2390"/>
  <c r="J2390" s="1"/>
  <c r="S2390"/>
  <c r="T2390" s="1"/>
  <c r="X2390" s="1"/>
  <c r="I2391"/>
  <c r="J2391"/>
  <c r="N2391"/>
  <c r="O2391"/>
  <c r="S2391"/>
  <c r="T2391"/>
  <c r="X2391" s="1"/>
  <c r="L2392"/>
  <c r="M2392"/>
  <c r="Q2392"/>
  <c r="R2392"/>
  <c r="U2392"/>
  <c r="V2392"/>
  <c r="W2392"/>
  <c r="I2393"/>
  <c r="J2393" s="1"/>
  <c r="I2394"/>
  <c r="J2394" s="1"/>
  <c r="N2394"/>
  <c r="O2394" s="1"/>
  <c r="S2394"/>
  <c r="T2394" s="1"/>
  <c r="X2394" s="1"/>
  <c r="I2395"/>
  <c r="J2395" s="1"/>
  <c r="X2395"/>
  <c r="J2396"/>
  <c r="I2397"/>
  <c r="J2397" s="1"/>
  <c r="N2397"/>
  <c r="O2397" s="1"/>
  <c r="S2397"/>
  <c r="T2397"/>
  <c r="X2397" s="1"/>
  <c r="J2398"/>
  <c r="J2399"/>
  <c r="J2400"/>
  <c r="F2401"/>
  <c r="H2401"/>
  <c r="L2401"/>
  <c r="Q2401"/>
  <c r="U2401"/>
  <c r="W2401"/>
  <c r="J2405"/>
  <c r="B2408"/>
  <c r="B2410"/>
  <c r="E2410"/>
  <c r="F2410"/>
  <c r="B2411"/>
  <c r="F2411"/>
  <c r="B2413"/>
  <c r="F2413"/>
  <c r="B2414"/>
  <c r="U2418"/>
  <c r="V2418"/>
  <c r="W2418"/>
  <c r="C2420"/>
  <c r="C2421"/>
  <c r="F2424"/>
  <c r="G2424"/>
  <c r="H2424"/>
  <c r="L2424"/>
  <c r="M2424"/>
  <c r="X2424"/>
  <c r="I2425"/>
  <c r="I2424" s="1"/>
  <c r="J2424" s="1"/>
  <c r="X2425"/>
  <c r="I2426"/>
  <c r="J2426"/>
  <c r="N2426"/>
  <c r="O2426"/>
  <c r="X2426"/>
  <c r="F2427"/>
  <c r="G2427"/>
  <c r="H2427"/>
  <c r="H2539" s="1"/>
  <c r="L2427"/>
  <c r="M2427"/>
  <c r="X2427"/>
  <c r="I2428"/>
  <c r="N2428" s="1"/>
  <c r="X2428"/>
  <c r="I2429"/>
  <c r="J2429"/>
  <c r="N2429"/>
  <c r="O2429"/>
  <c r="X2429"/>
  <c r="I2430"/>
  <c r="J2430" s="1"/>
  <c r="X2430"/>
  <c r="I2431"/>
  <c r="J2431"/>
  <c r="N2431"/>
  <c r="O2431"/>
  <c r="X2431"/>
  <c r="I2432"/>
  <c r="J2432" s="1"/>
  <c r="X2432"/>
  <c r="F2433"/>
  <c r="G2433"/>
  <c r="H2433"/>
  <c r="L2433"/>
  <c r="L2539" s="1"/>
  <c r="M2433"/>
  <c r="X2433"/>
  <c r="I2434"/>
  <c r="J2434"/>
  <c r="N2434"/>
  <c r="O2434"/>
  <c r="X2434"/>
  <c r="I2435"/>
  <c r="N2435" s="1"/>
  <c r="X2435"/>
  <c r="I2436"/>
  <c r="J2436"/>
  <c r="N2436"/>
  <c r="O2436"/>
  <c r="X2436"/>
  <c r="I2437"/>
  <c r="J2437" s="1"/>
  <c r="X2437"/>
  <c r="I2438"/>
  <c r="J2438"/>
  <c r="N2438"/>
  <c r="O2438"/>
  <c r="X2438"/>
  <c r="I2439"/>
  <c r="J2439" s="1"/>
  <c r="X2439"/>
  <c r="I2440"/>
  <c r="J2440"/>
  <c r="N2440"/>
  <c r="O2440"/>
  <c r="X2440"/>
  <c r="I2441"/>
  <c r="J2441" s="1"/>
  <c r="X2441"/>
  <c r="F2442"/>
  <c r="G2442"/>
  <c r="H2442"/>
  <c r="L2442"/>
  <c r="M2442"/>
  <c r="Q2442"/>
  <c r="Q2539" s="1"/>
  <c r="R2442"/>
  <c r="U2442"/>
  <c r="U2539" s="1"/>
  <c r="V2442"/>
  <c r="W2442"/>
  <c r="W2539" s="1"/>
  <c r="I2443"/>
  <c r="N2443"/>
  <c r="S2443"/>
  <c r="I2444"/>
  <c r="J2444" s="1"/>
  <c r="N2444"/>
  <c r="O2444" s="1"/>
  <c r="S2444"/>
  <c r="T2444" s="1"/>
  <c r="X2444" s="1"/>
  <c r="I2445"/>
  <c r="J2445" s="1"/>
  <c r="S2445"/>
  <c r="T2445" s="1"/>
  <c r="X2445" s="1"/>
  <c r="I2446"/>
  <c r="J2446"/>
  <c r="N2446"/>
  <c r="O2446"/>
  <c r="S2446"/>
  <c r="T2446"/>
  <c r="X2446" s="1"/>
  <c r="I2447"/>
  <c r="J2447" s="1"/>
  <c r="N2447"/>
  <c r="O2447" s="1"/>
  <c r="S2447"/>
  <c r="T2447" s="1"/>
  <c r="X2447" s="1"/>
  <c r="I2448"/>
  <c r="J2448" s="1"/>
  <c r="N2448"/>
  <c r="O2448" s="1"/>
  <c r="S2448"/>
  <c r="T2448" s="1"/>
  <c r="X2448" s="1"/>
  <c r="I2449"/>
  <c r="J2449" s="1"/>
  <c r="S2449"/>
  <c r="T2449" s="1"/>
  <c r="X2449" s="1"/>
  <c r="I2450"/>
  <c r="J2450"/>
  <c r="N2450"/>
  <c r="O2450"/>
  <c r="S2450"/>
  <c r="T2450"/>
  <c r="X2450" s="1"/>
  <c r="I2451"/>
  <c r="J2451" s="1"/>
  <c r="N2451"/>
  <c r="O2451" s="1"/>
  <c r="X2451"/>
  <c r="I2452"/>
  <c r="J2452" s="1"/>
  <c r="N2452"/>
  <c r="O2452" s="1"/>
  <c r="X2452"/>
  <c r="I2453"/>
  <c r="J2453" s="1"/>
  <c r="N2453"/>
  <c r="O2453" s="1"/>
  <c r="X2453"/>
  <c r="I2454"/>
  <c r="J2454" s="1"/>
  <c r="N2454"/>
  <c r="O2454" s="1"/>
  <c r="S2454"/>
  <c r="T2454" s="1"/>
  <c r="X2454" s="1"/>
  <c r="I2455"/>
  <c r="J2455" s="1"/>
  <c r="X2455"/>
  <c r="I2456"/>
  <c r="J2456"/>
  <c r="N2456"/>
  <c r="O2456"/>
  <c r="S2456"/>
  <c r="T2456"/>
  <c r="X2456" s="1"/>
  <c r="I2457"/>
  <c r="J2457" s="1"/>
  <c r="N2457"/>
  <c r="O2457" s="1"/>
  <c r="S2457"/>
  <c r="T2457" s="1"/>
  <c r="X2457" s="1"/>
  <c r="I2458"/>
  <c r="J2458" s="1"/>
  <c r="N2458"/>
  <c r="O2458" s="1"/>
  <c r="X2458"/>
  <c r="I2459"/>
  <c r="J2459" s="1"/>
  <c r="N2459"/>
  <c r="O2459" s="1"/>
  <c r="S2459"/>
  <c r="T2459" s="1"/>
  <c r="X2459" s="1"/>
  <c r="F2460"/>
  <c r="G2460"/>
  <c r="H2460"/>
  <c r="L2460"/>
  <c r="M2460"/>
  <c r="X2460"/>
  <c r="I2461"/>
  <c r="J2461" s="1"/>
  <c r="N2461"/>
  <c r="O2461" s="1"/>
  <c r="X2461"/>
  <c r="I2462"/>
  <c r="N2462"/>
  <c r="X2462"/>
  <c r="I2463"/>
  <c r="J2463" s="1"/>
  <c r="N2463"/>
  <c r="O2463" s="1"/>
  <c r="X2463"/>
  <c r="F2464"/>
  <c r="G2464"/>
  <c r="H2464"/>
  <c r="L2464"/>
  <c r="M2464"/>
  <c r="X2464"/>
  <c r="I2465"/>
  <c r="N2465"/>
  <c r="X2465"/>
  <c r="I2466"/>
  <c r="J2466" s="1"/>
  <c r="N2466"/>
  <c r="O2466" s="1"/>
  <c r="X2466"/>
  <c r="I2467"/>
  <c r="J2467" s="1"/>
  <c r="N2467"/>
  <c r="O2467" s="1"/>
  <c r="X2467"/>
  <c r="I2468"/>
  <c r="J2468" s="1"/>
  <c r="N2468"/>
  <c r="O2468" s="1"/>
  <c r="X2468"/>
  <c r="I2469"/>
  <c r="J2469" s="1"/>
  <c r="N2469"/>
  <c r="O2469" s="1"/>
  <c r="X2469"/>
  <c r="F2470"/>
  <c r="G2470"/>
  <c r="H2470"/>
  <c r="L2470"/>
  <c r="M2470"/>
  <c r="X2470"/>
  <c r="I2471"/>
  <c r="J2471" s="1"/>
  <c r="N2471"/>
  <c r="O2471" s="1"/>
  <c r="X2471"/>
  <c r="I2472"/>
  <c r="N2472"/>
  <c r="N2470" s="1"/>
  <c r="X2472"/>
  <c r="I2473"/>
  <c r="J2473" s="1"/>
  <c r="N2473"/>
  <c r="O2473" s="1"/>
  <c r="X2473"/>
  <c r="I2474"/>
  <c r="J2474" s="1"/>
  <c r="N2474"/>
  <c r="O2474" s="1"/>
  <c r="X2474"/>
  <c r="I2475"/>
  <c r="J2475" s="1"/>
  <c r="N2475"/>
  <c r="O2475" s="1"/>
  <c r="X2475"/>
  <c r="I2476"/>
  <c r="J2476" s="1"/>
  <c r="N2476"/>
  <c r="O2476" s="1"/>
  <c r="X2476"/>
  <c r="F2477"/>
  <c r="G2477"/>
  <c r="H2477"/>
  <c r="L2477"/>
  <c r="M2477"/>
  <c r="X2477"/>
  <c r="I2478"/>
  <c r="J2478" s="1"/>
  <c r="N2478"/>
  <c r="O2478" s="1"/>
  <c r="X2478"/>
  <c r="I2479"/>
  <c r="N2479"/>
  <c r="X2479"/>
  <c r="I2480"/>
  <c r="J2480" s="1"/>
  <c r="N2480"/>
  <c r="O2480" s="1"/>
  <c r="X2480"/>
  <c r="I2481"/>
  <c r="J2481" s="1"/>
  <c r="N2481"/>
  <c r="O2481" s="1"/>
  <c r="X2481"/>
  <c r="I2482"/>
  <c r="J2482" s="1"/>
  <c r="N2482"/>
  <c r="O2482" s="1"/>
  <c r="X2482"/>
  <c r="I2483"/>
  <c r="J2483" s="1"/>
  <c r="N2483"/>
  <c r="O2483" s="1"/>
  <c r="X2483"/>
  <c r="I2484"/>
  <c r="J2484" s="1"/>
  <c r="N2484"/>
  <c r="O2484" s="1"/>
  <c r="X2484"/>
  <c r="I2485"/>
  <c r="J2485" s="1"/>
  <c r="N2485"/>
  <c r="O2485" s="1"/>
  <c r="X2485"/>
  <c r="X2486"/>
  <c r="I2487"/>
  <c r="X2487"/>
  <c r="I2488"/>
  <c r="J2488"/>
  <c r="X2488"/>
  <c r="I2489"/>
  <c r="J2489" s="1"/>
  <c r="X2489"/>
  <c r="I2490"/>
  <c r="J2490" s="1"/>
  <c r="X2490"/>
  <c r="I2491"/>
  <c r="J2491" s="1"/>
  <c r="X2491"/>
  <c r="I2492"/>
  <c r="J2492"/>
  <c r="N2492"/>
  <c r="O2492"/>
  <c r="S2492"/>
  <c r="T2492"/>
  <c r="X2492" s="1"/>
  <c r="I2493"/>
  <c r="J2493" s="1"/>
  <c r="N2493"/>
  <c r="O2493" s="1"/>
  <c r="X2493"/>
  <c r="I2494"/>
  <c r="J2494" s="1"/>
  <c r="X2494"/>
  <c r="F2495"/>
  <c r="G2495"/>
  <c r="H2495"/>
  <c r="L2495"/>
  <c r="M2495"/>
  <c r="Q2495"/>
  <c r="R2495"/>
  <c r="U2495"/>
  <c r="V2495"/>
  <c r="W2495"/>
  <c r="I2496"/>
  <c r="J2496"/>
  <c r="N2496"/>
  <c r="O2496"/>
  <c r="S2496"/>
  <c r="T2496"/>
  <c r="I2497"/>
  <c r="J2497" s="1"/>
  <c r="N2497"/>
  <c r="O2497" s="1"/>
  <c r="S2497"/>
  <c r="T2497" s="1"/>
  <c r="X2497" s="1"/>
  <c r="I2498"/>
  <c r="J2498" s="1"/>
  <c r="N2498"/>
  <c r="O2498" s="1"/>
  <c r="S2498"/>
  <c r="T2498" s="1"/>
  <c r="X2498" s="1"/>
  <c r="I2499"/>
  <c r="J2499" s="1"/>
  <c r="S2499"/>
  <c r="T2499" s="1"/>
  <c r="X2499" s="1"/>
  <c r="I2500"/>
  <c r="J2500"/>
  <c r="N2500"/>
  <c r="O2500"/>
  <c r="S2500"/>
  <c r="T2500"/>
  <c r="X2500" s="1"/>
  <c r="I2501"/>
  <c r="J2501" s="1"/>
  <c r="N2501"/>
  <c r="O2501" s="1"/>
  <c r="S2501"/>
  <c r="T2501" s="1"/>
  <c r="X2501" s="1"/>
  <c r="F2502"/>
  <c r="G2502"/>
  <c r="H2502"/>
  <c r="L2502"/>
  <c r="M2502"/>
  <c r="Q2502"/>
  <c r="R2502"/>
  <c r="U2502"/>
  <c r="V2502"/>
  <c r="W2502"/>
  <c r="I2503"/>
  <c r="I2502" s="1"/>
  <c r="J2502" s="1"/>
  <c r="S2503"/>
  <c r="S2502" s="1"/>
  <c r="I2504"/>
  <c r="J2504"/>
  <c r="N2504"/>
  <c r="O2504"/>
  <c r="S2504"/>
  <c r="T2504"/>
  <c r="X2504" s="1"/>
  <c r="I2505"/>
  <c r="J2505" s="1"/>
  <c r="N2505"/>
  <c r="O2505" s="1"/>
  <c r="S2505"/>
  <c r="T2505" s="1"/>
  <c r="X2505" s="1"/>
  <c r="I2506"/>
  <c r="J2506" s="1"/>
  <c r="N2506"/>
  <c r="O2506" s="1"/>
  <c r="S2506"/>
  <c r="T2506" s="1"/>
  <c r="X2506" s="1"/>
  <c r="I2507"/>
  <c r="J2507" s="1"/>
  <c r="S2507"/>
  <c r="T2507" s="1"/>
  <c r="X2507" s="1"/>
  <c r="I2508"/>
  <c r="J2508"/>
  <c r="N2508"/>
  <c r="O2508"/>
  <c r="S2508"/>
  <c r="T2508"/>
  <c r="X2508" s="1"/>
  <c r="F2509"/>
  <c r="G2509"/>
  <c r="H2509"/>
  <c r="X2509"/>
  <c r="I2510"/>
  <c r="X2510"/>
  <c r="I2511"/>
  <c r="J2511"/>
  <c r="X2511"/>
  <c r="I2512"/>
  <c r="J2512" s="1"/>
  <c r="S2512"/>
  <c r="T2512" s="1"/>
  <c r="X2512" s="1"/>
  <c r="F2513"/>
  <c r="G2513"/>
  <c r="H2513"/>
  <c r="L2513"/>
  <c r="M2513"/>
  <c r="Q2513"/>
  <c r="R2513"/>
  <c r="U2513"/>
  <c r="V2513"/>
  <c r="W2513"/>
  <c r="I2514"/>
  <c r="N2514"/>
  <c r="S2514"/>
  <c r="I2515"/>
  <c r="J2515" s="1"/>
  <c r="N2515"/>
  <c r="O2515" s="1"/>
  <c r="S2515"/>
  <c r="T2515" s="1"/>
  <c r="X2515" s="1"/>
  <c r="I2516"/>
  <c r="J2516" s="1"/>
  <c r="S2516"/>
  <c r="T2516" s="1"/>
  <c r="X2516" s="1"/>
  <c r="I2517"/>
  <c r="J2517"/>
  <c r="N2517"/>
  <c r="O2517"/>
  <c r="S2517"/>
  <c r="T2517"/>
  <c r="X2517" s="1"/>
  <c r="I2518"/>
  <c r="J2518" s="1"/>
  <c r="N2518"/>
  <c r="O2518" s="1"/>
  <c r="S2518"/>
  <c r="T2518" s="1"/>
  <c r="X2518" s="1"/>
  <c r="I2519"/>
  <c r="J2519" s="1"/>
  <c r="N2519"/>
  <c r="O2519" s="1"/>
  <c r="S2519"/>
  <c r="T2519" s="1"/>
  <c r="X2519" s="1"/>
  <c r="I2520"/>
  <c r="J2520" s="1"/>
  <c r="S2520"/>
  <c r="T2520" s="1"/>
  <c r="X2520" s="1"/>
  <c r="F2521"/>
  <c r="G2521"/>
  <c r="H2521"/>
  <c r="L2521"/>
  <c r="M2521"/>
  <c r="Q2521"/>
  <c r="R2521"/>
  <c r="U2521"/>
  <c r="V2521"/>
  <c r="W2521"/>
  <c r="I2522"/>
  <c r="N2522"/>
  <c r="S2522"/>
  <c r="I2523"/>
  <c r="J2523" s="1"/>
  <c r="N2523"/>
  <c r="O2523" s="1"/>
  <c r="S2523"/>
  <c r="T2523" s="1"/>
  <c r="X2523" s="1"/>
  <c r="I2524"/>
  <c r="J2524" s="1"/>
  <c r="S2524"/>
  <c r="T2524" s="1"/>
  <c r="X2524" s="1"/>
  <c r="F2525"/>
  <c r="G2525"/>
  <c r="H2525"/>
  <c r="L2525"/>
  <c r="M2525"/>
  <c r="Q2525"/>
  <c r="R2525"/>
  <c r="U2525"/>
  <c r="V2525"/>
  <c r="W2525"/>
  <c r="I2526"/>
  <c r="N2526"/>
  <c r="S2526"/>
  <c r="I2527"/>
  <c r="J2527" s="1"/>
  <c r="N2527"/>
  <c r="O2527" s="1"/>
  <c r="S2527"/>
  <c r="T2527" s="1"/>
  <c r="X2527" s="1"/>
  <c r="I2528"/>
  <c r="J2528" s="1"/>
  <c r="S2528"/>
  <c r="T2528" s="1"/>
  <c r="X2528" s="1"/>
  <c r="I2529"/>
  <c r="J2529"/>
  <c r="N2529"/>
  <c r="O2529"/>
  <c r="S2529"/>
  <c r="T2529"/>
  <c r="X2529" s="1"/>
  <c r="L2530"/>
  <c r="M2530"/>
  <c r="Q2530"/>
  <c r="R2530"/>
  <c r="U2530"/>
  <c r="V2530"/>
  <c r="W2530"/>
  <c r="I2531"/>
  <c r="I2530" s="1"/>
  <c r="J2530" s="1"/>
  <c r="S2531"/>
  <c r="S2530" s="1"/>
  <c r="I2532"/>
  <c r="J2532"/>
  <c r="N2532"/>
  <c r="O2532"/>
  <c r="S2532"/>
  <c r="T2532"/>
  <c r="X2532" s="1"/>
  <c r="I2533"/>
  <c r="J2533" s="1"/>
  <c r="X2533"/>
  <c r="J2534"/>
  <c r="I2535"/>
  <c r="J2535" s="1"/>
  <c r="S2535"/>
  <c r="T2535" s="1"/>
  <c r="J2536"/>
  <c r="J2537"/>
  <c r="J2538"/>
  <c r="F2539"/>
  <c r="K2539"/>
  <c r="M2539"/>
  <c r="R2539"/>
  <c r="V2539"/>
  <c r="J2543"/>
  <c r="B2546"/>
  <c r="B2548"/>
  <c r="E2548"/>
  <c r="F2548"/>
  <c r="B2549"/>
  <c r="F2549"/>
  <c r="B2551"/>
  <c r="F2551"/>
  <c r="B2552"/>
  <c r="U2556"/>
  <c r="V2556"/>
  <c r="W2556"/>
  <c r="C2558"/>
  <c r="C2559"/>
  <c r="K2677" s="1"/>
  <c r="F2562"/>
  <c r="G2562"/>
  <c r="H2562"/>
  <c r="L2562"/>
  <c r="M2562"/>
  <c r="X2562"/>
  <c r="I2563"/>
  <c r="N2563"/>
  <c r="X2563"/>
  <c r="I2564"/>
  <c r="J2564" s="1"/>
  <c r="N2564"/>
  <c r="O2564" s="1"/>
  <c r="X2564"/>
  <c r="F2565"/>
  <c r="G2565"/>
  <c r="H2565"/>
  <c r="L2565"/>
  <c r="M2565"/>
  <c r="X2565"/>
  <c r="I2566"/>
  <c r="N2566"/>
  <c r="X2566"/>
  <c r="I2567"/>
  <c r="J2567" s="1"/>
  <c r="N2567"/>
  <c r="O2567" s="1"/>
  <c r="X2567"/>
  <c r="I2568"/>
  <c r="J2568" s="1"/>
  <c r="N2568"/>
  <c r="O2568" s="1"/>
  <c r="X2568"/>
  <c r="I2569"/>
  <c r="J2569" s="1"/>
  <c r="N2569"/>
  <c r="O2569" s="1"/>
  <c r="X2569"/>
  <c r="I2570"/>
  <c r="J2570" s="1"/>
  <c r="N2570"/>
  <c r="O2570" s="1"/>
  <c r="X2570"/>
  <c r="F2571"/>
  <c r="F2677" s="1"/>
  <c r="G2571"/>
  <c r="H2571"/>
  <c r="L2571"/>
  <c r="M2571"/>
  <c r="X2571"/>
  <c r="I2572"/>
  <c r="J2572" s="1"/>
  <c r="N2572"/>
  <c r="O2572" s="1"/>
  <c r="X2572"/>
  <c r="I2573"/>
  <c r="N2573"/>
  <c r="X2573"/>
  <c r="I2574"/>
  <c r="J2574" s="1"/>
  <c r="N2574"/>
  <c r="O2574" s="1"/>
  <c r="X2574"/>
  <c r="I2575"/>
  <c r="J2575" s="1"/>
  <c r="N2575"/>
  <c r="O2575" s="1"/>
  <c r="X2575"/>
  <c r="I2576"/>
  <c r="J2576" s="1"/>
  <c r="N2576"/>
  <c r="O2576" s="1"/>
  <c r="X2576"/>
  <c r="I2577"/>
  <c r="J2577" s="1"/>
  <c r="N2577"/>
  <c r="O2577" s="1"/>
  <c r="X2577"/>
  <c r="I2578"/>
  <c r="J2578" s="1"/>
  <c r="N2578"/>
  <c r="O2578" s="1"/>
  <c r="X2578"/>
  <c r="I2579"/>
  <c r="J2579" s="1"/>
  <c r="N2579"/>
  <c r="O2579" s="1"/>
  <c r="X2579"/>
  <c r="F2580"/>
  <c r="G2580"/>
  <c r="H2580"/>
  <c r="L2580"/>
  <c r="M2580"/>
  <c r="Q2580"/>
  <c r="R2580"/>
  <c r="U2580"/>
  <c r="V2580"/>
  <c r="W2580"/>
  <c r="I2581"/>
  <c r="N2581" s="1"/>
  <c r="S2581"/>
  <c r="I2582"/>
  <c r="J2582"/>
  <c r="N2582"/>
  <c r="O2582"/>
  <c r="S2582"/>
  <c r="T2582"/>
  <c r="X2582" s="1"/>
  <c r="I2583"/>
  <c r="J2583" s="1"/>
  <c r="N2583"/>
  <c r="O2583" s="1"/>
  <c r="S2583"/>
  <c r="T2583" s="1"/>
  <c r="X2583" s="1"/>
  <c r="I2584"/>
  <c r="J2584" s="1"/>
  <c r="N2584"/>
  <c r="O2584" s="1"/>
  <c r="S2584"/>
  <c r="T2584" s="1"/>
  <c r="X2584" s="1"/>
  <c r="I2585"/>
  <c r="J2585" s="1"/>
  <c r="S2585"/>
  <c r="T2585" s="1"/>
  <c r="X2585" s="1"/>
  <c r="I2586"/>
  <c r="J2586"/>
  <c r="N2586"/>
  <c r="O2586"/>
  <c r="S2586"/>
  <c r="T2586"/>
  <c r="X2586" s="1"/>
  <c r="I2587"/>
  <c r="J2587" s="1"/>
  <c r="N2587"/>
  <c r="O2587" s="1"/>
  <c r="S2587"/>
  <c r="T2587" s="1"/>
  <c r="X2587" s="1"/>
  <c r="I2588"/>
  <c r="J2588" s="1"/>
  <c r="N2588"/>
  <c r="O2588" s="1"/>
  <c r="S2588"/>
  <c r="T2588" s="1"/>
  <c r="X2588" s="1"/>
  <c r="I2589"/>
  <c r="J2589" s="1"/>
  <c r="X2589"/>
  <c r="I2590"/>
  <c r="J2590"/>
  <c r="N2590"/>
  <c r="O2590"/>
  <c r="X2590"/>
  <c r="I2591"/>
  <c r="J2591" s="1"/>
  <c r="X2591"/>
  <c r="I2592"/>
  <c r="J2592"/>
  <c r="N2592"/>
  <c r="O2592"/>
  <c r="S2592"/>
  <c r="T2592"/>
  <c r="X2592" s="1"/>
  <c r="I2593"/>
  <c r="J2593" s="1"/>
  <c r="N2593"/>
  <c r="O2593" s="1"/>
  <c r="X2593"/>
  <c r="I2594"/>
  <c r="J2594" s="1"/>
  <c r="N2594"/>
  <c r="O2594" s="1"/>
  <c r="S2594"/>
  <c r="T2594" s="1"/>
  <c r="X2594" s="1"/>
  <c r="I2595"/>
  <c r="J2595" s="1"/>
  <c r="S2595"/>
  <c r="T2595" s="1"/>
  <c r="X2595" s="1"/>
  <c r="I2596"/>
  <c r="J2596"/>
  <c r="N2596"/>
  <c r="O2596"/>
  <c r="X2596"/>
  <c r="I2597"/>
  <c r="J2597" s="1"/>
  <c r="S2597"/>
  <c r="T2597" s="1"/>
  <c r="X2597" s="1"/>
  <c r="F2598"/>
  <c r="G2598"/>
  <c r="H2598"/>
  <c r="L2598"/>
  <c r="M2598"/>
  <c r="X2598"/>
  <c r="I2599"/>
  <c r="J2599"/>
  <c r="N2599"/>
  <c r="O2599"/>
  <c r="X2599"/>
  <c r="I2600"/>
  <c r="I2598" s="1"/>
  <c r="J2598" s="1"/>
  <c r="X2600"/>
  <c r="I2601"/>
  <c r="J2601"/>
  <c r="N2601"/>
  <c r="O2601"/>
  <c r="X2601"/>
  <c r="F2602"/>
  <c r="G2602"/>
  <c r="H2602"/>
  <c r="L2602"/>
  <c r="M2602"/>
  <c r="X2602"/>
  <c r="I2603"/>
  <c r="N2603" s="1"/>
  <c r="X2603"/>
  <c r="I2604"/>
  <c r="J2604"/>
  <c r="N2604"/>
  <c r="O2604"/>
  <c r="X2604"/>
  <c r="I2605"/>
  <c r="J2605" s="1"/>
  <c r="X2605"/>
  <c r="I2606"/>
  <c r="J2606"/>
  <c r="N2606"/>
  <c r="O2606"/>
  <c r="X2606"/>
  <c r="I2607"/>
  <c r="J2607" s="1"/>
  <c r="X2607"/>
  <c r="F2608"/>
  <c r="G2608"/>
  <c r="H2608"/>
  <c r="L2608"/>
  <c r="M2608"/>
  <c r="X2608"/>
  <c r="I2609"/>
  <c r="J2609"/>
  <c r="N2609"/>
  <c r="O2609"/>
  <c r="X2609"/>
  <c r="I2610"/>
  <c r="I2608" s="1"/>
  <c r="J2608" s="1"/>
  <c r="X2610"/>
  <c r="I2611"/>
  <c r="J2611"/>
  <c r="N2611"/>
  <c r="O2611"/>
  <c r="X2611"/>
  <c r="I2612"/>
  <c r="J2612" s="1"/>
  <c r="X2612"/>
  <c r="I2613"/>
  <c r="J2613"/>
  <c r="N2613"/>
  <c r="O2613"/>
  <c r="X2613"/>
  <c r="I2614"/>
  <c r="J2614" s="1"/>
  <c r="X2614"/>
  <c r="F2615"/>
  <c r="G2615"/>
  <c r="H2615"/>
  <c r="L2615"/>
  <c r="M2615"/>
  <c r="X2615"/>
  <c r="I2616"/>
  <c r="J2616"/>
  <c r="N2616"/>
  <c r="O2616"/>
  <c r="X2616"/>
  <c r="I2617"/>
  <c r="N2617" s="1"/>
  <c r="X2617"/>
  <c r="I2618"/>
  <c r="J2618"/>
  <c r="N2618"/>
  <c r="O2618"/>
  <c r="X2618"/>
  <c r="I2619"/>
  <c r="J2619" s="1"/>
  <c r="X2619"/>
  <c r="I2620"/>
  <c r="J2620"/>
  <c r="N2620"/>
  <c r="O2620"/>
  <c r="X2620"/>
  <c r="I2621"/>
  <c r="J2621" s="1"/>
  <c r="X2621"/>
  <c r="I2622"/>
  <c r="J2622"/>
  <c r="N2622"/>
  <c r="O2622"/>
  <c r="X2622"/>
  <c r="I2623"/>
  <c r="J2623" s="1"/>
  <c r="X2623"/>
  <c r="X2624"/>
  <c r="I2625"/>
  <c r="X2625"/>
  <c r="I2626"/>
  <c r="J2626" s="1"/>
  <c r="X2626"/>
  <c r="I2627"/>
  <c r="J2627" s="1"/>
  <c r="X2627"/>
  <c r="I2628"/>
  <c r="J2628"/>
  <c r="X2628"/>
  <c r="I2629"/>
  <c r="J2629" s="1"/>
  <c r="X2629"/>
  <c r="I2630"/>
  <c r="J2630" s="1"/>
  <c r="N2630"/>
  <c r="O2630" s="1"/>
  <c r="S2630"/>
  <c r="T2630" s="1"/>
  <c r="X2630" s="1"/>
  <c r="I2631"/>
  <c r="J2631" s="1"/>
  <c r="X2631"/>
  <c r="I2632"/>
  <c r="J2632"/>
  <c r="X2632"/>
  <c r="F2633"/>
  <c r="G2633"/>
  <c r="H2633"/>
  <c r="L2633"/>
  <c r="M2633"/>
  <c r="Q2633"/>
  <c r="R2633"/>
  <c r="U2633"/>
  <c r="V2633"/>
  <c r="W2633"/>
  <c r="I2634"/>
  <c r="J2634" s="1"/>
  <c r="N2634"/>
  <c r="O2634" s="1"/>
  <c r="S2634"/>
  <c r="T2634" s="1"/>
  <c r="I2635"/>
  <c r="J2635" s="1"/>
  <c r="S2635"/>
  <c r="T2635" s="1"/>
  <c r="X2635" s="1"/>
  <c r="I2636"/>
  <c r="J2636"/>
  <c r="N2636"/>
  <c r="O2636"/>
  <c r="S2636"/>
  <c r="T2636"/>
  <c r="X2636" s="1"/>
  <c r="I2637"/>
  <c r="J2637" s="1"/>
  <c r="N2637"/>
  <c r="O2637" s="1"/>
  <c r="S2637"/>
  <c r="T2637" s="1"/>
  <c r="X2637" s="1"/>
  <c r="I2638"/>
  <c r="J2638" s="1"/>
  <c r="N2638"/>
  <c r="O2638" s="1"/>
  <c r="S2638"/>
  <c r="T2638" s="1"/>
  <c r="X2638" s="1"/>
  <c r="I2639"/>
  <c r="J2639" s="1"/>
  <c r="S2639"/>
  <c r="T2639" s="1"/>
  <c r="X2639" s="1"/>
  <c r="F2640"/>
  <c r="G2640"/>
  <c r="H2640"/>
  <c r="L2640"/>
  <c r="M2640"/>
  <c r="Q2640"/>
  <c r="Q2677" s="1"/>
  <c r="R2640"/>
  <c r="U2640"/>
  <c r="V2640"/>
  <c r="W2640"/>
  <c r="W2677" s="1"/>
  <c r="I2641"/>
  <c r="N2641"/>
  <c r="S2641"/>
  <c r="I2642"/>
  <c r="J2642" s="1"/>
  <c r="N2642"/>
  <c r="O2642" s="1"/>
  <c r="S2642"/>
  <c r="T2642" s="1"/>
  <c r="X2642" s="1"/>
  <c r="I2643"/>
  <c r="J2643" s="1"/>
  <c r="S2643"/>
  <c r="T2643" s="1"/>
  <c r="X2643" s="1"/>
  <c r="I2644"/>
  <c r="J2644"/>
  <c r="N2644"/>
  <c r="O2644"/>
  <c r="S2644"/>
  <c r="T2644"/>
  <c r="X2644" s="1"/>
  <c r="I2645"/>
  <c r="J2645" s="1"/>
  <c r="N2645"/>
  <c r="O2645" s="1"/>
  <c r="S2645"/>
  <c r="T2645" s="1"/>
  <c r="X2645" s="1"/>
  <c r="I2646"/>
  <c r="J2646" s="1"/>
  <c r="N2646"/>
  <c r="O2646" s="1"/>
  <c r="S2646"/>
  <c r="T2646" s="1"/>
  <c r="X2646" s="1"/>
  <c r="F2647"/>
  <c r="G2647"/>
  <c r="H2647"/>
  <c r="X2647"/>
  <c r="I2648"/>
  <c r="X2648"/>
  <c r="I2649"/>
  <c r="J2649" s="1"/>
  <c r="X2649"/>
  <c r="I2650"/>
  <c r="J2650" s="1"/>
  <c r="N2650"/>
  <c r="O2650" s="1"/>
  <c r="S2650"/>
  <c r="T2650" s="1"/>
  <c r="X2650" s="1"/>
  <c r="F2651"/>
  <c r="G2651"/>
  <c r="H2651"/>
  <c r="L2651"/>
  <c r="M2651"/>
  <c r="Q2651"/>
  <c r="R2651"/>
  <c r="U2651"/>
  <c r="V2651"/>
  <c r="W2651"/>
  <c r="I2652"/>
  <c r="N2652" s="1"/>
  <c r="S2652"/>
  <c r="I2653"/>
  <c r="J2653"/>
  <c r="N2653"/>
  <c r="O2653"/>
  <c r="S2653"/>
  <c r="T2653"/>
  <c r="X2653" s="1"/>
  <c r="I2654"/>
  <c r="J2654" s="1"/>
  <c r="N2654"/>
  <c r="O2654" s="1"/>
  <c r="S2654"/>
  <c r="T2654" s="1"/>
  <c r="X2654" s="1"/>
  <c r="I2655"/>
  <c r="J2655" s="1"/>
  <c r="N2655"/>
  <c r="O2655" s="1"/>
  <c r="S2655"/>
  <c r="T2655" s="1"/>
  <c r="X2655" s="1"/>
  <c r="I2656"/>
  <c r="J2656" s="1"/>
  <c r="S2656"/>
  <c r="T2656" s="1"/>
  <c r="X2656" s="1"/>
  <c r="I2657"/>
  <c r="J2657"/>
  <c r="N2657"/>
  <c r="O2657"/>
  <c r="S2657"/>
  <c r="T2657"/>
  <c r="X2657" s="1"/>
  <c r="I2658"/>
  <c r="J2658" s="1"/>
  <c r="N2658"/>
  <c r="O2658" s="1"/>
  <c r="S2658"/>
  <c r="T2658" s="1"/>
  <c r="X2658" s="1"/>
  <c r="F2659"/>
  <c r="G2659"/>
  <c r="H2659"/>
  <c r="L2659"/>
  <c r="M2659"/>
  <c r="Q2659"/>
  <c r="R2659"/>
  <c r="U2659"/>
  <c r="V2659"/>
  <c r="W2659"/>
  <c r="I2660"/>
  <c r="I2659" s="1"/>
  <c r="J2659" s="1"/>
  <c r="S2660"/>
  <c r="S2659" s="1"/>
  <c r="I2661"/>
  <c r="J2661"/>
  <c r="N2661"/>
  <c r="O2661"/>
  <c r="S2661"/>
  <c r="T2661"/>
  <c r="X2661" s="1"/>
  <c r="I2662"/>
  <c r="J2662" s="1"/>
  <c r="N2662"/>
  <c r="O2662" s="1"/>
  <c r="S2662"/>
  <c r="T2662" s="1"/>
  <c r="X2662" s="1"/>
  <c r="F2663"/>
  <c r="G2663"/>
  <c r="H2663"/>
  <c r="L2663"/>
  <c r="M2663"/>
  <c r="Q2663"/>
  <c r="R2663"/>
  <c r="U2663"/>
  <c r="V2663"/>
  <c r="W2663"/>
  <c r="I2664"/>
  <c r="N2664" s="1"/>
  <c r="N2663" s="1"/>
  <c r="S2664"/>
  <c r="I2665"/>
  <c r="J2665"/>
  <c r="N2665"/>
  <c r="O2665"/>
  <c r="S2665"/>
  <c r="T2665"/>
  <c r="X2665" s="1"/>
  <c r="I2666"/>
  <c r="J2666" s="1"/>
  <c r="N2666"/>
  <c r="O2666" s="1"/>
  <c r="S2666"/>
  <c r="T2666" s="1"/>
  <c r="X2666" s="1"/>
  <c r="I2667"/>
  <c r="J2667" s="1"/>
  <c r="N2667"/>
  <c r="O2667" s="1"/>
  <c r="S2667"/>
  <c r="T2667" s="1"/>
  <c r="X2667" s="1"/>
  <c r="L2668"/>
  <c r="M2668"/>
  <c r="Q2668"/>
  <c r="R2668"/>
  <c r="U2668"/>
  <c r="V2668"/>
  <c r="W2668"/>
  <c r="I2669"/>
  <c r="N2669"/>
  <c r="S2669"/>
  <c r="I2670"/>
  <c r="J2670" s="1"/>
  <c r="N2670"/>
  <c r="O2670" s="1"/>
  <c r="S2670"/>
  <c r="T2670" s="1"/>
  <c r="X2670" s="1"/>
  <c r="I2671"/>
  <c r="J2671" s="1"/>
  <c r="X2671"/>
  <c r="J2672"/>
  <c r="I2673"/>
  <c r="J2673" s="1"/>
  <c r="N2673"/>
  <c r="O2673" s="1"/>
  <c r="S2673"/>
  <c r="T2673" s="1"/>
  <c r="J2674"/>
  <c r="J2675"/>
  <c r="J2676"/>
  <c r="H2677"/>
  <c r="L2677"/>
  <c r="U2677"/>
  <c r="J2681"/>
  <c r="B2684"/>
  <c r="B2686"/>
  <c r="E2686"/>
  <c r="F2686"/>
  <c r="B2687"/>
  <c r="F2687"/>
  <c r="B2689"/>
  <c r="F2689"/>
  <c r="B2690"/>
  <c r="U2694"/>
  <c r="V2694"/>
  <c r="W2694"/>
  <c r="C2696"/>
  <c r="C2697"/>
  <c r="K2815" s="1"/>
  <c r="F2700"/>
  <c r="G2700"/>
  <c r="H2700"/>
  <c r="L2700"/>
  <c r="L2815" s="1"/>
  <c r="M2700"/>
  <c r="X2700"/>
  <c r="I2701"/>
  <c r="N2701"/>
  <c r="X2701"/>
  <c r="I2702"/>
  <c r="J2702" s="1"/>
  <c r="N2702"/>
  <c r="O2702" s="1"/>
  <c r="X2702"/>
  <c r="F2703"/>
  <c r="G2703"/>
  <c r="H2703"/>
  <c r="L2703"/>
  <c r="M2703"/>
  <c r="X2703"/>
  <c r="I2704"/>
  <c r="N2704"/>
  <c r="X2704"/>
  <c r="I2705"/>
  <c r="J2705" s="1"/>
  <c r="N2705"/>
  <c r="O2705" s="1"/>
  <c r="X2705"/>
  <c r="I2706"/>
  <c r="J2706" s="1"/>
  <c r="N2706"/>
  <c r="O2706" s="1"/>
  <c r="X2706"/>
  <c r="I2707"/>
  <c r="J2707" s="1"/>
  <c r="N2707"/>
  <c r="O2707" s="1"/>
  <c r="X2707"/>
  <c r="I2708"/>
  <c r="J2708" s="1"/>
  <c r="N2708"/>
  <c r="O2708" s="1"/>
  <c r="X2708"/>
  <c r="F2709"/>
  <c r="F2815" s="1"/>
  <c r="G2709"/>
  <c r="H2709"/>
  <c r="L2709"/>
  <c r="M2709"/>
  <c r="X2709"/>
  <c r="I2710"/>
  <c r="J2710" s="1"/>
  <c r="N2710"/>
  <c r="O2710" s="1"/>
  <c r="X2710"/>
  <c r="I2711"/>
  <c r="N2711"/>
  <c r="X2711"/>
  <c r="I2712"/>
  <c r="J2712" s="1"/>
  <c r="N2712"/>
  <c r="O2712" s="1"/>
  <c r="X2712"/>
  <c r="I2713"/>
  <c r="J2713" s="1"/>
  <c r="N2713"/>
  <c r="O2713" s="1"/>
  <c r="X2713"/>
  <c r="I2714"/>
  <c r="J2714" s="1"/>
  <c r="N2714"/>
  <c r="O2714" s="1"/>
  <c r="X2714"/>
  <c r="I2715"/>
  <c r="J2715" s="1"/>
  <c r="N2715"/>
  <c r="O2715" s="1"/>
  <c r="X2715"/>
  <c r="I2716"/>
  <c r="J2716" s="1"/>
  <c r="N2716"/>
  <c r="O2716" s="1"/>
  <c r="X2716"/>
  <c r="I2717"/>
  <c r="J2717" s="1"/>
  <c r="N2717"/>
  <c r="O2717" s="1"/>
  <c r="X2717"/>
  <c r="F2718"/>
  <c r="G2718"/>
  <c r="H2718"/>
  <c r="L2718"/>
  <c r="M2718"/>
  <c r="Q2718"/>
  <c r="R2718"/>
  <c r="U2718"/>
  <c r="V2718"/>
  <c r="W2718"/>
  <c r="I2719"/>
  <c r="N2719" s="1"/>
  <c r="S2719"/>
  <c r="I2720"/>
  <c r="J2720"/>
  <c r="N2720"/>
  <c r="O2720"/>
  <c r="S2720"/>
  <c r="T2720"/>
  <c r="X2720" s="1"/>
  <c r="I2721"/>
  <c r="J2721" s="1"/>
  <c r="N2721"/>
  <c r="O2721" s="1"/>
  <c r="S2721"/>
  <c r="T2721" s="1"/>
  <c r="X2721" s="1"/>
  <c r="I2722"/>
  <c r="J2722" s="1"/>
  <c r="N2722"/>
  <c r="O2722" s="1"/>
  <c r="S2722"/>
  <c r="T2722" s="1"/>
  <c r="X2722" s="1"/>
  <c r="I2723"/>
  <c r="J2723" s="1"/>
  <c r="S2723"/>
  <c r="T2723" s="1"/>
  <c r="X2723" s="1"/>
  <c r="I2724"/>
  <c r="J2724"/>
  <c r="N2724"/>
  <c r="O2724"/>
  <c r="S2724"/>
  <c r="T2724"/>
  <c r="X2724" s="1"/>
  <c r="I2725"/>
  <c r="J2725" s="1"/>
  <c r="N2725"/>
  <c r="O2725" s="1"/>
  <c r="S2725"/>
  <c r="T2725" s="1"/>
  <c r="X2725" s="1"/>
  <c r="I2726"/>
  <c r="J2726" s="1"/>
  <c r="N2726"/>
  <c r="O2726" s="1"/>
  <c r="S2726"/>
  <c r="T2726" s="1"/>
  <c r="X2726" s="1"/>
  <c r="I2727"/>
  <c r="J2727" s="1"/>
  <c r="X2727"/>
  <c r="I2728"/>
  <c r="J2728"/>
  <c r="N2728"/>
  <c r="O2728"/>
  <c r="X2728"/>
  <c r="I2729"/>
  <c r="J2729" s="1"/>
  <c r="X2729"/>
  <c r="I2730"/>
  <c r="J2730"/>
  <c r="N2730"/>
  <c r="O2730"/>
  <c r="S2730"/>
  <c r="T2730"/>
  <c r="X2730" s="1"/>
  <c r="I2731"/>
  <c r="J2731" s="1"/>
  <c r="N2731"/>
  <c r="O2731" s="1"/>
  <c r="X2731"/>
  <c r="I2732"/>
  <c r="J2732" s="1"/>
  <c r="N2732"/>
  <c r="O2732" s="1"/>
  <c r="S2732"/>
  <c r="T2732" s="1"/>
  <c r="X2732" s="1"/>
  <c r="I2733"/>
  <c r="J2733" s="1"/>
  <c r="S2733"/>
  <c r="T2733" s="1"/>
  <c r="X2733" s="1"/>
  <c r="I2734"/>
  <c r="J2734"/>
  <c r="N2734"/>
  <c r="O2734"/>
  <c r="X2734"/>
  <c r="I2735"/>
  <c r="J2735" s="1"/>
  <c r="S2735"/>
  <c r="T2735" s="1"/>
  <c r="X2735" s="1"/>
  <c r="F2736"/>
  <c r="G2736"/>
  <c r="H2736"/>
  <c r="L2736"/>
  <c r="M2736"/>
  <c r="X2736"/>
  <c r="I2737"/>
  <c r="J2737"/>
  <c r="N2737"/>
  <c r="O2737"/>
  <c r="X2737"/>
  <c r="I2738"/>
  <c r="I2736" s="1"/>
  <c r="J2736" s="1"/>
  <c r="X2738"/>
  <c r="I2739"/>
  <c r="J2739"/>
  <c r="N2739"/>
  <c r="O2739"/>
  <c r="X2739"/>
  <c r="F2740"/>
  <c r="G2740"/>
  <c r="H2740"/>
  <c r="L2740"/>
  <c r="M2740"/>
  <c r="X2740"/>
  <c r="I2741"/>
  <c r="N2741" s="1"/>
  <c r="X2741"/>
  <c r="I2742"/>
  <c r="J2742"/>
  <c r="N2742"/>
  <c r="O2742"/>
  <c r="X2742"/>
  <c r="I2743"/>
  <c r="J2743" s="1"/>
  <c r="X2743"/>
  <c r="I2744"/>
  <c r="J2744"/>
  <c r="N2744"/>
  <c r="O2744"/>
  <c r="X2744"/>
  <c r="I2745"/>
  <c r="J2745" s="1"/>
  <c r="X2745"/>
  <c r="F2746"/>
  <c r="G2746"/>
  <c r="H2746"/>
  <c r="L2746"/>
  <c r="M2746"/>
  <c r="X2746"/>
  <c r="I2747"/>
  <c r="J2747"/>
  <c r="N2747"/>
  <c r="O2747"/>
  <c r="X2747"/>
  <c r="I2748"/>
  <c r="I2746" s="1"/>
  <c r="J2746" s="1"/>
  <c r="X2748"/>
  <c r="I2749"/>
  <c r="J2749"/>
  <c r="N2749"/>
  <c r="O2749"/>
  <c r="X2749"/>
  <c r="I2750"/>
  <c r="J2750" s="1"/>
  <c r="X2750"/>
  <c r="I2751"/>
  <c r="J2751"/>
  <c r="N2751"/>
  <c r="O2751"/>
  <c r="X2751"/>
  <c r="I2752"/>
  <c r="J2752" s="1"/>
  <c r="X2752"/>
  <c r="F2753"/>
  <c r="G2753"/>
  <c r="H2753"/>
  <c r="L2753"/>
  <c r="M2753"/>
  <c r="X2753"/>
  <c r="I2754"/>
  <c r="J2754"/>
  <c r="N2754"/>
  <c r="O2754"/>
  <c r="X2754"/>
  <c r="I2755"/>
  <c r="N2755" s="1"/>
  <c r="X2755"/>
  <c r="I2756"/>
  <c r="J2756"/>
  <c r="N2756"/>
  <c r="O2756"/>
  <c r="X2756"/>
  <c r="I2757"/>
  <c r="J2757" s="1"/>
  <c r="X2757"/>
  <c r="I2758"/>
  <c r="J2758"/>
  <c r="N2758"/>
  <c r="O2758"/>
  <c r="X2758"/>
  <c r="I2759"/>
  <c r="J2759" s="1"/>
  <c r="X2759"/>
  <c r="I2760"/>
  <c r="J2760"/>
  <c r="N2760"/>
  <c r="O2760"/>
  <c r="X2760"/>
  <c r="I2761"/>
  <c r="J2761" s="1"/>
  <c r="X2761"/>
  <c r="X2762"/>
  <c r="I2763"/>
  <c r="X2763"/>
  <c r="I2764"/>
  <c r="J2764" s="1"/>
  <c r="X2764"/>
  <c r="I2765"/>
  <c r="J2765" s="1"/>
  <c r="X2765"/>
  <c r="I2766"/>
  <c r="J2766"/>
  <c r="X2766"/>
  <c r="I2767"/>
  <c r="J2767" s="1"/>
  <c r="X2767"/>
  <c r="I2768"/>
  <c r="J2768" s="1"/>
  <c r="N2768"/>
  <c r="O2768" s="1"/>
  <c r="S2768"/>
  <c r="T2768" s="1"/>
  <c r="X2768" s="1"/>
  <c r="I2769"/>
  <c r="J2769" s="1"/>
  <c r="X2769"/>
  <c r="I2770"/>
  <c r="J2770"/>
  <c r="X2770"/>
  <c r="F2771"/>
  <c r="G2771"/>
  <c r="H2771"/>
  <c r="L2771"/>
  <c r="M2771"/>
  <c r="Q2771"/>
  <c r="R2771"/>
  <c r="U2771"/>
  <c r="V2771"/>
  <c r="W2771"/>
  <c r="I2772"/>
  <c r="J2772" s="1"/>
  <c r="N2772"/>
  <c r="O2772" s="1"/>
  <c r="S2772"/>
  <c r="T2772" s="1"/>
  <c r="I2773"/>
  <c r="J2773" s="1"/>
  <c r="S2773"/>
  <c r="T2773" s="1"/>
  <c r="X2773" s="1"/>
  <c r="I2774"/>
  <c r="J2774"/>
  <c r="N2774"/>
  <c r="O2774"/>
  <c r="S2774"/>
  <c r="T2774"/>
  <c r="X2774" s="1"/>
  <c r="I2775"/>
  <c r="J2775" s="1"/>
  <c r="N2775"/>
  <c r="O2775" s="1"/>
  <c r="S2775"/>
  <c r="T2775" s="1"/>
  <c r="X2775" s="1"/>
  <c r="I2776"/>
  <c r="J2776" s="1"/>
  <c r="N2776"/>
  <c r="O2776" s="1"/>
  <c r="S2776"/>
  <c r="T2776" s="1"/>
  <c r="X2776" s="1"/>
  <c r="I2777"/>
  <c r="J2777" s="1"/>
  <c r="S2777"/>
  <c r="T2777" s="1"/>
  <c r="X2777" s="1"/>
  <c r="F2778"/>
  <c r="G2778"/>
  <c r="H2778"/>
  <c r="L2778"/>
  <c r="M2778"/>
  <c r="Q2778"/>
  <c r="R2778"/>
  <c r="U2778"/>
  <c r="U2815" s="1"/>
  <c r="V2778"/>
  <c r="W2778"/>
  <c r="I2779"/>
  <c r="N2779"/>
  <c r="S2779"/>
  <c r="I2780"/>
  <c r="J2780" s="1"/>
  <c r="N2780"/>
  <c r="O2780" s="1"/>
  <c r="S2780"/>
  <c r="T2780" s="1"/>
  <c r="X2780" s="1"/>
  <c r="I2781"/>
  <c r="J2781" s="1"/>
  <c r="S2781"/>
  <c r="T2781" s="1"/>
  <c r="X2781" s="1"/>
  <c r="I2782"/>
  <c r="J2782"/>
  <c r="N2782"/>
  <c r="O2782"/>
  <c r="S2782"/>
  <c r="T2782"/>
  <c r="X2782" s="1"/>
  <c r="I2783"/>
  <c r="J2783" s="1"/>
  <c r="N2783"/>
  <c r="O2783" s="1"/>
  <c r="S2783"/>
  <c r="T2783" s="1"/>
  <c r="X2783" s="1"/>
  <c r="I2784"/>
  <c r="J2784" s="1"/>
  <c r="N2784"/>
  <c r="O2784" s="1"/>
  <c r="S2784"/>
  <c r="T2784" s="1"/>
  <c r="X2784" s="1"/>
  <c r="F2785"/>
  <c r="G2785"/>
  <c r="H2785"/>
  <c r="X2785"/>
  <c r="I2786"/>
  <c r="X2786"/>
  <c r="I2787"/>
  <c r="J2787" s="1"/>
  <c r="X2787"/>
  <c r="I2788"/>
  <c r="J2788" s="1"/>
  <c r="N2788"/>
  <c r="O2788" s="1"/>
  <c r="S2788"/>
  <c r="T2788" s="1"/>
  <c r="X2788" s="1"/>
  <c r="F2789"/>
  <c r="G2789"/>
  <c r="H2789"/>
  <c r="L2789"/>
  <c r="M2789"/>
  <c r="Q2789"/>
  <c r="R2789"/>
  <c r="U2789"/>
  <c r="V2789"/>
  <c r="W2789"/>
  <c r="I2790"/>
  <c r="N2790" s="1"/>
  <c r="S2790"/>
  <c r="I2791"/>
  <c r="J2791"/>
  <c r="N2791"/>
  <c r="O2791"/>
  <c r="S2791"/>
  <c r="T2791"/>
  <c r="X2791" s="1"/>
  <c r="I2792"/>
  <c r="J2792" s="1"/>
  <c r="N2792"/>
  <c r="O2792" s="1"/>
  <c r="S2792"/>
  <c r="T2792" s="1"/>
  <c r="X2792" s="1"/>
  <c r="I2793"/>
  <c r="J2793" s="1"/>
  <c r="N2793"/>
  <c r="O2793" s="1"/>
  <c r="S2793"/>
  <c r="T2793" s="1"/>
  <c r="X2793" s="1"/>
  <c r="I2794"/>
  <c r="J2794" s="1"/>
  <c r="S2794"/>
  <c r="T2794" s="1"/>
  <c r="X2794" s="1"/>
  <c r="I2795"/>
  <c r="J2795"/>
  <c r="N2795"/>
  <c r="O2795"/>
  <c r="S2795"/>
  <c r="T2795"/>
  <c r="X2795" s="1"/>
  <c r="I2796"/>
  <c r="J2796" s="1"/>
  <c r="N2796"/>
  <c r="O2796" s="1"/>
  <c r="S2796"/>
  <c r="T2796" s="1"/>
  <c r="X2796" s="1"/>
  <c r="F2797"/>
  <c r="G2797"/>
  <c r="H2797"/>
  <c r="L2797"/>
  <c r="M2797"/>
  <c r="Q2797"/>
  <c r="R2797"/>
  <c r="U2797"/>
  <c r="V2797"/>
  <c r="W2797"/>
  <c r="I2798"/>
  <c r="I2797" s="1"/>
  <c r="J2797" s="1"/>
  <c r="S2798"/>
  <c r="S2797" s="1"/>
  <c r="I2799"/>
  <c r="J2799"/>
  <c r="N2799"/>
  <c r="O2799"/>
  <c r="S2799"/>
  <c r="T2799"/>
  <c r="X2799" s="1"/>
  <c r="I2800"/>
  <c r="J2800" s="1"/>
  <c r="N2800"/>
  <c r="O2800" s="1"/>
  <c r="S2800"/>
  <c r="T2800" s="1"/>
  <c r="X2800" s="1"/>
  <c r="F2801"/>
  <c r="G2801"/>
  <c r="H2801"/>
  <c r="L2801"/>
  <c r="M2801"/>
  <c r="Q2801"/>
  <c r="R2801"/>
  <c r="U2801"/>
  <c r="V2801"/>
  <c r="W2801"/>
  <c r="I2802"/>
  <c r="N2802" s="1"/>
  <c r="N2801" s="1"/>
  <c r="S2802"/>
  <c r="I2803"/>
  <c r="J2803"/>
  <c r="N2803"/>
  <c r="O2803"/>
  <c r="S2803"/>
  <c r="T2803"/>
  <c r="X2803" s="1"/>
  <c r="I2804"/>
  <c r="J2804" s="1"/>
  <c r="N2804"/>
  <c r="O2804" s="1"/>
  <c r="S2804"/>
  <c r="T2804" s="1"/>
  <c r="X2804" s="1"/>
  <c r="I2805"/>
  <c r="J2805" s="1"/>
  <c r="N2805"/>
  <c r="O2805" s="1"/>
  <c r="S2805"/>
  <c r="T2805" s="1"/>
  <c r="X2805" s="1"/>
  <c r="L2806"/>
  <c r="M2806"/>
  <c r="Q2806"/>
  <c r="R2806"/>
  <c r="U2806"/>
  <c r="V2806"/>
  <c r="W2806"/>
  <c r="I2807"/>
  <c r="N2807"/>
  <c r="S2807"/>
  <c r="I2808"/>
  <c r="J2808" s="1"/>
  <c r="N2808"/>
  <c r="O2808" s="1"/>
  <c r="S2808"/>
  <c r="T2808" s="1"/>
  <c r="X2808" s="1"/>
  <c r="I2809"/>
  <c r="J2809" s="1"/>
  <c r="X2809"/>
  <c r="J2810"/>
  <c r="I2811"/>
  <c r="J2811" s="1"/>
  <c r="N2811"/>
  <c r="O2811" s="1"/>
  <c r="S2811"/>
  <c r="T2811" s="1"/>
  <c r="J2812"/>
  <c r="J2813"/>
  <c r="J2814"/>
  <c r="H2815"/>
  <c r="Q2815"/>
  <c r="W2815"/>
  <c r="J2819"/>
  <c r="B2822"/>
  <c r="B2824"/>
  <c r="E2824"/>
  <c r="F2824"/>
  <c r="B2825"/>
  <c r="F2825"/>
  <c r="B2827"/>
  <c r="F2827"/>
  <c r="B2828"/>
  <c r="U2832"/>
  <c r="V2832"/>
  <c r="W2832"/>
  <c r="C2834"/>
  <c r="C2835"/>
  <c r="K2953" s="1"/>
  <c r="F2838"/>
  <c r="G2838"/>
  <c r="H2838"/>
  <c r="H2953" s="1"/>
  <c r="L2838"/>
  <c r="M2838"/>
  <c r="X2838"/>
  <c r="I2839"/>
  <c r="I2838" s="1"/>
  <c r="J2838" s="1"/>
  <c r="X2839"/>
  <c r="I2840"/>
  <c r="J2840"/>
  <c r="N2840"/>
  <c r="O2840"/>
  <c r="X2840"/>
  <c r="F2841"/>
  <c r="G2841"/>
  <c r="H2841"/>
  <c r="L2841"/>
  <c r="M2841"/>
  <c r="X2841"/>
  <c r="I2842"/>
  <c r="N2842" s="1"/>
  <c r="X2842"/>
  <c r="I2843"/>
  <c r="J2843"/>
  <c r="N2843"/>
  <c r="O2843"/>
  <c r="X2843"/>
  <c r="I2844"/>
  <c r="J2844" s="1"/>
  <c r="X2844"/>
  <c r="I2845"/>
  <c r="J2845"/>
  <c r="N2845"/>
  <c r="O2845"/>
  <c r="X2845"/>
  <c r="I2846"/>
  <c r="J2846" s="1"/>
  <c r="X2846"/>
  <c r="F2847"/>
  <c r="G2847"/>
  <c r="H2847"/>
  <c r="L2847"/>
  <c r="M2847"/>
  <c r="X2847"/>
  <c r="I2848"/>
  <c r="J2848"/>
  <c r="N2848"/>
  <c r="O2848"/>
  <c r="X2848"/>
  <c r="I2849"/>
  <c r="N2849" s="1"/>
  <c r="X2849"/>
  <c r="I2850"/>
  <c r="J2850"/>
  <c r="N2850"/>
  <c r="O2850"/>
  <c r="X2850"/>
  <c r="I2851"/>
  <c r="J2851" s="1"/>
  <c r="X2851"/>
  <c r="I2852"/>
  <c r="J2852"/>
  <c r="N2852"/>
  <c r="O2852"/>
  <c r="X2852"/>
  <c r="I2853"/>
  <c r="J2853" s="1"/>
  <c r="X2853"/>
  <c r="I2854"/>
  <c r="J2854"/>
  <c r="N2854"/>
  <c r="O2854"/>
  <c r="X2854"/>
  <c r="I2855"/>
  <c r="J2855" s="1"/>
  <c r="X2855"/>
  <c r="F2856"/>
  <c r="G2856"/>
  <c r="H2856"/>
  <c r="L2856"/>
  <c r="M2856"/>
  <c r="Q2856"/>
  <c r="Q2953" s="1"/>
  <c r="R2856"/>
  <c r="U2856"/>
  <c r="V2856"/>
  <c r="W2856"/>
  <c r="W2953" s="1"/>
  <c r="I2857"/>
  <c r="N2857"/>
  <c r="S2857"/>
  <c r="I2858"/>
  <c r="J2858" s="1"/>
  <c r="N2858"/>
  <c r="O2858" s="1"/>
  <c r="S2858"/>
  <c r="T2858" s="1"/>
  <c r="X2858" s="1"/>
  <c r="I2859"/>
  <c r="J2859" s="1"/>
  <c r="S2859"/>
  <c r="T2859" s="1"/>
  <c r="X2859" s="1"/>
  <c r="I2860"/>
  <c r="J2860"/>
  <c r="N2860"/>
  <c r="O2860"/>
  <c r="S2860"/>
  <c r="T2860"/>
  <c r="X2860" s="1"/>
  <c r="I2861"/>
  <c r="J2861" s="1"/>
  <c r="N2861"/>
  <c r="O2861" s="1"/>
  <c r="S2861"/>
  <c r="T2861" s="1"/>
  <c r="X2861" s="1"/>
  <c r="I2862"/>
  <c r="J2862" s="1"/>
  <c r="N2862"/>
  <c r="O2862" s="1"/>
  <c r="S2862"/>
  <c r="T2862" s="1"/>
  <c r="X2862" s="1"/>
  <c r="I2863"/>
  <c r="J2863" s="1"/>
  <c r="S2863"/>
  <c r="T2863" s="1"/>
  <c r="X2863" s="1"/>
  <c r="I2864"/>
  <c r="J2864"/>
  <c r="N2864"/>
  <c r="O2864"/>
  <c r="S2864"/>
  <c r="T2864"/>
  <c r="X2864" s="1"/>
  <c r="I2865"/>
  <c r="J2865" s="1"/>
  <c r="N2865"/>
  <c r="O2865" s="1"/>
  <c r="X2865"/>
  <c r="I2866"/>
  <c r="J2866" s="1"/>
  <c r="N2866"/>
  <c r="O2866" s="1"/>
  <c r="X2866"/>
  <c r="I2867"/>
  <c r="J2867" s="1"/>
  <c r="N2867"/>
  <c r="O2867" s="1"/>
  <c r="X2867"/>
  <c r="I2868"/>
  <c r="J2868" s="1"/>
  <c r="N2868"/>
  <c r="O2868" s="1"/>
  <c r="S2868"/>
  <c r="T2868" s="1"/>
  <c r="X2868" s="1"/>
  <c r="I2869"/>
  <c r="J2869" s="1"/>
  <c r="X2869"/>
  <c r="I2870"/>
  <c r="J2870"/>
  <c r="N2870"/>
  <c r="O2870"/>
  <c r="S2870"/>
  <c r="T2870"/>
  <c r="X2870" s="1"/>
  <c r="I2871"/>
  <c r="J2871" s="1"/>
  <c r="N2871"/>
  <c r="O2871" s="1"/>
  <c r="S2871"/>
  <c r="T2871" s="1"/>
  <c r="X2871" s="1"/>
  <c r="I2872"/>
  <c r="J2872" s="1"/>
  <c r="N2872"/>
  <c r="O2872" s="1"/>
  <c r="X2872"/>
  <c r="I2873"/>
  <c r="J2873" s="1"/>
  <c r="N2873"/>
  <c r="O2873" s="1"/>
  <c r="S2873"/>
  <c r="T2873" s="1"/>
  <c r="X2873" s="1"/>
  <c r="F2874"/>
  <c r="G2874"/>
  <c r="H2874"/>
  <c r="L2874"/>
  <c r="M2874"/>
  <c r="X2874"/>
  <c r="I2875"/>
  <c r="J2875" s="1"/>
  <c r="N2875"/>
  <c r="O2875" s="1"/>
  <c r="X2875"/>
  <c r="I2876"/>
  <c r="N2876"/>
  <c r="X2876"/>
  <c r="I2877"/>
  <c r="J2877" s="1"/>
  <c r="N2877"/>
  <c r="O2877" s="1"/>
  <c r="X2877"/>
  <c r="F2878"/>
  <c r="G2878"/>
  <c r="H2878"/>
  <c r="L2878"/>
  <c r="M2878"/>
  <c r="X2878"/>
  <c r="I2879"/>
  <c r="N2879"/>
  <c r="X2879"/>
  <c r="I2880"/>
  <c r="J2880" s="1"/>
  <c r="N2880"/>
  <c r="O2880" s="1"/>
  <c r="X2880"/>
  <c r="I2881"/>
  <c r="J2881" s="1"/>
  <c r="N2881"/>
  <c r="O2881" s="1"/>
  <c r="X2881"/>
  <c r="I2882"/>
  <c r="J2882" s="1"/>
  <c r="N2882"/>
  <c r="O2882" s="1"/>
  <c r="X2882"/>
  <c r="I2883"/>
  <c r="J2883" s="1"/>
  <c r="N2883"/>
  <c r="O2883" s="1"/>
  <c r="X2883"/>
  <c r="F2884"/>
  <c r="G2884"/>
  <c r="H2884"/>
  <c r="L2884"/>
  <c r="M2884"/>
  <c r="X2884"/>
  <c r="I2885"/>
  <c r="J2885" s="1"/>
  <c r="N2885"/>
  <c r="O2885" s="1"/>
  <c r="X2885"/>
  <c r="I2886"/>
  <c r="N2886"/>
  <c r="N2884" s="1"/>
  <c r="X2886"/>
  <c r="I2887"/>
  <c r="J2887" s="1"/>
  <c r="N2887"/>
  <c r="O2887" s="1"/>
  <c r="X2887"/>
  <c r="I2888"/>
  <c r="J2888" s="1"/>
  <c r="N2888"/>
  <c r="O2888" s="1"/>
  <c r="X2888"/>
  <c r="I2889"/>
  <c r="J2889" s="1"/>
  <c r="N2889"/>
  <c r="O2889" s="1"/>
  <c r="X2889"/>
  <c r="I2890"/>
  <c r="J2890" s="1"/>
  <c r="N2890"/>
  <c r="O2890" s="1"/>
  <c r="X2890"/>
  <c r="F2891"/>
  <c r="G2891"/>
  <c r="H2891"/>
  <c r="L2891"/>
  <c r="M2891"/>
  <c r="X2891"/>
  <c r="I2892"/>
  <c r="J2892" s="1"/>
  <c r="N2892"/>
  <c r="O2892" s="1"/>
  <c r="X2892"/>
  <c r="I2893"/>
  <c r="N2893"/>
  <c r="X2893"/>
  <c r="I2894"/>
  <c r="J2894" s="1"/>
  <c r="N2894"/>
  <c r="O2894" s="1"/>
  <c r="X2894"/>
  <c r="I2895"/>
  <c r="J2895" s="1"/>
  <c r="N2895"/>
  <c r="O2895" s="1"/>
  <c r="X2895"/>
  <c r="I2896"/>
  <c r="J2896" s="1"/>
  <c r="N2896"/>
  <c r="O2896" s="1"/>
  <c r="X2896"/>
  <c r="I2897"/>
  <c r="J2897" s="1"/>
  <c r="N2897"/>
  <c r="O2897" s="1"/>
  <c r="X2897"/>
  <c r="I2898"/>
  <c r="J2898" s="1"/>
  <c r="N2898"/>
  <c r="O2898" s="1"/>
  <c r="X2898"/>
  <c r="I2899"/>
  <c r="J2899" s="1"/>
  <c r="N2899"/>
  <c r="O2899" s="1"/>
  <c r="X2899"/>
  <c r="X2900"/>
  <c r="I2901"/>
  <c r="X2901"/>
  <c r="I2902"/>
  <c r="J2902"/>
  <c r="X2902"/>
  <c r="I2903"/>
  <c r="J2903" s="1"/>
  <c r="X2903"/>
  <c r="I2904"/>
  <c r="J2904" s="1"/>
  <c r="X2904"/>
  <c r="I2905"/>
  <c r="J2905" s="1"/>
  <c r="X2905"/>
  <c r="I2906"/>
  <c r="J2906"/>
  <c r="N2906"/>
  <c r="O2906"/>
  <c r="S2906"/>
  <c r="T2906"/>
  <c r="X2906" s="1"/>
  <c r="I2907"/>
  <c r="J2907" s="1"/>
  <c r="N2907"/>
  <c r="O2907" s="1"/>
  <c r="X2907"/>
  <c r="I2908"/>
  <c r="J2908" s="1"/>
  <c r="X2908"/>
  <c r="F2909"/>
  <c r="G2909"/>
  <c r="H2909"/>
  <c r="L2909"/>
  <c r="M2909"/>
  <c r="Q2909"/>
  <c r="R2909"/>
  <c r="U2909"/>
  <c r="V2909"/>
  <c r="W2909"/>
  <c r="I2910"/>
  <c r="J2910"/>
  <c r="N2910"/>
  <c r="O2910"/>
  <c r="S2910"/>
  <c r="T2910"/>
  <c r="I2911"/>
  <c r="J2911" s="1"/>
  <c r="N2911"/>
  <c r="O2911" s="1"/>
  <c r="S2911"/>
  <c r="T2911" s="1"/>
  <c r="X2911" s="1"/>
  <c r="I2912"/>
  <c r="J2912" s="1"/>
  <c r="N2912"/>
  <c r="O2912" s="1"/>
  <c r="S2912"/>
  <c r="T2912" s="1"/>
  <c r="X2912" s="1"/>
  <c r="I2913"/>
  <c r="J2913" s="1"/>
  <c r="S2913"/>
  <c r="T2913" s="1"/>
  <c r="X2913" s="1"/>
  <c r="I2914"/>
  <c r="J2914"/>
  <c r="N2914"/>
  <c r="O2914"/>
  <c r="S2914"/>
  <c r="T2914"/>
  <c r="X2914" s="1"/>
  <c r="I2915"/>
  <c r="J2915" s="1"/>
  <c r="N2915"/>
  <c r="O2915" s="1"/>
  <c r="S2915"/>
  <c r="T2915" s="1"/>
  <c r="X2915" s="1"/>
  <c r="F2916"/>
  <c r="G2916"/>
  <c r="H2916"/>
  <c r="L2916"/>
  <c r="M2916"/>
  <c r="Q2916"/>
  <c r="R2916"/>
  <c r="U2916"/>
  <c r="V2916"/>
  <c r="W2916"/>
  <c r="I2917"/>
  <c r="I2916" s="1"/>
  <c r="J2916" s="1"/>
  <c r="S2917"/>
  <c r="S2916" s="1"/>
  <c r="I2918"/>
  <c r="J2918"/>
  <c r="N2918"/>
  <c r="O2918"/>
  <c r="S2918"/>
  <c r="T2918"/>
  <c r="X2918" s="1"/>
  <c r="I2919"/>
  <c r="J2919" s="1"/>
  <c r="N2919"/>
  <c r="O2919" s="1"/>
  <c r="S2919"/>
  <c r="T2919" s="1"/>
  <c r="X2919" s="1"/>
  <c r="I2920"/>
  <c r="J2920" s="1"/>
  <c r="N2920"/>
  <c r="O2920" s="1"/>
  <c r="S2920"/>
  <c r="T2920" s="1"/>
  <c r="X2920" s="1"/>
  <c r="I2921"/>
  <c r="J2921" s="1"/>
  <c r="S2921"/>
  <c r="T2921" s="1"/>
  <c r="X2921" s="1"/>
  <c r="I2922"/>
  <c r="J2922"/>
  <c r="N2922"/>
  <c r="O2922"/>
  <c r="S2922"/>
  <c r="T2922"/>
  <c r="X2922" s="1"/>
  <c r="F2923"/>
  <c r="G2923"/>
  <c r="H2923"/>
  <c r="X2923"/>
  <c r="I2924"/>
  <c r="X2924"/>
  <c r="I2925"/>
  <c r="J2925"/>
  <c r="X2925"/>
  <c r="I2926"/>
  <c r="J2926" s="1"/>
  <c r="S2926"/>
  <c r="T2926" s="1"/>
  <c r="X2926" s="1"/>
  <c r="F2927"/>
  <c r="G2927"/>
  <c r="H2927"/>
  <c r="L2927"/>
  <c r="M2927"/>
  <c r="Q2927"/>
  <c r="R2927"/>
  <c r="U2927"/>
  <c r="V2927"/>
  <c r="W2927"/>
  <c r="I2928"/>
  <c r="N2928"/>
  <c r="S2928"/>
  <c r="I2929"/>
  <c r="J2929" s="1"/>
  <c r="N2929"/>
  <c r="O2929" s="1"/>
  <c r="S2929"/>
  <c r="T2929" s="1"/>
  <c r="X2929" s="1"/>
  <c r="I2930"/>
  <c r="J2930" s="1"/>
  <c r="S2930"/>
  <c r="T2930" s="1"/>
  <c r="X2930" s="1"/>
  <c r="I2931"/>
  <c r="J2931"/>
  <c r="N2931"/>
  <c r="O2931"/>
  <c r="S2931"/>
  <c r="T2931"/>
  <c r="X2931" s="1"/>
  <c r="I2932"/>
  <c r="J2932" s="1"/>
  <c r="N2932"/>
  <c r="O2932" s="1"/>
  <c r="S2932"/>
  <c r="T2932" s="1"/>
  <c r="X2932" s="1"/>
  <c r="I2933"/>
  <c r="J2933" s="1"/>
  <c r="N2933"/>
  <c r="O2933" s="1"/>
  <c r="S2933"/>
  <c r="T2933" s="1"/>
  <c r="X2933" s="1"/>
  <c r="I2934"/>
  <c r="J2934" s="1"/>
  <c r="S2934"/>
  <c r="T2934" s="1"/>
  <c r="X2934" s="1"/>
  <c r="F2935"/>
  <c r="G2935"/>
  <c r="H2935"/>
  <c r="L2935"/>
  <c r="M2935"/>
  <c r="Q2935"/>
  <c r="R2935"/>
  <c r="U2935"/>
  <c r="V2935"/>
  <c r="W2935"/>
  <c r="I2936"/>
  <c r="N2936"/>
  <c r="S2936"/>
  <c r="I2937"/>
  <c r="J2937" s="1"/>
  <c r="N2937"/>
  <c r="O2937" s="1"/>
  <c r="S2937"/>
  <c r="T2937" s="1"/>
  <c r="X2937" s="1"/>
  <c r="I2938"/>
  <c r="J2938" s="1"/>
  <c r="S2938"/>
  <c r="T2938" s="1"/>
  <c r="X2938" s="1"/>
  <c r="F2939"/>
  <c r="G2939"/>
  <c r="H2939"/>
  <c r="L2939"/>
  <c r="M2939"/>
  <c r="Q2939"/>
  <c r="R2939"/>
  <c r="U2939"/>
  <c r="V2939"/>
  <c r="W2939"/>
  <c r="I2940"/>
  <c r="N2940"/>
  <c r="S2940"/>
  <c r="I2941"/>
  <c r="J2941" s="1"/>
  <c r="N2941"/>
  <c r="O2941" s="1"/>
  <c r="S2941"/>
  <c r="T2941" s="1"/>
  <c r="X2941" s="1"/>
  <c r="I2942"/>
  <c r="J2942" s="1"/>
  <c r="S2942"/>
  <c r="T2942" s="1"/>
  <c r="X2942" s="1"/>
  <c r="I2943"/>
  <c r="J2943"/>
  <c r="N2943"/>
  <c r="O2943"/>
  <c r="S2943"/>
  <c r="T2943"/>
  <c r="X2943" s="1"/>
  <c r="L2944"/>
  <c r="M2944"/>
  <c r="Q2944"/>
  <c r="R2944"/>
  <c r="U2944"/>
  <c r="V2944"/>
  <c r="W2944"/>
  <c r="I2945"/>
  <c r="I2944" s="1"/>
  <c r="J2944" s="1"/>
  <c r="S2945"/>
  <c r="S2944" s="1"/>
  <c r="I2946"/>
  <c r="J2946"/>
  <c r="N2946"/>
  <c r="O2946"/>
  <c r="S2946"/>
  <c r="T2946"/>
  <c r="X2946" s="1"/>
  <c r="I2947"/>
  <c r="J2947" s="1"/>
  <c r="X2947"/>
  <c r="J2948"/>
  <c r="I2949"/>
  <c r="J2949" s="1"/>
  <c r="S2949"/>
  <c r="T2949" s="1"/>
  <c r="J2950"/>
  <c r="J2951"/>
  <c r="J2952"/>
  <c r="F2953"/>
  <c r="L2953"/>
  <c r="U2953"/>
  <c r="J2957"/>
  <c r="B2960"/>
  <c r="B2962"/>
  <c r="E2962"/>
  <c r="F2962"/>
  <c r="B2963"/>
  <c r="F2963"/>
  <c r="B2965"/>
  <c r="F2965"/>
  <c r="B2966"/>
  <c r="U2970"/>
  <c r="V2970"/>
  <c r="W2970"/>
  <c r="C2972"/>
  <c r="C2973"/>
  <c r="K3091" s="1"/>
  <c r="F2976"/>
  <c r="G2976"/>
  <c r="H2976"/>
  <c r="L2976"/>
  <c r="M2976"/>
  <c r="X2976"/>
  <c r="I2977"/>
  <c r="N2977"/>
  <c r="X2977"/>
  <c r="I2978"/>
  <c r="J2978" s="1"/>
  <c r="N2978"/>
  <c r="O2978" s="1"/>
  <c r="X2978"/>
  <c r="F2979"/>
  <c r="G2979"/>
  <c r="H2979"/>
  <c r="L2979"/>
  <c r="M2979"/>
  <c r="X2979"/>
  <c r="I2980"/>
  <c r="N2980"/>
  <c r="X2980"/>
  <c r="I2981"/>
  <c r="J2981" s="1"/>
  <c r="N2981"/>
  <c r="O2981" s="1"/>
  <c r="X2981"/>
  <c r="I2982"/>
  <c r="J2982" s="1"/>
  <c r="N2982"/>
  <c r="O2982" s="1"/>
  <c r="X2982"/>
  <c r="I2983"/>
  <c r="J2983" s="1"/>
  <c r="N2983"/>
  <c r="O2983" s="1"/>
  <c r="X2983"/>
  <c r="I2984"/>
  <c r="J2984" s="1"/>
  <c r="N2984"/>
  <c r="O2984" s="1"/>
  <c r="X2984"/>
  <c r="F2985"/>
  <c r="G2985"/>
  <c r="H2985"/>
  <c r="L2985"/>
  <c r="M2985"/>
  <c r="X2985"/>
  <c r="I2986"/>
  <c r="J2986" s="1"/>
  <c r="N2986"/>
  <c r="O2986" s="1"/>
  <c r="X2986"/>
  <c r="I2987"/>
  <c r="N2987"/>
  <c r="X2987"/>
  <c r="I2988"/>
  <c r="J2988" s="1"/>
  <c r="N2988"/>
  <c r="O2988" s="1"/>
  <c r="X2988"/>
  <c r="I2989"/>
  <c r="J2989" s="1"/>
  <c r="N2989"/>
  <c r="O2989" s="1"/>
  <c r="X2989"/>
  <c r="I2990"/>
  <c r="J2990" s="1"/>
  <c r="N2990"/>
  <c r="O2990" s="1"/>
  <c r="X2990"/>
  <c r="I2991"/>
  <c r="J2991" s="1"/>
  <c r="N2991"/>
  <c r="O2991" s="1"/>
  <c r="X2991"/>
  <c r="I2992"/>
  <c r="J2992" s="1"/>
  <c r="N2992"/>
  <c r="O2992" s="1"/>
  <c r="X2992"/>
  <c r="I2993"/>
  <c r="J2993" s="1"/>
  <c r="N2993"/>
  <c r="O2993" s="1"/>
  <c r="X2993"/>
  <c r="F2994"/>
  <c r="G2994"/>
  <c r="H2994"/>
  <c r="L2994"/>
  <c r="M2994"/>
  <c r="Q2994"/>
  <c r="R2994"/>
  <c r="U2994"/>
  <c r="V2994"/>
  <c r="W2994"/>
  <c r="I2995"/>
  <c r="N2995" s="1"/>
  <c r="S2995"/>
  <c r="I2996"/>
  <c r="J2996"/>
  <c r="N2996"/>
  <c r="O2996"/>
  <c r="S2996"/>
  <c r="T2996"/>
  <c r="X2996" s="1"/>
  <c r="I2997"/>
  <c r="J2997" s="1"/>
  <c r="N2997"/>
  <c r="O2997" s="1"/>
  <c r="S2997"/>
  <c r="T2997" s="1"/>
  <c r="X2997" s="1"/>
  <c r="I2998"/>
  <c r="J2998" s="1"/>
  <c r="N2998"/>
  <c r="O2998" s="1"/>
  <c r="S2998"/>
  <c r="T2998" s="1"/>
  <c r="X2998" s="1"/>
  <c r="I2999"/>
  <c r="J2999" s="1"/>
  <c r="S2999"/>
  <c r="T2999" s="1"/>
  <c r="X2999" s="1"/>
  <c r="I3000"/>
  <c r="J3000"/>
  <c r="N3000"/>
  <c r="O3000"/>
  <c r="S3000"/>
  <c r="T3000"/>
  <c r="X3000" s="1"/>
  <c r="I3001"/>
  <c r="J3001" s="1"/>
  <c r="N3001"/>
  <c r="O3001" s="1"/>
  <c r="S3001"/>
  <c r="T3001" s="1"/>
  <c r="X3001" s="1"/>
  <c r="I3002"/>
  <c r="J3002" s="1"/>
  <c r="N3002"/>
  <c r="O3002" s="1"/>
  <c r="S3002"/>
  <c r="T3002" s="1"/>
  <c r="X3002" s="1"/>
  <c r="I3003"/>
  <c r="J3003" s="1"/>
  <c r="X3003"/>
  <c r="I3004"/>
  <c r="J3004"/>
  <c r="N3004"/>
  <c r="O3004"/>
  <c r="X3004"/>
  <c r="I3005"/>
  <c r="J3005" s="1"/>
  <c r="X3005"/>
  <c r="I3006"/>
  <c r="J3006"/>
  <c r="N3006"/>
  <c r="O3006"/>
  <c r="S3006"/>
  <c r="T3006"/>
  <c r="X3006" s="1"/>
  <c r="I3007"/>
  <c r="J3007" s="1"/>
  <c r="N3007"/>
  <c r="O3007" s="1"/>
  <c r="X3007"/>
  <c r="I3008"/>
  <c r="J3008" s="1"/>
  <c r="N3008"/>
  <c r="O3008" s="1"/>
  <c r="S3008"/>
  <c r="T3008" s="1"/>
  <c r="X3008" s="1"/>
  <c r="I3009"/>
  <c r="J3009" s="1"/>
  <c r="S3009"/>
  <c r="T3009" s="1"/>
  <c r="X3009" s="1"/>
  <c r="I3010"/>
  <c r="J3010"/>
  <c r="N3010"/>
  <c r="O3010"/>
  <c r="X3010"/>
  <c r="I3011"/>
  <c r="J3011" s="1"/>
  <c r="S3011"/>
  <c r="T3011" s="1"/>
  <c r="X3011" s="1"/>
  <c r="F3012"/>
  <c r="G3012"/>
  <c r="H3012"/>
  <c r="L3012"/>
  <c r="M3012"/>
  <c r="X3012"/>
  <c r="I3013"/>
  <c r="J3013"/>
  <c r="N3013"/>
  <c r="O3013"/>
  <c r="X3013"/>
  <c r="I3014"/>
  <c r="I3012" s="1"/>
  <c r="J3012" s="1"/>
  <c r="X3014"/>
  <c r="I3015"/>
  <c r="J3015"/>
  <c r="N3015"/>
  <c r="O3015"/>
  <c r="X3015"/>
  <c r="F3016"/>
  <c r="G3016"/>
  <c r="H3016"/>
  <c r="L3016"/>
  <c r="M3016"/>
  <c r="X3016"/>
  <c r="I3017"/>
  <c r="N3017" s="1"/>
  <c r="X3017"/>
  <c r="I3018"/>
  <c r="J3018"/>
  <c r="N3018"/>
  <c r="O3018"/>
  <c r="X3018"/>
  <c r="I3019"/>
  <c r="J3019" s="1"/>
  <c r="X3019"/>
  <c r="I3020"/>
  <c r="J3020"/>
  <c r="N3020"/>
  <c r="O3020"/>
  <c r="X3020"/>
  <c r="I3021"/>
  <c r="J3021" s="1"/>
  <c r="X3021"/>
  <c r="F3022"/>
  <c r="G3022"/>
  <c r="H3022"/>
  <c r="L3022"/>
  <c r="M3022"/>
  <c r="X3022"/>
  <c r="I3023"/>
  <c r="J3023"/>
  <c r="N3023"/>
  <c r="O3023"/>
  <c r="X3023"/>
  <c r="I3024"/>
  <c r="I3022" s="1"/>
  <c r="J3022" s="1"/>
  <c r="X3024"/>
  <c r="I3025"/>
  <c r="J3025"/>
  <c r="N3025"/>
  <c r="O3025"/>
  <c r="X3025"/>
  <c r="I3026"/>
  <c r="J3026" s="1"/>
  <c r="X3026"/>
  <c r="I3027"/>
  <c r="J3027"/>
  <c r="N3027"/>
  <c r="O3027"/>
  <c r="X3027"/>
  <c r="I3028"/>
  <c r="J3028" s="1"/>
  <c r="X3028"/>
  <c r="F3029"/>
  <c r="G3029"/>
  <c r="H3029"/>
  <c r="L3029"/>
  <c r="M3029"/>
  <c r="X3029"/>
  <c r="I3030"/>
  <c r="J3030"/>
  <c r="N3030"/>
  <c r="O3030"/>
  <c r="X3030"/>
  <c r="I3031"/>
  <c r="N3031" s="1"/>
  <c r="X3031"/>
  <c r="I3032"/>
  <c r="J3032"/>
  <c r="N3032"/>
  <c r="O3032"/>
  <c r="X3032"/>
  <c r="I3033"/>
  <c r="J3033" s="1"/>
  <c r="X3033"/>
  <c r="I3034"/>
  <c r="J3034"/>
  <c r="N3034"/>
  <c r="O3034"/>
  <c r="X3034"/>
  <c r="I3035"/>
  <c r="J3035" s="1"/>
  <c r="X3035"/>
  <c r="I3036"/>
  <c r="J3036"/>
  <c r="N3036"/>
  <c r="O3036"/>
  <c r="X3036"/>
  <c r="I3037"/>
  <c r="J3037" s="1"/>
  <c r="X3037"/>
  <c r="X3038"/>
  <c r="I3039"/>
  <c r="X3039"/>
  <c r="I3040"/>
  <c r="J3040" s="1"/>
  <c r="X3040"/>
  <c r="I3041"/>
  <c r="J3041" s="1"/>
  <c r="X3041"/>
  <c r="I3042"/>
  <c r="J3042"/>
  <c r="X3042"/>
  <c r="I3043"/>
  <c r="J3043" s="1"/>
  <c r="X3043"/>
  <c r="I3044"/>
  <c r="J3044" s="1"/>
  <c r="N3044"/>
  <c r="O3044" s="1"/>
  <c r="S3044"/>
  <c r="T3044" s="1"/>
  <c r="X3044" s="1"/>
  <c r="I3045"/>
  <c r="J3045" s="1"/>
  <c r="X3045"/>
  <c r="I3046"/>
  <c r="J3046"/>
  <c r="X3046"/>
  <c r="F3047"/>
  <c r="G3047"/>
  <c r="H3047"/>
  <c r="L3047"/>
  <c r="M3047"/>
  <c r="Q3047"/>
  <c r="R3047"/>
  <c r="U3047"/>
  <c r="V3047"/>
  <c r="W3047"/>
  <c r="I3048"/>
  <c r="N3048"/>
  <c r="S3048"/>
  <c r="I3049"/>
  <c r="S3049" s="1"/>
  <c r="T3049" s="1"/>
  <c r="X3049" s="1"/>
  <c r="I3050"/>
  <c r="J3050"/>
  <c r="N3050"/>
  <c r="O3050"/>
  <c r="S3050"/>
  <c r="T3050"/>
  <c r="X3050" s="1"/>
  <c r="I3051"/>
  <c r="J3051" s="1"/>
  <c r="N3051"/>
  <c r="O3051" s="1"/>
  <c r="S3051"/>
  <c r="T3051" s="1"/>
  <c r="X3051" s="1"/>
  <c r="I3052"/>
  <c r="J3052" s="1"/>
  <c r="N3052"/>
  <c r="O3052" s="1"/>
  <c r="S3052"/>
  <c r="T3052" s="1"/>
  <c r="X3052" s="1"/>
  <c r="I3053"/>
  <c r="S3053" s="1"/>
  <c r="T3053" s="1"/>
  <c r="X3053" s="1"/>
  <c r="F3054"/>
  <c r="G3054"/>
  <c r="H3054"/>
  <c r="L3054"/>
  <c r="M3054"/>
  <c r="Q3054"/>
  <c r="R3054"/>
  <c r="U3054"/>
  <c r="V3054"/>
  <c r="W3054"/>
  <c r="I3055"/>
  <c r="N3055"/>
  <c r="S3055"/>
  <c r="I3056"/>
  <c r="J3056" s="1"/>
  <c r="N3056"/>
  <c r="O3056" s="1"/>
  <c r="S3056"/>
  <c r="T3056" s="1"/>
  <c r="X3056" s="1"/>
  <c r="I3057"/>
  <c r="S3057"/>
  <c r="T3057" s="1"/>
  <c r="X3057" s="1"/>
  <c r="I3058"/>
  <c r="J3058"/>
  <c r="N3058"/>
  <c r="O3058"/>
  <c r="S3058"/>
  <c r="T3058"/>
  <c r="X3058" s="1"/>
  <c r="I3059"/>
  <c r="J3059" s="1"/>
  <c r="N3059"/>
  <c r="O3059" s="1"/>
  <c r="S3059"/>
  <c r="T3059" s="1"/>
  <c r="X3059" s="1"/>
  <c r="I3060"/>
  <c r="J3060" s="1"/>
  <c r="S3060"/>
  <c r="T3060" s="1"/>
  <c r="X3060" s="1"/>
  <c r="F3061"/>
  <c r="G3061"/>
  <c r="H3061"/>
  <c r="X3061"/>
  <c r="I3062"/>
  <c r="X3062"/>
  <c r="I3063"/>
  <c r="J3063" s="1"/>
  <c r="X3063"/>
  <c r="I3064"/>
  <c r="J3064" s="1"/>
  <c r="N3064"/>
  <c r="O3064" s="1"/>
  <c r="S3064"/>
  <c r="T3064" s="1"/>
  <c r="X3064" s="1"/>
  <c r="F3065"/>
  <c r="G3065"/>
  <c r="H3065"/>
  <c r="L3065"/>
  <c r="M3065"/>
  <c r="Q3065"/>
  <c r="R3065"/>
  <c r="U3065"/>
  <c r="V3065"/>
  <c r="W3065"/>
  <c r="I3066"/>
  <c r="I3067"/>
  <c r="J3067"/>
  <c r="N3067"/>
  <c r="O3067"/>
  <c r="S3067"/>
  <c r="T3067"/>
  <c r="X3067" s="1"/>
  <c r="I3068"/>
  <c r="J3068" s="1"/>
  <c r="N3068"/>
  <c r="O3068" s="1"/>
  <c r="S3068"/>
  <c r="T3068" s="1"/>
  <c r="X3068" s="1"/>
  <c r="I3069"/>
  <c r="J3069" s="1"/>
  <c r="N3069"/>
  <c r="O3069" s="1"/>
  <c r="S3069"/>
  <c r="T3069" s="1"/>
  <c r="X3069" s="1"/>
  <c r="I3070"/>
  <c r="S3070"/>
  <c r="T3070" s="1"/>
  <c r="X3070" s="1"/>
  <c r="I3071"/>
  <c r="J3071"/>
  <c r="N3071"/>
  <c r="O3071"/>
  <c r="S3071"/>
  <c r="T3071"/>
  <c r="X3071" s="1"/>
  <c r="I3072"/>
  <c r="J3072" s="1"/>
  <c r="N3072"/>
  <c r="O3072" s="1"/>
  <c r="S3072"/>
  <c r="T3072" s="1"/>
  <c r="X3072" s="1"/>
  <c r="F3073"/>
  <c r="G3073"/>
  <c r="H3073"/>
  <c r="L3073"/>
  <c r="M3073"/>
  <c r="Q3073"/>
  <c r="R3073"/>
  <c r="U3073"/>
  <c r="V3073"/>
  <c r="W3073"/>
  <c r="I3074"/>
  <c r="S3074" s="1"/>
  <c r="S3073" s="1"/>
  <c r="I3075"/>
  <c r="J3075"/>
  <c r="N3075"/>
  <c r="O3075"/>
  <c r="S3075"/>
  <c r="T3075"/>
  <c r="X3075" s="1"/>
  <c r="I3076"/>
  <c r="J3076" s="1"/>
  <c r="N3076"/>
  <c r="O3076" s="1"/>
  <c r="S3076"/>
  <c r="T3076" s="1"/>
  <c r="X3076" s="1"/>
  <c r="F3077"/>
  <c r="G3077"/>
  <c r="H3077"/>
  <c r="L3077"/>
  <c r="M3077"/>
  <c r="Q3077"/>
  <c r="R3077"/>
  <c r="U3077"/>
  <c r="V3077"/>
  <c r="W3077"/>
  <c r="I3078"/>
  <c r="S3078"/>
  <c r="I3079"/>
  <c r="J3079"/>
  <c r="N3079"/>
  <c r="O3079"/>
  <c r="S3079"/>
  <c r="T3079"/>
  <c r="X3079" s="1"/>
  <c r="I3080"/>
  <c r="J3080" s="1"/>
  <c r="N3080"/>
  <c r="O3080" s="1"/>
  <c r="S3080"/>
  <c r="T3080" s="1"/>
  <c r="X3080" s="1"/>
  <c r="I3081"/>
  <c r="J3081" s="1"/>
  <c r="S3081"/>
  <c r="T3081" s="1"/>
  <c r="X3081" s="1"/>
  <c r="L3082"/>
  <c r="M3082"/>
  <c r="Q3082"/>
  <c r="R3082"/>
  <c r="U3082"/>
  <c r="V3082"/>
  <c r="W3082"/>
  <c r="I3083"/>
  <c r="N3083"/>
  <c r="S3083"/>
  <c r="I3084"/>
  <c r="J3084" s="1"/>
  <c r="N3084"/>
  <c r="O3084" s="1"/>
  <c r="S3084"/>
  <c r="T3084" s="1"/>
  <c r="X3084" s="1"/>
  <c r="I3085"/>
  <c r="J3085" s="1"/>
  <c r="X3085"/>
  <c r="J3086"/>
  <c r="I3087"/>
  <c r="J3087" s="1"/>
  <c r="N3087"/>
  <c r="O3087" s="1"/>
  <c r="S3087"/>
  <c r="T3087" s="1"/>
  <c r="J3088"/>
  <c r="J3089"/>
  <c r="J3090"/>
  <c r="H3091"/>
  <c r="Q3091"/>
  <c r="W3091"/>
  <c r="J3095"/>
  <c r="B3098"/>
  <c r="B3100"/>
  <c r="E3100"/>
  <c r="F3100"/>
  <c r="B3101"/>
  <c r="F3101"/>
  <c r="B3103"/>
  <c r="F3103"/>
  <c r="B3104"/>
  <c r="U3108"/>
  <c r="V3108"/>
  <c r="W3108"/>
  <c r="C3110"/>
  <c r="C3111"/>
  <c r="K3229" s="1"/>
  <c r="F3114"/>
  <c r="G3114"/>
  <c r="H3114"/>
  <c r="L3114"/>
  <c r="M3114"/>
  <c r="X3114"/>
  <c r="I3115"/>
  <c r="X3115"/>
  <c r="I3116"/>
  <c r="J3116"/>
  <c r="N3116"/>
  <c r="O3116"/>
  <c r="X3116"/>
  <c r="F3117"/>
  <c r="G3117"/>
  <c r="H3117"/>
  <c r="L3117"/>
  <c r="M3117"/>
  <c r="X3117"/>
  <c r="I3118"/>
  <c r="X3118"/>
  <c r="I3119"/>
  <c r="J3119"/>
  <c r="N3119"/>
  <c r="O3119"/>
  <c r="X3119"/>
  <c r="I3120"/>
  <c r="X3120"/>
  <c r="I3121"/>
  <c r="J3121"/>
  <c r="N3121"/>
  <c r="O3121"/>
  <c r="X3121"/>
  <c r="I3122"/>
  <c r="X3122"/>
  <c r="F3123"/>
  <c r="G3123"/>
  <c r="H3123"/>
  <c r="L3123"/>
  <c r="M3123"/>
  <c r="X3123"/>
  <c r="I3124"/>
  <c r="J3124"/>
  <c r="N3124"/>
  <c r="O3124"/>
  <c r="X3124"/>
  <c r="I3125"/>
  <c r="X3125"/>
  <c r="I3126"/>
  <c r="J3126"/>
  <c r="N3126"/>
  <c r="O3126"/>
  <c r="X3126"/>
  <c r="I3127"/>
  <c r="X3127"/>
  <c r="I3128"/>
  <c r="J3128"/>
  <c r="N3128"/>
  <c r="O3128"/>
  <c r="X3128"/>
  <c r="I3129"/>
  <c r="X3129"/>
  <c r="I3130"/>
  <c r="J3130"/>
  <c r="N3130"/>
  <c r="O3130"/>
  <c r="X3130"/>
  <c r="I3131"/>
  <c r="X3131"/>
  <c r="F3132"/>
  <c r="G3132"/>
  <c r="H3132"/>
  <c r="L3132"/>
  <c r="M3132"/>
  <c r="Q3132"/>
  <c r="R3132"/>
  <c r="U3132"/>
  <c r="V3132"/>
  <c r="W3132"/>
  <c r="I3133"/>
  <c r="N3133"/>
  <c r="S3133"/>
  <c r="I3134"/>
  <c r="J3134" s="1"/>
  <c r="S3134"/>
  <c r="T3134" s="1"/>
  <c r="X3134" s="1"/>
  <c r="I3135"/>
  <c r="S3135"/>
  <c r="T3135" s="1"/>
  <c r="X3135" s="1"/>
  <c r="I3136"/>
  <c r="J3136"/>
  <c r="N3136"/>
  <c r="O3136"/>
  <c r="S3136"/>
  <c r="T3136"/>
  <c r="X3136" s="1"/>
  <c r="I3137"/>
  <c r="J3137" s="1"/>
  <c r="N3137"/>
  <c r="O3137" s="1"/>
  <c r="S3137"/>
  <c r="T3137" s="1"/>
  <c r="X3137" s="1"/>
  <c r="I3138"/>
  <c r="J3138" s="1"/>
  <c r="S3138"/>
  <c r="T3138" s="1"/>
  <c r="X3138" s="1"/>
  <c r="I3139"/>
  <c r="S3139"/>
  <c r="T3139" s="1"/>
  <c r="X3139" s="1"/>
  <c r="I3140"/>
  <c r="J3140"/>
  <c r="N3140"/>
  <c r="O3140"/>
  <c r="S3140"/>
  <c r="T3140"/>
  <c r="X3140" s="1"/>
  <c r="I3141"/>
  <c r="J3141" s="1"/>
  <c r="N3141"/>
  <c r="O3141" s="1"/>
  <c r="X3141"/>
  <c r="I3142"/>
  <c r="J3142" s="1"/>
  <c r="X3142"/>
  <c r="I3143"/>
  <c r="J3143" s="1"/>
  <c r="N3143"/>
  <c r="O3143" s="1"/>
  <c r="X3143"/>
  <c r="I3144"/>
  <c r="J3144" s="1"/>
  <c r="S3144"/>
  <c r="T3144" s="1"/>
  <c r="X3144" s="1"/>
  <c r="I3145"/>
  <c r="X3145"/>
  <c r="I3146"/>
  <c r="J3146"/>
  <c r="N3146"/>
  <c r="O3146"/>
  <c r="S3146"/>
  <c r="T3146"/>
  <c r="X3146" s="1"/>
  <c r="I3147"/>
  <c r="J3147" s="1"/>
  <c r="N3147"/>
  <c r="O3147" s="1"/>
  <c r="S3147"/>
  <c r="T3147" s="1"/>
  <c r="X3147" s="1"/>
  <c r="I3148"/>
  <c r="J3148" s="1"/>
  <c r="X3148"/>
  <c r="I3149"/>
  <c r="J3149" s="1"/>
  <c r="N3149"/>
  <c r="O3149" s="1"/>
  <c r="S3149"/>
  <c r="T3149" s="1"/>
  <c r="X3149" s="1"/>
  <c r="F3150"/>
  <c r="G3150"/>
  <c r="H3150"/>
  <c r="L3150"/>
  <c r="M3150"/>
  <c r="X3150"/>
  <c r="I3151"/>
  <c r="J3151" s="1"/>
  <c r="X3151"/>
  <c r="I3152"/>
  <c r="N3152"/>
  <c r="X3152"/>
  <c r="I3153"/>
  <c r="J3153" s="1"/>
  <c r="X3153"/>
  <c r="F3154"/>
  <c r="G3154"/>
  <c r="H3154"/>
  <c r="L3154"/>
  <c r="L3229" s="1"/>
  <c r="M3154"/>
  <c r="X3154"/>
  <c r="I3155"/>
  <c r="N3155"/>
  <c r="X3155"/>
  <c r="I3156"/>
  <c r="J3156" s="1"/>
  <c r="X3156"/>
  <c r="I3157"/>
  <c r="J3157" s="1"/>
  <c r="N3157"/>
  <c r="O3157" s="1"/>
  <c r="X3157"/>
  <c r="I3158"/>
  <c r="J3158" s="1"/>
  <c r="X3158"/>
  <c r="I3159"/>
  <c r="J3159" s="1"/>
  <c r="N3159"/>
  <c r="O3159" s="1"/>
  <c r="X3159"/>
  <c r="F3160"/>
  <c r="G3160"/>
  <c r="H3160"/>
  <c r="L3160"/>
  <c r="M3160"/>
  <c r="X3160"/>
  <c r="I3161"/>
  <c r="J3161" s="1"/>
  <c r="X3161"/>
  <c r="I3162"/>
  <c r="N3162"/>
  <c r="X3162"/>
  <c r="I3163"/>
  <c r="J3163" s="1"/>
  <c r="X3163"/>
  <c r="I3164"/>
  <c r="J3164" s="1"/>
  <c r="N3164"/>
  <c r="O3164" s="1"/>
  <c r="X3164"/>
  <c r="I3165"/>
  <c r="J3165" s="1"/>
  <c r="X3165"/>
  <c r="I3166"/>
  <c r="J3166" s="1"/>
  <c r="N3166"/>
  <c r="O3166" s="1"/>
  <c r="X3166"/>
  <c r="F3167"/>
  <c r="G3167"/>
  <c r="H3167"/>
  <c r="L3167"/>
  <c r="M3167"/>
  <c r="X3167"/>
  <c r="I3168"/>
  <c r="J3168" s="1"/>
  <c r="X3168"/>
  <c r="I3169"/>
  <c r="N3169"/>
  <c r="X3169"/>
  <c r="I3170"/>
  <c r="J3170" s="1"/>
  <c r="X3170"/>
  <c r="I3171"/>
  <c r="J3171" s="1"/>
  <c r="N3171"/>
  <c r="O3171" s="1"/>
  <c r="X3171"/>
  <c r="I3172"/>
  <c r="J3172" s="1"/>
  <c r="X3172"/>
  <c r="I3173"/>
  <c r="J3173" s="1"/>
  <c r="N3173"/>
  <c r="O3173" s="1"/>
  <c r="X3173"/>
  <c r="I3174"/>
  <c r="J3174" s="1"/>
  <c r="X3174"/>
  <c r="I3175"/>
  <c r="J3175" s="1"/>
  <c r="N3175"/>
  <c r="O3175" s="1"/>
  <c r="X3175"/>
  <c r="X3176"/>
  <c r="I3177"/>
  <c r="X3177"/>
  <c r="I3178"/>
  <c r="J3178"/>
  <c r="X3178"/>
  <c r="I3179"/>
  <c r="J3179" s="1"/>
  <c r="X3179"/>
  <c r="I3180"/>
  <c r="J3180" s="1"/>
  <c r="X3180"/>
  <c r="I3181"/>
  <c r="J3181" s="1"/>
  <c r="X3181"/>
  <c r="I3182"/>
  <c r="J3182"/>
  <c r="N3182"/>
  <c r="O3182"/>
  <c r="S3182"/>
  <c r="T3182"/>
  <c r="X3182" s="1"/>
  <c r="I3183"/>
  <c r="J3183" s="1"/>
  <c r="N3183"/>
  <c r="O3183" s="1"/>
  <c r="X3183"/>
  <c r="I3184"/>
  <c r="J3184" s="1"/>
  <c r="X3184"/>
  <c r="F3185"/>
  <c r="G3185"/>
  <c r="H3185"/>
  <c r="L3185"/>
  <c r="M3185"/>
  <c r="Q3185"/>
  <c r="R3185"/>
  <c r="U3185"/>
  <c r="V3185"/>
  <c r="W3185"/>
  <c r="I3186"/>
  <c r="J3186"/>
  <c r="N3186"/>
  <c r="O3186"/>
  <c r="S3186"/>
  <c r="T3186"/>
  <c r="I3187"/>
  <c r="J3187" s="1"/>
  <c r="N3187"/>
  <c r="O3187" s="1"/>
  <c r="S3187"/>
  <c r="T3187" s="1"/>
  <c r="X3187" s="1"/>
  <c r="I3188"/>
  <c r="J3188" s="1"/>
  <c r="S3188"/>
  <c r="T3188" s="1"/>
  <c r="X3188" s="1"/>
  <c r="I3189"/>
  <c r="S3189"/>
  <c r="T3189" s="1"/>
  <c r="X3189" s="1"/>
  <c r="I3190"/>
  <c r="J3190"/>
  <c r="N3190"/>
  <c r="O3190"/>
  <c r="S3190"/>
  <c r="T3190"/>
  <c r="X3190" s="1"/>
  <c r="I3191"/>
  <c r="J3191" s="1"/>
  <c r="N3191"/>
  <c r="O3191" s="1"/>
  <c r="S3191"/>
  <c r="T3191" s="1"/>
  <c r="X3191" s="1"/>
  <c r="F3192"/>
  <c r="G3192"/>
  <c r="H3192"/>
  <c r="L3192"/>
  <c r="M3192"/>
  <c r="Q3192"/>
  <c r="R3192"/>
  <c r="U3192"/>
  <c r="V3192"/>
  <c r="W3192"/>
  <c r="I3193"/>
  <c r="I3194"/>
  <c r="J3194"/>
  <c r="N3194"/>
  <c r="O3194"/>
  <c r="S3194"/>
  <c r="T3194"/>
  <c r="X3194" s="1"/>
  <c r="I3195"/>
  <c r="J3195" s="1"/>
  <c r="N3195"/>
  <c r="O3195" s="1"/>
  <c r="S3195"/>
  <c r="T3195" s="1"/>
  <c r="X3195" s="1"/>
  <c r="I3196"/>
  <c r="J3196" s="1"/>
  <c r="N3196"/>
  <c r="O3196" s="1"/>
  <c r="S3196"/>
  <c r="T3196" s="1"/>
  <c r="X3196" s="1"/>
  <c r="I3197"/>
  <c r="I3198"/>
  <c r="J3198"/>
  <c r="N3198"/>
  <c r="O3198"/>
  <c r="S3198"/>
  <c r="T3198"/>
  <c r="X3198" s="1"/>
  <c r="F3199"/>
  <c r="G3199"/>
  <c r="H3199"/>
  <c r="X3199"/>
  <c r="I3200"/>
  <c r="X3200"/>
  <c r="I3201"/>
  <c r="J3201"/>
  <c r="X3201"/>
  <c r="I3202"/>
  <c r="S3202"/>
  <c r="T3202" s="1"/>
  <c r="X3202" s="1"/>
  <c r="F3203"/>
  <c r="G3203"/>
  <c r="H3203"/>
  <c r="L3203"/>
  <c r="M3203"/>
  <c r="Q3203"/>
  <c r="R3203"/>
  <c r="U3203"/>
  <c r="V3203"/>
  <c r="W3203"/>
  <c r="I3204"/>
  <c r="N3204"/>
  <c r="S3204"/>
  <c r="I3205"/>
  <c r="J3205" s="1"/>
  <c r="S3205"/>
  <c r="T3205" s="1"/>
  <c r="X3205" s="1"/>
  <c r="I3206"/>
  <c r="S3206"/>
  <c r="T3206" s="1"/>
  <c r="X3206" s="1"/>
  <c r="I3207"/>
  <c r="J3207"/>
  <c r="N3207"/>
  <c r="O3207"/>
  <c r="S3207"/>
  <c r="T3207"/>
  <c r="X3207" s="1"/>
  <c r="I3208"/>
  <c r="J3208" s="1"/>
  <c r="N3208"/>
  <c r="O3208" s="1"/>
  <c r="S3208"/>
  <c r="T3208" s="1"/>
  <c r="X3208" s="1"/>
  <c r="I3209"/>
  <c r="J3209" s="1"/>
  <c r="S3209"/>
  <c r="T3209" s="1"/>
  <c r="X3209" s="1"/>
  <c r="I3210"/>
  <c r="S3210"/>
  <c r="T3210" s="1"/>
  <c r="X3210" s="1"/>
  <c r="F3211"/>
  <c r="G3211"/>
  <c r="H3211"/>
  <c r="L3211"/>
  <c r="M3211"/>
  <c r="Q3211"/>
  <c r="R3211"/>
  <c r="U3211"/>
  <c r="V3211"/>
  <c r="W3211"/>
  <c r="I3212"/>
  <c r="N3212"/>
  <c r="S3212"/>
  <c r="I3213"/>
  <c r="J3213" s="1"/>
  <c r="S3213"/>
  <c r="T3213" s="1"/>
  <c r="X3213" s="1"/>
  <c r="I3214"/>
  <c r="S3214"/>
  <c r="T3214" s="1"/>
  <c r="X3214" s="1"/>
  <c r="F3215"/>
  <c r="G3215"/>
  <c r="H3215"/>
  <c r="L3215"/>
  <c r="M3215"/>
  <c r="Q3215"/>
  <c r="R3215"/>
  <c r="U3215"/>
  <c r="V3215"/>
  <c r="W3215"/>
  <c r="I3216"/>
  <c r="N3216"/>
  <c r="S3216"/>
  <c r="I3217"/>
  <c r="J3217" s="1"/>
  <c r="S3217"/>
  <c r="T3217" s="1"/>
  <c r="X3217" s="1"/>
  <c r="I3218"/>
  <c r="S3218"/>
  <c r="T3218" s="1"/>
  <c r="X3218" s="1"/>
  <c r="I3219"/>
  <c r="J3219"/>
  <c r="N3219"/>
  <c r="O3219"/>
  <c r="S3219"/>
  <c r="T3219"/>
  <c r="X3219" s="1"/>
  <c r="L3220"/>
  <c r="M3220"/>
  <c r="Q3220"/>
  <c r="R3220"/>
  <c r="U3220"/>
  <c r="V3220"/>
  <c r="W3220"/>
  <c r="I3221"/>
  <c r="I3222"/>
  <c r="J3222"/>
  <c r="N3222"/>
  <c r="O3222"/>
  <c r="S3222"/>
  <c r="T3222"/>
  <c r="X3222" s="1"/>
  <c r="I3223"/>
  <c r="J3223" s="1"/>
  <c r="X3223"/>
  <c r="J3224"/>
  <c r="I3225"/>
  <c r="S3225"/>
  <c r="T3225" s="1"/>
  <c r="J3226"/>
  <c r="J3227"/>
  <c r="J3228"/>
  <c r="F3229"/>
  <c r="U3229"/>
  <c r="J3233"/>
  <c r="B3236"/>
  <c r="B3238"/>
  <c r="E3238"/>
  <c r="F3238"/>
  <c r="B3239"/>
  <c r="F3239"/>
  <c r="F3241"/>
  <c r="B3242"/>
  <c r="U3246"/>
  <c r="V3246"/>
  <c r="W3246"/>
  <c r="C3248"/>
  <c r="C3249"/>
  <c r="K3367" s="1"/>
  <c r="F3252"/>
  <c r="G3252"/>
  <c r="H3252"/>
  <c r="L3252"/>
  <c r="M3252"/>
  <c r="X3252"/>
  <c r="I3253"/>
  <c r="N3253"/>
  <c r="X3253"/>
  <c r="I3254"/>
  <c r="J3254" s="1"/>
  <c r="N3254"/>
  <c r="O3254" s="1"/>
  <c r="X3254"/>
  <c r="F3255"/>
  <c r="G3255"/>
  <c r="H3255"/>
  <c r="L3255"/>
  <c r="M3255"/>
  <c r="X3255"/>
  <c r="I3256"/>
  <c r="N3256"/>
  <c r="X3256"/>
  <c r="I3257"/>
  <c r="J3257" s="1"/>
  <c r="N3257"/>
  <c r="O3257" s="1"/>
  <c r="X3257"/>
  <c r="I3258"/>
  <c r="J3258" s="1"/>
  <c r="N3258"/>
  <c r="O3258" s="1"/>
  <c r="X3258"/>
  <c r="I3259"/>
  <c r="J3259" s="1"/>
  <c r="N3259"/>
  <c r="O3259" s="1"/>
  <c r="X3259"/>
  <c r="I3260"/>
  <c r="J3260" s="1"/>
  <c r="N3260"/>
  <c r="O3260" s="1"/>
  <c r="X3260"/>
  <c r="F3261"/>
  <c r="G3261"/>
  <c r="H3261"/>
  <c r="L3261"/>
  <c r="M3261"/>
  <c r="X3261"/>
  <c r="I3262"/>
  <c r="J3262" s="1"/>
  <c r="N3262"/>
  <c r="O3262" s="1"/>
  <c r="X3262"/>
  <c r="I3263"/>
  <c r="N3263"/>
  <c r="X3263"/>
  <c r="I3264"/>
  <c r="J3264" s="1"/>
  <c r="N3264"/>
  <c r="O3264" s="1"/>
  <c r="X3264"/>
  <c r="I3265"/>
  <c r="J3265" s="1"/>
  <c r="N3265"/>
  <c r="O3265" s="1"/>
  <c r="X3265"/>
  <c r="I3266"/>
  <c r="J3266" s="1"/>
  <c r="N3266"/>
  <c r="O3266" s="1"/>
  <c r="X3266"/>
  <c r="I3267"/>
  <c r="J3267" s="1"/>
  <c r="N3267"/>
  <c r="O3267" s="1"/>
  <c r="X3267"/>
  <c r="I3268"/>
  <c r="J3268" s="1"/>
  <c r="N3268"/>
  <c r="O3268" s="1"/>
  <c r="X3268"/>
  <c r="I3269"/>
  <c r="J3269" s="1"/>
  <c r="N3269"/>
  <c r="O3269" s="1"/>
  <c r="X3269"/>
  <c r="F3270"/>
  <c r="G3270"/>
  <c r="H3270"/>
  <c r="L3270"/>
  <c r="M3270"/>
  <c r="Q3270"/>
  <c r="R3270"/>
  <c r="U3270"/>
  <c r="V3270"/>
  <c r="W3270"/>
  <c r="I3271"/>
  <c r="S3271"/>
  <c r="I3272"/>
  <c r="J3272"/>
  <c r="N3272"/>
  <c r="O3272"/>
  <c r="S3272"/>
  <c r="T3272"/>
  <c r="X3272" s="1"/>
  <c r="I3273"/>
  <c r="J3273" s="1"/>
  <c r="N3273"/>
  <c r="O3273" s="1"/>
  <c r="S3273"/>
  <c r="T3273" s="1"/>
  <c r="X3273" s="1"/>
  <c r="I3274"/>
  <c r="J3274" s="1"/>
  <c r="S3274"/>
  <c r="T3274" s="1"/>
  <c r="X3274" s="1"/>
  <c r="I3275"/>
  <c r="S3275"/>
  <c r="T3275" s="1"/>
  <c r="X3275" s="1"/>
  <c r="I3276"/>
  <c r="J3276"/>
  <c r="N3276"/>
  <c r="O3276"/>
  <c r="S3276"/>
  <c r="T3276"/>
  <c r="X3276" s="1"/>
  <c r="I3277"/>
  <c r="J3277" s="1"/>
  <c r="N3277"/>
  <c r="O3277" s="1"/>
  <c r="S3277"/>
  <c r="T3277" s="1"/>
  <c r="X3277" s="1"/>
  <c r="I3278"/>
  <c r="J3278" s="1"/>
  <c r="I3279"/>
  <c r="J3279" s="1"/>
  <c r="N3279"/>
  <c r="O3279" s="1"/>
  <c r="X3279"/>
  <c r="I3280"/>
  <c r="J3280" s="1"/>
  <c r="N3280"/>
  <c r="O3280" s="1"/>
  <c r="X3280"/>
  <c r="I3281"/>
  <c r="J3281" s="1"/>
  <c r="N3281"/>
  <c r="O3281" s="1"/>
  <c r="X3281"/>
  <c r="I3282"/>
  <c r="J3282" s="1"/>
  <c r="N3282"/>
  <c r="O3282" s="1"/>
  <c r="S3282"/>
  <c r="T3282" s="1"/>
  <c r="X3282" s="1"/>
  <c r="I3283"/>
  <c r="J3283" s="1"/>
  <c r="X3283"/>
  <c r="I3284"/>
  <c r="J3284"/>
  <c r="N3284"/>
  <c r="O3284"/>
  <c r="S3284"/>
  <c r="T3284"/>
  <c r="X3284" s="1"/>
  <c r="I3285"/>
  <c r="J3285" s="1"/>
  <c r="N3285"/>
  <c r="O3285" s="1"/>
  <c r="S3285"/>
  <c r="T3285" s="1"/>
  <c r="X3285" s="1"/>
  <c r="I3286"/>
  <c r="J3286" s="1"/>
  <c r="N3286"/>
  <c r="O3286" s="1"/>
  <c r="X3286"/>
  <c r="I3287"/>
  <c r="J3287" s="1"/>
  <c r="N3287"/>
  <c r="O3287" s="1"/>
  <c r="S3287"/>
  <c r="T3287" s="1"/>
  <c r="X3287" s="1"/>
  <c r="F3288"/>
  <c r="G3288"/>
  <c r="H3288"/>
  <c r="L3288"/>
  <c r="M3288"/>
  <c r="X3288"/>
  <c r="I3289"/>
  <c r="J3289" s="1"/>
  <c r="N3289"/>
  <c r="O3289" s="1"/>
  <c r="X3289"/>
  <c r="I3290"/>
  <c r="N3290"/>
  <c r="X3290"/>
  <c r="I3291"/>
  <c r="J3291" s="1"/>
  <c r="N3291"/>
  <c r="O3291" s="1"/>
  <c r="X3291"/>
  <c r="F3292"/>
  <c r="G3292"/>
  <c r="H3292"/>
  <c r="L3292"/>
  <c r="M3292"/>
  <c r="X3292"/>
  <c r="I3293"/>
  <c r="N3293"/>
  <c r="X3293"/>
  <c r="I3294"/>
  <c r="J3294" s="1"/>
  <c r="N3294"/>
  <c r="O3294" s="1"/>
  <c r="X3294"/>
  <c r="I3295"/>
  <c r="J3295" s="1"/>
  <c r="N3295"/>
  <c r="O3295" s="1"/>
  <c r="X3295"/>
  <c r="I3296"/>
  <c r="J3296" s="1"/>
  <c r="N3296"/>
  <c r="O3296" s="1"/>
  <c r="X3296"/>
  <c r="I3297"/>
  <c r="J3297" s="1"/>
  <c r="N3297"/>
  <c r="O3297" s="1"/>
  <c r="X3297"/>
  <c r="F3298"/>
  <c r="G3298"/>
  <c r="H3298"/>
  <c r="L3298"/>
  <c r="M3298"/>
  <c r="X3298"/>
  <c r="I3299"/>
  <c r="J3299"/>
  <c r="N3299"/>
  <c r="O3299"/>
  <c r="X3299"/>
  <c r="I3300"/>
  <c r="I3298" s="1"/>
  <c r="J3298" s="1"/>
  <c r="X3300"/>
  <c r="I3301"/>
  <c r="J3301"/>
  <c r="N3301"/>
  <c r="O3301"/>
  <c r="X3301"/>
  <c r="I3302"/>
  <c r="J3302" s="1"/>
  <c r="X3302"/>
  <c r="I3303"/>
  <c r="J3303"/>
  <c r="N3303"/>
  <c r="O3303"/>
  <c r="X3303"/>
  <c r="I3304"/>
  <c r="J3304" s="1"/>
  <c r="X3304"/>
  <c r="F3305"/>
  <c r="G3305"/>
  <c r="H3305"/>
  <c r="L3305"/>
  <c r="M3305"/>
  <c r="X3305"/>
  <c r="I3306"/>
  <c r="J3306"/>
  <c r="N3306"/>
  <c r="O3306"/>
  <c r="X3306"/>
  <c r="I3307"/>
  <c r="N3307" s="1"/>
  <c r="X3307"/>
  <c r="I3308"/>
  <c r="J3308"/>
  <c r="N3308"/>
  <c r="O3308"/>
  <c r="X3308"/>
  <c r="I3309"/>
  <c r="J3309" s="1"/>
  <c r="X3309"/>
  <c r="I3310"/>
  <c r="J3310"/>
  <c r="N3310"/>
  <c r="O3310"/>
  <c r="X3310"/>
  <c r="I3311"/>
  <c r="J3311" s="1"/>
  <c r="X3311"/>
  <c r="I3312"/>
  <c r="J3312"/>
  <c r="N3312"/>
  <c r="O3312"/>
  <c r="X3312"/>
  <c r="I3313"/>
  <c r="J3313" s="1"/>
  <c r="X3313"/>
  <c r="X3314"/>
  <c r="I3315"/>
  <c r="X3315"/>
  <c r="I3316"/>
  <c r="J3316" s="1"/>
  <c r="X3316"/>
  <c r="I3317"/>
  <c r="J3317" s="1"/>
  <c r="X3317"/>
  <c r="I3318"/>
  <c r="J3318"/>
  <c r="X3318"/>
  <c r="I3319"/>
  <c r="J3319" s="1"/>
  <c r="X3319"/>
  <c r="I3320"/>
  <c r="J3320" s="1"/>
  <c r="N3320"/>
  <c r="O3320" s="1"/>
  <c r="S3320"/>
  <c r="T3320" s="1"/>
  <c r="X3320" s="1"/>
  <c r="I3321"/>
  <c r="J3321" s="1"/>
  <c r="X3321"/>
  <c r="I3322"/>
  <c r="J3322"/>
  <c r="X3322"/>
  <c r="F3323"/>
  <c r="G3323"/>
  <c r="H3323"/>
  <c r="L3323"/>
  <c r="M3323"/>
  <c r="Q3323"/>
  <c r="R3323"/>
  <c r="U3323"/>
  <c r="V3323"/>
  <c r="W3323"/>
  <c r="I3324"/>
  <c r="J3324" s="1"/>
  <c r="N3324"/>
  <c r="O3324" s="1"/>
  <c r="S3324"/>
  <c r="T3324" s="1"/>
  <c r="I3325"/>
  <c r="J3325" s="1"/>
  <c r="S3325"/>
  <c r="T3325" s="1"/>
  <c r="X3325" s="1"/>
  <c r="I3326"/>
  <c r="J3326"/>
  <c r="N3326"/>
  <c r="O3326"/>
  <c r="S3326"/>
  <c r="T3326"/>
  <c r="X3326" s="1"/>
  <c r="I3327"/>
  <c r="J3327" s="1"/>
  <c r="N3327"/>
  <c r="O3327" s="1"/>
  <c r="S3327"/>
  <c r="T3327" s="1"/>
  <c r="X3327" s="1"/>
  <c r="I3328"/>
  <c r="J3328" s="1"/>
  <c r="N3328"/>
  <c r="O3328" s="1"/>
  <c r="S3328"/>
  <c r="T3328" s="1"/>
  <c r="X3328" s="1"/>
  <c r="I3329"/>
  <c r="J3329" s="1"/>
  <c r="S3329"/>
  <c r="T3329" s="1"/>
  <c r="X3329" s="1"/>
  <c r="F3330"/>
  <c r="G3330"/>
  <c r="H3330"/>
  <c r="L3330"/>
  <c r="M3330"/>
  <c r="Q3330"/>
  <c r="R3330"/>
  <c r="U3330"/>
  <c r="V3330"/>
  <c r="W3330"/>
  <c r="I3331"/>
  <c r="N3331"/>
  <c r="S3331"/>
  <c r="I3332"/>
  <c r="J3332" s="1"/>
  <c r="N3332"/>
  <c r="O3332" s="1"/>
  <c r="S3332"/>
  <c r="T3332" s="1"/>
  <c r="X3332" s="1"/>
  <c r="I3333"/>
  <c r="J3333" s="1"/>
  <c r="S3333"/>
  <c r="T3333" s="1"/>
  <c r="X3333" s="1"/>
  <c r="I3334"/>
  <c r="J3334"/>
  <c r="N3334"/>
  <c r="O3334"/>
  <c r="S3334"/>
  <c r="T3334"/>
  <c r="X3334" s="1"/>
  <c r="I3335"/>
  <c r="J3335" s="1"/>
  <c r="N3335"/>
  <c r="O3335" s="1"/>
  <c r="S3335"/>
  <c r="T3335" s="1"/>
  <c r="X3335" s="1"/>
  <c r="I3336"/>
  <c r="J3336" s="1"/>
  <c r="N3336"/>
  <c r="O3336" s="1"/>
  <c r="S3336"/>
  <c r="T3336" s="1"/>
  <c r="X3336" s="1"/>
  <c r="F3337"/>
  <c r="G3337"/>
  <c r="H3337"/>
  <c r="X3337"/>
  <c r="I3338"/>
  <c r="X3338"/>
  <c r="I3339"/>
  <c r="J3339" s="1"/>
  <c r="X3339"/>
  <c r="I3340"/>
  <c r="J3340" s="1"/>
  <c r="N3340"/>
  <c r="O3340" s="1"/>
  <c r="S3340"/>
  <c r="T3340" s="1"/>
  <c r="X3340" s="1"/>
  <c r="F3341"/>
  <c r="G3341"/>
  <c r="H3341"/>
  <c r="L3341"/>
  <c r="M3341"/>
  <c r="Q3341"/>
  <c r="R3341"/>
  <c r="U3341"/>
  <c r="V3341"/>
  <c r="W3341"/>
  <c r="I3342"/>
  <c r="N3342" s="1"/>
  <c r="S3342"/>
  <c r="I3343"/>
  <c r="J3343"/>
  <c r="N3343"/>
  <c r="O3343"/>
  <c r="S3343"/>
  <c r="T3343"/>
  <c r="X3343" s="1"/>
  <c r="I3344"/>
  <c r="J3344" s="1"/>
  <c r="N3344"/>
  <c r="O3344" s="1"/>
  <c r="S3344"/>
  <c r="T3344" s="1"/>
  <c r="X3344" s="1"/>
  <c r="I3345"/>
  <c r="J3345" s="1"/>
  <c r="N3345"/>
  <c r="O3345" s="1"/>
  <c r="S3345"/>
  <c r="T3345" s="1"/>
  <c r="X3345" s="1"/>
  <c r="I3346"/>
  <c r="J3346" s="1"/>
  <c r="S3346"/>
  <c r="T3346" s="1"/>
  <c r="X3346" s="1"/>
  <c r="I3347"/>
  <c r="J3347"/>
  <c r="N3347"/>
  <c r="O3347"/>
  <c r="S3347"/>
  <c r="T3347"/>
  <c r="X3347" s="1"/>
  <c r="I3348"/>
  <c r="J3348" s="1"/>
  <c r="N3348"/>
  <c r="O3348" s="1"/>
  <c r="S3348"/>
  <c r="T3348" s="1"/>
  <c r="X3348" s="1"/>
  <c r="F3349"/>
  <c r="G3349"/>
  <c r="H3349"/>
  <c r="L3349"/>
  <c r="M3349"/>
  <c r="Q3349"/>
  <c r="R3349"/>
  <c r="U3349"/>
  <c r="V3349"/>
  <c r="W3349"/>
  <c r="I3350"/>
  <c r="I3349" s="1"/>
  <c r="J3349" s="1"/>
  <c r="S3350"/>
  <c r="S3349" s="1"/>
  <c r="I3351"/>
  <c r="J3351"/>
  <c r="N3351"/>
  <c r="O3351"/>
  <c r="S3351"/>
  <c r="T3351"/>
  <c r="X3351" s="1"/>
  <c r="I3352"/>
  <c r="J3352" s="1"/>
  <c r="N3352"/>
  <c r="O3352" s="1"/>
  <c r="S3352"/>
  <c r="T3352" s="1"/>
  <c r="X3352" s="1"/>
  <c r="F3353"/>
  <c r="F3367" s="1"/>
  <c r="G3353"/>
  <c r="H3353"/>
  <c r="L3353"/>
  <c r="M3353"/>
  <c r="Q3353"/>
  <c r="R3353"/>
  <c r="U3353"/>
  <c r="V3353"/>
  <c r="W3353"/>
  <c r="I3354"/>
  <c r="N3354" s="1"/>
  <c r="N3353" s="1"/>
  <c r="S3354"/>
  <c r="I3355"/>
  <c r="J3355"/>
  <c r="N3355"/>
  <c r="O3355"/>
  <c r="S3355"/>
  <c r="T3355"/>
  <c r="X3355" s="1"/>
  <c r="I3356"/>
  <c r="J3356" s="1"/>
  <c r="N3356"/>
  <c r="O3356" s="1"/>
  <c r="S3356"/>
  <c r="T3356" s="1"/>
  <c r="X3356" s="1"/>
  <c r="I3357"/>
  <c r="J3357" s="1"/>
  <c r="N3357"/>
  <c r="O3357" s="1"/>
  <c r="S3357"/>
  <c r="T3357" s="1"/>
  <c r="X3357" s="1"/>
  <c r="L3358"/>
  <c r="L3367" s="1"/>
  <c r="M3358"/>
  <c r="Q3358"/>
  <c r="R3358"/>
  <c r="U3358"/>
  <c r="U3367" s="1"/>
  <c r="V3358"/>
  <c r="W3358"/>
  <c r="I3359"/>
  <c r="N3359"/>
  <c r="S3359"/>
  <c r="I3360"/>
  <c r="J3360" s="1"/>
  <c r="N3360"/>
  <c r="O3360" s="1"/>
  <c r="S3360"/>
  <c r="T3360" s="1"/>
  <c r="X3360" s="1"/>
  <c r="I3361"/>
  <c r="J3361" s="1"/>
  <c r="X3361"/>
  <c r="J3362"/>
  <c r="I3363"/>
  <c r="J3363" s="1"/>
  <c r="N3363"/>
  <c r="O3363" s="1"/>
  <c r="S3363"/>
  <c r="T3363" s="1"/>
  <c r="J3364"/>
  <c r="J3365"/>
  <c r="J3366"/>
  <c r="H3367"/>
  <c r="Q3367"/>
  <c r="W3367"/>
  <c r="J3371"/>
  <c r="B3374"/>
  <c r="B3376"/>
  <c r="E3376"/>
  <c r="F3376"/>
  <c r="B3377"/>
  <c r="F3377"/>
  <c r="F3379"/>
  <c r="B3380"/>
  <c r="U3384"/>
  <c r="V3384"/>
  <c r="W3384"/>
  <c r="C3386"/>
  <c r="C3387"/>
  <c r="K3505" s="1"/>
  <c r="F3390"/>
  <c r="G3390"/>
  <c r="H3390"/>
  <c r="L3390"/>
  <c r="M3390"/>
  <c r="X3390"/>
  <c r="I3391"/>
  <c r="N3391"/>
  <c r="X3391"/>
  <c r="I3392"/>
  <c r="J3392" s="1"/>
  <c r="N3392"/>
  <c r="O3392" s="1"/>
  <c r="X3392"/>
  <c r="F3393"/>
  <c r="G3393"/>
  <c r="H3393"/>
  <c r="L3393"/>
  <c r="M3393"/>
  <c r="X3393"/>
  <c r="I3394"/>
  <c r="N3394"/>
  <c r="X3394"/>
  <c r="I3395"/>
  <c r="J3395" s="1"/>
  <c r="N3395"/>
  <c r="O3395" s="1"/>
  <c r="X3395"/>
  <c r="I3396"/>
  <c r="J3396" s="1"/>
  <c r="N3396"/>
  <c r="O3396" s="1"/>
  <c r="X3396"/>
  <c r="I3397"/>
  <c r="J3397" s="1"/>
  <c r="N3397"/>
  <c r="O3397" s="1"/>
  <c r="X3397"/>
  <c r="I3398"/>
  <c r="J3398" s="1"/>
  <c r="N3398"/>
  <c r="O3398" s="1"/>
  <c r="X3398"/>
  <c r="F3399"/>
  <c r="G3399"/>
  <c r="H3399"/>
  <c r="L3399"/>
  <c r="M3399"/>
  <c r="X3399"/>
  <c r="I3400"/>
  <c r="J3400" s="1"/>
  <c r="N3400"/>
  <c r="O3400" s="1"/>
  <c r="X3400"/>
  <c r="I3401"/>
  <c r="N3401"/>
  <c r="X3401"/>
  <c r="I3402"/>
  <c r="J3402" s="1"/>
  <c r="N3402"/>
  <c r="O3402" s="1"/>
  <c r="X3402"/>
  <c r="I3403"/>
  <c r="J3403" s="1"/>
  <c r="N3403"/>
  <c r="O3403" s="1"/>
  <c r="X3403"/>
  <c r="I3404"/>
  <c r="J3404" s="1"/>
  <c r="N3404"/>
  <c r="O3404" s="1"/>
  <c r="X3404"/>
  <c r="I3405"/>
  <c r="J3405" s="1"/>
  <c r="N3405"/>
  <c r="O3405" s="1"/>
  <c r="X3405"/>
  <c r="I3406"/>
  <c r="J3406" s="1"/>
  <c r="N3406"/>
  <c r="O3406" s="1"/>
  <c r="X3406"/>
  <c r="I3407"/>
  <c r="J3407" s="1"/>
  <c r="N3407"/>
  <c r="O3407" s="1"/>
  <c r="X3407"/>
  <c r="F3408"/>
  <c r="G3408"/>
  <c r="H3408"/>
  <c r="L3408"/>
  <c r="M3408"/>
  <c r="Q3408"/>
  <c r="R3408"/>
  <c r="U3408"/>
  <c r="V3408"/>
  <c r="W3408"/>
  <c r="I3409"/>
  <c r="S3409"/>
  <c r="I3410"/>
  <c r="J3410"/>
  <c r="N3410"/>
  <c r="O3410"/>
  <c r="S3410"/>
  <c r="T3410"/>
  <c r="X3410" s="1"/>
  <c r="I3411"/>
  <c r="J3411" s="1"/>
  <c r="N3411"/>
  <c r="O3411" s="1"/>
  <c r="S3411"/>
  <c r="T3411" s="1"/>
  <c r="X3411" s="1"/>
  <c r="I3412"/>
  <c r="J3412" s="1"/>
  <c r="N3412"/>
  <c r="O3412" s="1"/>
  <c r="S3412"/>
  <c r="T3412" s="1"/>
  <c r="X3412" s="1"/>
  <c r="I3413"/>
  <c r="J3413" s="1"/>
  <c r="S3413"/>
  <c r="T3413" s="1"/>
  <c r="X3413" s="1"/>
  <c r="I3414"/>
  <c r="J3414"/>
  <c r="N3414"/>
  <c r="O3414"/>
  <c r="S3414"/>
  <c r="T3414"/>
  <c r="X3414" s="1"/>
  <c r="I3415"/>
  <c r="J3415" s="1"/>
  <c r="N3415"/>
  <c r="O3415" s="1"/>
  <c r="S3415"/>
  <c r="T3415" s="1"/>
  <c r="X3415" s="1"/>
  <c r="I3416"/>
  <c r="J3416" s="1"/>
  <c r="N3416"/>
  <c r="O3416" s="1"/>
  <c r="S3416"/>
  <c r="T3416" s="1"/>
  <c r="X3416" s="1"/>
  <c r="I3417"/>
  <c r="J3417" s="1"/>
  <c r="X3417"/>
  <c r="I3418"/>
  <c r="J3418"/>
  <c r="N3418"/>
  <c r="O3418"/>
  <c r="X3418"/>
  <c r="I3419"/>
  <c r="J3419" s="1"/>
  <c r="X3419"/>
  <c r="I3420"/>
  <c r="J3420"/>
  <c r="N3420"/>
  <c r="O3420"/>
  <c r="S3420"/>
  <c r="T3420"/>
  <c r="X3420" s="1"/>
  <c r="I3421"/>
  <c r="J3421" s="1"/>
  <c r="N3421"/>
  <c r="O3421" s="1"/>
  <c r="X3421"/>
  <c r="I3422"/>
  <c r="J3422" s="1"/>
  <c r="N3422"/>
  <c r="O3422" s="1"/>
  <c r="S3422"/>
  <c r="T3422" s="1"/>
  <c r="X3422" s="1"/>
  <c r="I3423"/>
  <c r="J3423" s="1"/>
  <c r="S3423"/>
  <c r="T3423" s="1"/>
  <c r="X3423" s="1"/>
  <c r="I3424"/>
  <c r="J3424"/>
  <c r="N3424"/>
  <c r="O3424"/>
  <c r="X3424"/>
  <c r="I3425"/>
  <c r="J3425" s="1"/>
  <c r="S3425"/>
  <c r="T3425" s="1"/>
  <c r="X3425" s="1"/>
  <c r="F3426"/>
  <c r="G3426"/>
  <c r="H3426"/>
  <c r="L3426"/>
  <c r="M3426"/>
  <c r="X3426"/>
  <c r="I3427"/>
  <c r="J3427"/>
  <c r="N3427"/>
  <c r="O3427"/>
  <c r="X3427"/>
  <c r="I3428"/>
  <c r="I3426" s="1"/>
  <c r="J3426" s="1"/>
  <c r="X3428"/>
  <c r="I3429"/>
  <c r="J3429"/>
  <c r="N3429"/>
  <c r="O3429"/>
  <c r="X3429"/>
  <c r="F3430"/>
  <c r="G3430"/>
  <c r="H3430"/>
  <c r="L3430"/>
  <c r="M3430"/>
  <c r="X3430"/>
  <c r="I3431"/>
  <c r="X3431"/>
  <c r="I3432"/>
  <c r="J3432"/>
  <c r="N3432"/>
  <c r="O3432"/>
  <c r="X3432"/>
  <c r="I3433"/>
  <c r="J3433" s="1"/>
  <c r="X3433"/>
  <c r="I3434"/>
  <c r="J3434"/>
  <c r="N3434"/>
  <c r="O3434"/>
  <c r="X3434"/>
  <c r="I3435"/>
  <c r="J3435" s="1"/>
  <c r="X3435"/>
  <c r="F3436"/>
  <c r="G3436"/>
  <c r="H3436"/>
  <c r="L3436"/>
  <c r="M3436"/>
  <c r="X3436"/>
  <c r="I3437"/>
  <c r="J3437"/>
  <c r="N3437"/>
  <c r="O3437"/>
  <c r="X3437"/>
  <c r="I3438"/>
  <c r="I3436" s="1"/>
  <c r="J3436" s="1"/>
  <c r="X3438"/>
  <c r="I3439"/>
  <c r="J3439"/>
  <c r="N3439"/>
  <c r="O3439"/>
  <c r="X3439"/>
  <c r="I3440"/>
  <c r="J3440" s="1"/>
  <c r="X3440"/>
  <c r="I3441"/>
  <c r="J3441" s="1"/>
  <c r="N3441"/>
  <c r="O3441" s="1"/>
  <c r="X3441"/>
  <c r="I3442"/>
  <c r="J3442" s="1"/>
  <c r="X3442"/>
  <c r="F3443"/>
  <c r="G3443"/>
  <c r="H3443"/>
  <c r="L3443"/>
  <c r="M3443"/>
  <c r="X3443"/>
  <c r="I3444"/>
  <c r="J3444"/>
  <c r="N3444"/>
  <c r="O3444"/>
  <c r="X3444"/>
  <c r="I3445"/>
  <c r="J3445" s="1"/>
  <c r="X3445"/>
  <c r="I3446"/>
  <c r="J3446" s="1"/>
  <c r="N3446"/>
  <c r="O3446" s="1"/>
  <c r="X3446"/>
  <c r="I3447"/>
  <c r="J3447" s="1"/>
  <c r="X3447"/>
  <c r="I3448"/>
  <c r="J3448"/>
  <c r="N3448"/>
  <c r="O3448"/>
  <c r="X3448"/>
  <c r="I3449"/>
  <c r="J3449" s="1"/>
  <c r="X3449"/>
  <c r="I3450"/>
  <c r="J3450" s="1"/>
  <c r="N3450"/>
  <c r="O3450" s="1"/>
  <c r="X3450"/>
  <c r="I3451"/>
  <c r="J3451" s="1"/>
  <c r="X3451"/>
  <c r="X3452"/>
  <c r="I3453"/>
  <c r="X3453"/>
  <c r="I3454"/>
  <c r="J3454" s="1"/>
  <c r="X3454"/>
  <c r="I3455"/>
  <c r="J3455" s="1"/>
  <c r="X3455"/>
  <c r="I3456"/>
  <c r="J3456"/>
  <c r="X3456"/>
  <c r="I3457"/>
  <c r="J3457" s="1"/>
  <c r="X3457"/>
  <c r="I3458"/>
  <c r="J3458" s="1"/>
  <c r="N3458"/>
  <c r="O3458" s="1"/>
  <c r="S3458"/>
  <c r="T3458" s="1"/>
  <c r="X3458" s="1"/>
  <c r="I3459"/>
  <c r="J3459" s="1"/>
  <c r="X3459"/>
  <c r="I3460"/>
  <c r="J3460"/>
  <c r="X3460"/>
  <c r="F3461"/>
  <c r="G3461"/>
  <c r="H3461"/>
  <c r="L3461"/>
  <c r="M3461"/>
  <c r="Q3461"/>
  <c r="R3461"/>
  <c r="U3461"/>
  <c r="V3461"/>
  <c r="W3461"/>
  <c r="I3462"/>
  <c r="J3462" s="1"/>
  <c r="N3462"/>
  <c r="O3462" s="1"/>
  <c r="S3462"/>
  <c r="T3462" s="1"/>
  <c r="X3462" s="1"/>
  <c r="I3463"/>
  <c r="J3463" s="1"/>
  <c r="S3463"/>
  <c r="T3463" s="1"/>
  <c r="X3463" s="1"/>
  <c r="I3464"/>
  <c r="J3464" s="1"/>
  <c r="N3464"/>
  <c r="O3464" s="1"/>
  <c r="S3464"/>
  <c r="T3464" s="1"/>
  <c r="X3464" s="1"/>
  <c r="I3465"/>
  <c r="J3465" s="1"/>
  <c r="S3465"/>
  <c r="T3465" s="1"/>
  <c r="X3465" s="1"/>
  <c r="I3466"/>
  <c r="J3466" s="1"/>
  <c r="N3466"/>
  <c r="O3466" s="1"/>
  <c r="S3466"/>
  <c r="T3466" s="1"/>
  <c r="X3466" s="1"/>
  <c r="I3467"/>
  <c r="J3467" s="1"/>
  <c r="S3467"/>
  <c r="T3467" s="1"/>
  <c r="X3467" s="1"/>
  <c r="F3468"/>
  <c r="G3468"/>
  <c r="H3468"/>
  <c r="L3468"/>
  <c r="M3468"/>
  <c r="Q3468"/>
  <c r="R3468"/>
  <c r="U3468"/>
  <c r="V3468"/>
  <c r="W3468"/>
  <c r="I3469"/>
  <c r="J3469" s="1"/>
  <c r="I3470"/>
  <c r="J3470" s="1"/>
  <c r="N3470"/>
  <c r="O3470" s="1"/>
  <c r="S3470"/>
  <c r="T3470" s="1"/>
  <c r="X3470" s="1"/>
  <c r="I3471"/>
  <c r="J3471" s="1"/>
  <c r="I3472"/>
  <c r="J3472" s="1"/>
  <c r="N3472"/>
  <c r="O3472" s="1"/>
  <c r="S3472"/>
  <c r="T3472" s="1"/>
  <c r="X3472" s="1"/>
  <c r="I3473"/>
  <c r="J3473" s="1"/>
  <c r="I3474"/>
  <c r="J3474" s="1"/>
  <c r="N3474"/>
  <c r="O3474" s="1"/>
  <c r="S3474"/>
  <c r="T3474" s="1"/>
  <c r="X3474" s="1"/>
  <c r="F3475"/>
  <c r="G3475"/>
  <c r="H3475"/>
  <c r="H3505" s="1"/>
  <c r="X3475"/>
  <c r="I3476"/>
  <c r="X3476"/>
  <c r="I3477"/>
  <c r="J3477" s="1"/>
  <c r="X3477"/>
  <c r="I3478"/>
  <c r="J3478" s="1"/>
  <c r="S3478"/>
  <c r="T3478" s="1"/>
  <c r="X3478" s="1"/>
  <c r="F3479"/>
  <c r="G3479"/>
  <c r="H3479"/>
  <c r="L3479"/>
  <c r="M3479"/>
  <c r="Q3479"/>
  <c r="Q3505" s="1"/>
  <c r="R3479"/>
  <c r="U3479"/>
  <c r="V3479"/>
  <c r="W3479"/>
  <c r="I3480"/>
  <c r="J3480" s="1"/>
  <c r="N3480"/>
  <c r="O3480" s="1"/>
  <c r="S3480"/>
  <c r="T3480" s="1"/>
  <c r="X3480"/>
  <c r="I3481"/>
  <c r="J3481"/>
  <c r="N3481"/>
  <c r="O3481"/>
  <c r="S3481"/>
  <c r="T3481"/>
  <c r="X3481" s="1"/>
  <c r="I3482"/>
  <c r="J3482" s="1"/>
  <c r="N3482"/>
  <c r="O3482" s="1"/>
  <c r="S3482"/>
  <c r="T3482" s="1"/>
  <c r="X3482"/>
  <c r="I3483"/>
  <c r="J3483"/>
  <c r="N3483"/>
  <c r="O3483"/>
  <c r="S3483"/>
  <c r="T3483"/>
  <c r="X3483" s="1"/>
  <c r="I3484"/>
  <c r="J3484" s="1"/>
  <c r="N3484"/>
  <c r="O3484" s="1"/>
  <c r="S3484"/>
  <c r="T3484" s="1"/>
  <c r="X3484"/>
  <c r="I3485"/>
  <c r="J3485"/>
  <c r="N3485"/>
  <c r="O3485"/>
  <c r="S3485"/>
  <c r="T3485"/>
  <c r="X3485" s="1"/>
  <c r="I3486"/>
  <c r="J3486" s="1"/>
  <c r="N3486"/>
  <c r="O3486" s="1"/>
  <c r="S3486"/>
  <c r="T3486" s="1"/>
  <c r="X3486"/>
  <c r="F3487"/>
  <c r="G3487"/>
  <c r="H3487"/>
  <c r="L3487"/>
  <c r="M3487"/>
  <c r="Q3487"/>
  <c r="R3487"/>
  <c r="U3487"/>
  <c r="V3487"/>
  <c r="W3487"/>
  <c r="I3488"/>
  <c r="J3488" s="1"/>
  <c r="S3488"/>
  <c r="T3488" s="1"/>
  <c r="I3489"/>
  <c r="J3489"/>
  <c r="N3489"/>
  <c r="O3489"/>
  <c r="S3489"/>
  <c r="T3489"/>
  <c r="X3489" s="1"/>
  <c r="I3490"/>
  <c r="J3490" s="1"/>
  <c r="S3490"/>
  <c r="T3490" s="1"/>
  <c r="X3490" s="1"/>
  <c r="F3491"/>
  <c r="G3491"/>
  <c r="H3491"/>
  <c r="L3491"/>
  <c r="M3491"/>
  <c r="Q3491"/>
  <c r="R3491"/>
  <c r="U3491"/>
  <c r="V3491"/>
  <c r="W3491"/>
  <c r="W3505" s="1"/>
  <c r="I3492"/>
  <c r="J3492" s="1"/>
  <c r="N3492"/>
  <c r="O3492" s="1"/>
  <c r="S3492"/>
  <c r="T3492" s="1"/>
  <c r="X3492"/>
  <c r="I3493"/>
  <c r="J3493"/>
  <c r="N3493"/>
  <c r="O3493"/>
  <c r="S3493"/>
  <c r="T3493"/>
  <c r="X3493" s="1"/>
  <c r="I3494"/>
  <c r="J3494" s="1"/>
  <c r="N3494"/>
  <c r="O3494" s="1"/>
  <c r="S3494"/>
  <c r="T3494" s="1"/>
  <c r="X3494"/>
  <c r="I3495"/>
  <c r="J3495"/>
  <c r="N3495"/>
  <c r="O3495"/>
  <c r="S3495"/>
  <c r="T3495"/>
  <c r="X3495" s="1"/>
  <c r="L3496"/>
  <c r="M3496"/>
  <c r="Q3496"/>
  <c r="R3496"/>
  <c r="U3496"/>
  <c r="V3496"/>
  <c r="W3496"/>
  <c r="I3497"/>
  <c r="J3497" s="1"/>
  <c r="S3497"/>
  <c r="T3497" s="1"/>
  <c r="X3497" s="1"/>
  <c r="I3498"/>
  <c r="J3498" s="1"/>
  <c r="N3498"/>
  <c r="O3498" s="1"/>
  <c r="S3498"/>
  <c r="T3498" s="1"/>
  <c r="X3498" s="1"/>
  <c r="I3499"/>
  <c r="J3499" s="1"/>
  <c r="X3499"/>
  <c r="J3500"/>
  <c r="I3501"/>
  <c r="N3501" s="1"/>
  <c r="S3501"/>
  <c r="T3501" s="1"/>
  <c r="X3501" s="1"/>
  <c r="J3502"/>
  <c r="J3503"/>
  <c r="J3504"/>
  <c r="F3505"/>
  <c r="L3505"/>
  <c r="U3505"/>
  <c r="J3509"/>
  <c r="B3512"/>
  <c r="B3514"/>
  <c r="E3514"/>
  <c r="F3514"/>
  <c r="B3515"/>
  <c r="F3515"/>
  <c r="B3517"/>
  <c r="F3517"/>
  <c r="B3518"/>
  <c r="U3522"/>
  <c r="V3522"/>
  <c r="W3522"/>
  <c r="C3524"/>
  <c r="C3525"/>
  <c r="K3643" s="1"/>
  <c r="F3528"/>
  <c r="G3528"/>
  <c r="H3528"/>
  <c r="L3528"/>
  <c r="M3528"/>
  <c r="X3528"/>
  <c r="I3529"/>
  <c r="N3529"/>
  <c r="X3529"/>
  <c r="I3530"/>
  <c r="J3530" s="1"/>
  <c r="N3530"/>
  <c r="O3530" s="1"/>
  <c r="X3530"/>
  <c r="F3531"/>
  <c r="G3531"/>
  <c r="H3531"/>
  <c r="L3531"/>
  <c r="M3531"/>
  <c r="X3531"/>
  <c r="I3532"/>
  <c r="N3532"/>
  <c r="X3532"/>
  <c r="I3533"/>
  <c r="J3533" s="1"/>
  <c r="N3533"/>
  <c r="O3533" s="1"/>
  <c r="X3533"/>
  <c r="I3534"/>
  <c r="J3534" s="1"/>
  <c r="N3534"/>
  <c r="O3534" s="1"/>
  <c r="X3534"/>
  <c r="I3535"/>
  <c r="J3535" s="1"/>
  <c r="N3535"/>
  <c r="O3535" s="1"/>
  <c r="X3535"/>
  <c r="I3536"/>
  <c r="J3536" s="1"/>
  <c r="N3536"/>
  <c r="O3536" s="1"/>
  <c r="X3536"/>
  <c r="F3537"/>
  <c r="G3537"/>
  <c r="H3537"/>
  <c r="L3537"/>
  <c r="M3537"/>
  <c r="X3537"/>
  <c r="I3538"/>
  <c r="J3538" s="1"/>
  <c r="N3538"/>
  <c r="O3538" s="1"/>
  <c r="X3538"/>
  <c r="I3539"/>
  <c r="J3539" s="1"/>
  <c r="N3539"/>
  <c r="O3539" s="1"/>
  <c r="X3539"/>
  <c r="I3540"/>
  <c r="J3540" s="1"/>
  <c r="N3540"/>
  <c r="O3540" s="1"/>
  <c r="X3540"/>
  <c r="I3541"/>
  <c r="J3541" s="1"/>
  <c r="N3541"/>
  <c r="O3541" s="1"/>
  <c r="X3541"/>
  <c r="I3542"/>
  <c r="J3542" s="1"/>
  <c r="N3542"/>
  <c r="O3542" s="1"/>
  <c r="X3542"/>
  <c r="I3543"/>
  <c r="J3543" s="1"/>
  <c r="N3543"/>
  <c r="O3543" s="1"/>
  <c r="X3543"/>
  <c r="I3544"/>
  <c r="J3544" s="1"/>
  <c r="N3544"/>
  <c r="O3544" s="1"/>
  <c r="X3544"/>
  <c r="I3545"/>
  <c r="J3545" s="1"/>
  <c r="N3545"/>
  <c r="O3545" s="1"/>
  <c r="X3545"/>
  <c r="F3546"/>
  <c r="G3546"/>
  <c r="H3546"/>
  <c r="L3546"/>
  <c r="M3546"/>
  <c r="Q3546"/>
  <c r="R3546"/>
  <c r="U3546"/>
  <c r="V3546"/>
  <c r="W3546"/>
  <c r="I3547"/>
  <c r="J3547" s="1"/>
  <c r="S3547"/>
  <c r="T3547" s="1"/>
  <c r="X3547" s="1"/>
  <c r="I3548"/>
  <c r="J3548" s="1"/>
  <c r="N3548"/>
  <c r="O3548" s="1"/>
  <c r="S3548"/>
  <c r="T3548" s="1"/>
  <c r="X3548" s="1"/>
  <c r="I3549"/>
  <c r="J3549" s="1"/>
  <c r="S3549"/>
  <c r="T3549" s="1"/>
  <c r="X3549" s="1"/>
  <c r="I3550"/>
  <c r="J3550" s="1"/>
  <c r="N3550"/>
  <c r="O3550" s="1"/>
  <c r="S3550"/>
  <c r="T3550" s="1"/>
  <c r="X3550" s="1"/>
  <c r="I3551"/>
  <c r="J3551" s="1"/>
  <c r="S3551"/>
  <c r="T3551" s="1"/>
  <c r="X3551" s="1"/>
  <c r="I3552"/>
  <c r="J3552" s="1"/>
  <c r="N3552"/>
  <c r="O3552" s="1"/>
  <c r="S3552"/>
  <c r="T3552" s="1"/>
  <c r="X3552" s="1"/>
  <c r="I3553"/>
  <c r="J3553" s="1"/>
  <c r="S3553"/>
  <c r="T3553" s="1"/>
  <c r="X3553" s="1"/>
  <c r="I3554"/>
  <c r="J3554" s="1"/>
  <c r="N3554"/>
  <c r="O3554" s="1"/>
  <c r="S3554"/>
  <c r="T3554" s="1"/>
  <c r="X3554" s="1"/>
  <c r="I3555"/>
  <c r="J3555" s="1"/>
  <c r="X3555"/>
  <c r="I3556"/>
  <c r="J3556"/>
  <c r="N3556"/>
  <c r="O3556"/>
  <c r="X3556"/>
  <c r="I3557"/>
  <c r="J3557" s="1"/>
  <c r="X3557"/>
  <c r="I3558"/>
  <c r="J3558"/>
  <c r="N3558"/>
  <c r="O3558"/>
  <c r="S3558"/>
  <c r="T3558"/>
  <c r="X3558" s="1"/>
  <c r="I3559"/>
  <c r="J3559" s="1"/>
  <c r="X3559"/>
  <c r="I3560"/>
  <c r="J3560"/>
  <c r="N3560"/>
  <c r="O3560"/>
  <c r="S3560"/>
  <c r="T3560"/>
  <c r="X3560" s="1"/>
  <c r="I3561"/>
  <c r="J3561" s="1"/>
  <c r="N3561"/>
  <c r="O3561" s="1"/>
  <c r="S3561"/>
  <c r="T3561" s="1"/>
  <c r="X3561"/>
  <c r="I3562"/>
  <c r="J3562"/>
  <c r="N3562"/>
  <c r="O3562"/>
  <c r="X3562"/>
  <c r="I3563"/>
  <c r="J3563" s="1"/>
  <c r="F3564"/>
  <c r="G3564"/>
  <c r="H3564"/>
  <c r="L3564"/>
  <c r="M3564"/>
  <c r="X3564"/>
  <c r="I3565"/>
  <c r="J3565" s="1"/>
  <c r="N3565"/>
  <c r="O3565" s="1"/>
  <c r="X3565"/>
  <c r="I3566"/>
  <c r="J3566" s="1"/>
  <c r="N3566"/>
  <c r="O3566" s="1"/>
  <c r="X3566"/>
  <c r="I3567"/>
  <c r="J3567" s="1"/>
  <c r="N3567"/>
  <c r="O3567" s="1"/>
  <c r="X3567"/>
  <c r="F3568"/>
  <c r="G3568"/>
  <c r="H3568"/>
  <c r="L3568"/>
  <c r="M3568"/>
  <c r="X3568"/>
  <c r="I3569"/>
  <c r="N3569"/>
  <c r="X3569"/>
  <c r="I3570"/>
  <c r="J3570" s="1"/>
  <c r="N3570"/>
  <c r="O3570" s="1"/>
  <c r="X3570"/>
  <c r="I3571"/>
  <c r="J3571" s="1"/>
  <c r="N3571"/>
  <c r="O3571" s="1"/>
  <c r="X3571"/>
  <c r="I3572"/>
  <c r="J3572" s="1"/>
  <c r="N3572"/>
  <c r="O3572" s="1"/>
  <c r="X3572"/>
  <c r="I3573"/>
  <c r="J3573" s="1"/>
  <c r="N3573"/>
  <c r="O3573" s="1"/>
  <c r="X3573"/>
  <c r="F3574"/>
  <c r="G3574"/>
  <c r="H3574"/>
  <c r="L3574"/>
  <c r="M3574"/>
  <c r="X3574"/>
  <c r="I3575"/>
  <c r="J3575" s="1"/>
  <c r="N3575"/>
  <c r="O3575" s="1"/>
  <c r="X3575"/>
  <c r="I3576"/>
  <c r="J3576" s="1"/>
  <c r="N3576"/>
  <c r="O3576" s="1"/>
  <c r="X3576"/>
  <c r="I3577"/>
  <c r="J3577" s="1"/>
  <c r="N3577"/>
  <c r="O3577" s="1"/>
  <c r="X3577"/>
  <c r="I3578"/>
  <c r="J3578" s="1"/>
  <c r="N3578"/>
  <c r="O3578" s="1"/>
  <c r="X3578"/>
  <c r="I3579"/>
  <c r="J3579" s="1"/>
  <c r="N3579"/>
  <c r="O3579" s="1"/>
  <c r="X3579"/>
  <c r="I3580"/>
  <c r="J3580" s="1"/>
  <c r="N3580"/>
  <c r="O3580" s="1"/>
  <c r="X3580"/>
  <c r="F3581"/>
  <c r="G3581"/>
  <c r="H3581"/>
  <c r="L3581"/>
  <c r="M3581"/>
  <c r="X3581"/>
  <c r="I3582"/>
  <c r="J3582" s="1"/>
  <c r="N3582"/>
  <c r="O3582" s="1"/>
  <c r="X3582"/>
  <c r="I3583"/>
  <c r="J3583" s="1"/>
  <c r="N3583"/>
  <c r="O3583" s="1"/>
  <c r="X3583"/>
  <c r="I3584"/>
  <c r="J3584" s="1"/>
  <c r="N3584"/>
  <c r="O3584" s="1"/>
  <c r="X3584"/>
  <c r="I3585"/>
  <c r="J3585" s="1"/>
  <c r="N3585"/>
  <c r="O3585" s="1"/>
  <c r="X3585"/>
  <c r="I3586"/>
  <c r="J3586" s="1"/>
  <c r="N3586"/>
  <c r="O3586" s="1"/>
  <c r="X3586"/>
  <c r="I3587"/>
  <c r="J3587" s="1"/>
  <c r="N3587"/>
  <c r="O3587" s="1"/>
  <c r="X3587"/>
  <c r="I3588"/>
  <c r="J3588" s="1"/>
  <c r="N3588"/>
  <c r="O3588" s="1"/>
  <c r="X3588"/>
  <c r="I3589"/>
  <c r="J3589" s="1"/>
  <c r="N3589"/>
  <c r="O3589" s="1"/>
  <c r="X3589"/>
  <c r="X3590"/>
  <c r="I3591"/>
  <c r="X3591"/>
  <c r="I3592"/>
  <c r="J3592"/>
  <c r="X3592"/>
  <c r="I3593"/>
  <c r="J3593" s="1"/>
  <c r="X3593"/>
  <c r="I3594"/>
  <c r="J3594" s="1"/>
  <c r="X3594"/>
  <c r="I3595"/>
  <c r="J3595" s="1"/>
  <c r="X3595"/>
  <c r="I3596"/>
  <c r="J3596"/>
  <c r="N3596"/>
  <c r="O3596"/>
  <c r="S3596"/>
  <c r="T3596"/>
  <c r="X3596" s="1"/>
  <c r="I3597"/>
  <c r="J3597" s="1"/>
  <c r="X3597"/>
  <c r="I3598"/>
  <c r="J3598"/>
  <c r="X3598"/>
  <c r="F3599"/>
  <c r="G3599"/>
  <c r="H3599"/>
  <c r="L3599"/>
  <c r="M3599"/>
  <c r="Q3599"/>
  <c r="R3599"/>
  <c r="U3599"/>
  <c r="V3599"/>
  <c r="W3599"/>
  <c r="I3600"/>
  <c r="J3600" s="1"/>
  <c r="N3600"/>
  <c r="O3600" s="1"/>
  <c r="S3600"/>
  <c r="T3600" s="1"/>
  <c r="X3600" s="1"/>
  <c r="I3601"/>
  <c r="J3601" s="1"/>
  <c r="I3602"/>
  <c r="J3602" s="1"/>
  <c r="N3602"/>
  <c r="O3602" s="1"/>
  <c r="S3602"/>
  <c r="T3602" s="1"/>
  <c r="X3602" s="1"/>
  <c r="I3603"/>
  <c r="J3603" s="1"/>
  <c r="I3604"/>
  <c r="J3604" s="1"/>
  <c r="N3604"/>
  <c r="O3604" s="1"/>
  <c r="S3604"/>
  <c r="T3604" s="1"/>
  <c r="X3604" s="1"/>
  <c r="I3605"/>
  <c r="J3605" s="1"/>
  <c r="F3606"/>
  <c r="G3606"/>
  <c r="H3606"/>
  <c r="L3606"/>
  <c r="M3606"/>
  <c r="Q3606"/>
  <c r="R3606"/>
  <c r="U3606"/>
  <c r="V3606"/>
  <c r="W3606"/>
  <c r="I3607"/>
  <c r="J3607" s="1"/>
  <c r="S3607"/>
  <c r="T3607" s="1"/>
  <c r="X3607" s="1"/>
  <c r="I3608"/>
  <c r="J3608" s="1"/>
  <c r="N3608"/>
  <c r="O3608" s="1"/>
  <c r="S3608"/>
  <c r="T3608" s="1"/>
  <c r="X3608" s="1"/>
  <c r="I3609"/>
  <c r="J3609" s="1"/>
  <c r="S3609"/>
  <c r="T3609" s="1"/>
  <c r="X3609" s="1"/>
  <c r="I3610"/>
  <c r="J3610" s="1"/>
  <c r="N3610"/>
  <c r="O3610" s="1"/>
  <c r="S3610"/>
  <c r="T3610" s="1"/>
  <c r="X3610" s="1"/>
  <c r="I3611"/>
  <c r="J3611" s="1"/>
  <c r="S3611"/>
  <c r="T3611" s="1"/>
  <c r="X3611" s="1"/>
  <c r="I3612"/>
  <c r="J3612" s="1"/>
  <c r="N3612"/>
  <c r="O3612" s="1"/>
  <c r="S3612"/>
  <c r="T3612" s="1"/>
  <c r="X3612" s="1"/>
  <c r="F3613"/>
  <c r="G3613"/>
  <c r="H3613"/>
  <c r="X3613"/>
  <c r="I3614"/>
  <c r="X3614"/>
  <c r="I3615"/>
  <c r="J3615" s="1"/>
  <c r="X3615"/>
  <c r="I3616"/>
  <c r="J3616" s="1"/>
  <c r="N3616"/>
  <c r="O3616" s="1"/>
  <c r="S3616"/>
  <c r="T3616" s="1"/>
  <c r="X3616"/>
  <c r="F3617"/>
  <c r="G3617"/>
  <c r="H3617"/>
  <c r="L3617"/>
  <c r="M3617"/>
  <c r="Q3617"/>
  <c r="R3617"/>
  <c r="U3617"/>
  <c r="V3617"/>
  <c r="W3617"/>
  <c r="W3643" s="1"/>
  <c r="I3618"/>
  <c r="J3618" s="1"/>
  <c r="S3618"/>
  <c r="T3618" s="1"/>
  <c r="X3618" s="1"/>
  <c r="I3619"/>
  <c r="J3619"/>
  <c r="N3619"/>
  <c r="O3619"/>
  <c r="S3619"/>
  <c r="T3619"/>
  <c r="X3619" s="1"/>
  <c r="I3620"/>
  <c r="J3620" s="1"/>
  <c r="S3620"/>
  <c r="T3620" s="1"/>
  <c r="X3620" s="1"/>
  <c r="I3621"/>
  <c r="J3621"/>
  <c r="N3621"/>
  <c r="O3621"/>
  <c r="S3621"/>
  <c r="T3621"/>
  <c r="X3621" s="1"/>
  <c r="I3622"/>
  <c r="J3622" s="1"/>
  <c r="S3622"/>
  <c r="T3622" s="1"/>
  <c r="X3622" s="1"/>
  <c r="I3623"/>
  <c r="J3623"/>
  <c r="N3623"/>
  <c r="O3623"/>
  <c r="S3623"/>
  <c r="T3623"/>
  <c r="X3623" s="1"/>
  <c r="I3624"/>
  <c r="J3624" s="1"/>
  <c r="S3624"/>
  <c r="T3624" s="1"/>
  <c r="X3624" s="1"/>
  <c r="F3625"/>
  <c r="G3625"/>
  <c r="H3625"/>
  <c r="L3625"/>
  <c r="M3625"/>
  <c r="Q3625"/>
  <c r="R3625"/>
  <c r="U3625"/>
  <c r="V3625"/>
  <c r="W3625"/>
  <c r="I3626"/>
  <c r="J3626" s="1"/>
  <c r="N3626"/>
  <c r="O3626" s="1"/>
  <c r="S3626"/>
  <c r="T3626" s="1"/>
  <c r="X3626"/>
  <c r="I3627"/>
  <c r="J3627"/>
  <c r="N3627"/>
  <c r="O3627"/>
  <c r="S3627"/>
  <c r="T3627"/>
  <c r="X3627" s="1"/>
  <c r="I3628"/>
  <c r="J3628" s="1"/>
  <c r="N3628"/>
  <c r="O3628" s="1"/>
  <c r="S3628"/>
  <c r="T3628" s="1"/>
  <c r="X3628"/>
  <c r="F3629"/>
  <c r="G3629"/>
  <c r="H3629"/>
  <c r="L3629"/>
  <c r="M3629"/>
  <c r="Q3629"/>
  <c r="R3629"/>
  <c r="U3629"/>
  <c r="V3629"/>
  <c r="W3629"/>
  <c r="I3630"/>
  <c r="J3630" s="1"/>
  <c r="S3630"/>
  <c r="T3630" s="1"/>
  <c r="X3630" s="1"/>
  <c r="I3631"/>
  <c r="J3631"/>
  <c r="N3631"/>
  <c r="O3631"/>
  <c r="S3631"/>
  <c r="T3631"/>
  <c r="X3631" s="1"/>
  <c r="I3632"/>
  <c r="J3632" s="1"/>
  <c r="S3632"/>
  <c r="T3632" s="1"/>
  <c r="X3632" s="1"/>
  <c r="I3633"/>
  <c r="J3633"/>
  <c r="N3633"/>
  <c r="O3633"/>
  <c r="S3633"/>
  <c r="T3633"/>
  <c r="X3633" s="1"/>
  <c r="L3634"/>
  <c r="M3634"/>
  <c r="Q3634"/>
  <c r="R3634"/>
  <c r="U3634"/>
  <c r="V3634"/>
  <c r="W3634"/>
  <c r="I3635"/>
  <c r="J3635" s="1"/>
  <c r="I3636"/>
  <c r="J3636" s="1"/>
  <c r="N3636"/>
  <c r="O3636" s="1"/>
  <c r="S3636"/>
  <c r="T3636" s="1"/>
  <c r="X3636" s="1"/>
  <c r="I3637"/>
  <c r="J3637" s="1"/>
  <c r="X3637"/>
  <c r="J3638"/>
  <c r="I3639"/>
  <c r="N3639"/>
  <c r="O3639" s="1"/>
  <c r="S3639"/>
  <c r="T3639" s="1"/>
  <c r="X3639"/>
  <c r="J3640"/>
  <c r="J3641"/>
  <c r="J3642"/>
  <c r="F3643"/>
  <c r="J3647"/>
  <c r="B3650"/>
  <c r="B3652"/>
  <c r="E3652"/>
  <c r="F3652"/>
  <c r="B3653"/>
  <c r="F3653"/>
  <c r="F3655"/>
  <c r="B3656"/>
  <c r="U3660"/>
  <c r="V3660"/>
  <c r="W3660"/>
  <c r="C3662"/>
  <c r="C3663"/>
  <c r="K3781" s="1"/>
  <c r="F3666"/>
  <c r="G3666"/>
  <c r="H3666"/>
  <c r="L3666"/>
  <c r="M3666"/>
  <c r="X3666"/>
  <c r="I3667"/>
  <c r="N3667"/>
  <c r="X3667"/>
  <c r="I3668"/>
  <c r="J3668" s="1"/>
  <c r="N3668"/>
  <c r="O3668" s="1"/>
  <c r="X3668"/>
  <c r="F3669"/>
  <c r="G3669"/>
  <c r="H3669"/>
  <c r="L3669"/>
  <c r="M3669"/>
  <c r="X3669"/>
  <c r="I3670"/>
  <c r="N3670"/>
  <c r="X3670"/>
  <c r="I3671"/>
  <c r="J3671" s="1"/>
  <c r="N3671"/>
  <c r="O3671" s="1"/>
  <c r="X3671"/>
  <c r="I3672"/>
  <c r="J3672" s="1"/>
  <c r="X3672"/>
  <c r="I3673"/>
  <c r="J3673"/>
  <c r="N3673"/>
  <c r="O3673"/>
  <c r="X3673"/>
  <c r="I3674"/>
  <c r="J3674" s="1"/>
  <c r="X3674"/>
  <c r="F3675"/>
  <c r="F3781" s="1"/>
  <c r="G3675"/>
  <c r="H3675"/>
  <c r="L3675"/>
  <c r="M3675"/>
  <c r="M3781" s="1"/>
  <c r="X3675"/>
  <c r="I3676"/>
  <c r="J3676" s="1"/>
  <c r="N3676"/>
  <c r="O3676" s="1"/>
  <c r="X3676"/>
  <c r="I3677"/>
  <c r="J3677" s="1"/>
  <c r="X3677"/>
  <c r="I3678"/>
  <c r="J3678"/>
  <c r="N3678"/>
  <c r="O3678"/>
  <c r="X3678"/>
  <c r="I3679"/>
  <c r="J3679" s="1"/>
  <c r="X3679"/>
  <c r="I3680"/>
  <c r="J3680" s="1"/>
  <c r="N3680"/>
  <c r="O3680" s="1"/>
  <c r="X3680"/>
  <c r="I3681"/>
  <c r="J3681" s="1"/>
  <c r="X3681"/>
  <c r="I3682"/>
  <c r="J3682"/>
  <c r="N3682"/>
  <c r="O3682"/>
  <c r="X3682"/>
  <c r="I3683"/>
  <c r="J3683" s="1"/>
  <c r="X3683"/>
  <c r="F3684"/>
  <c r="G3684"/>
  <c r="H3684"/>
  <c r="L3684"/>
  <c r="M3684"/>
  <c r="Q3684"/>
  <c r="R3684"/>
  <c r="R3781" s="1"/>
  <c r="U3684"/>
  <c r="V3684"/>
  <c r="V3781" s="1"/>
  <c r="W3684"/>
  <c r="I3685"/>
  <c r="J3685" s="1"/>
  <c r="I3686"/>
  <c r="J3686" s="1"/>
  <c r="N3686"/>
  <c r="O3686" s="1"/>
  <c r="S3686"/>
  <c r="T3686" s="1"/>
  <c r="X3686" s="1"/>
  <c r="I3687"/>
  <c r="J3687" s="1"/>
  <c r="I3688"/>
  <c r="J3688" s="1"/>
  <c r="N3688"/>
  <c r="O3688" s="1"/>
  <c r="S3688"/>
  <c r="T3688" s="1"/>
  <c r="X3688" s="1"/>
  <c r="I3689"/>
  <c r="J3689" s="1"/>
  <c r="I3690"/>
  <c r="J3690" s="1"/>
  <c r="N3690"/>
  <c r="O3690" s="1"/>
  <c r="S3690"/>
  <c r="T3690" s="1"/>
  <c r="X3690" s="1"/>
  <c r="I3691"/>
  <c r="J3691" s="1"/>
  <c r="I3692"/>
  <c r="J3692" s="1"/>
  <c r="N3692"/>
  <c r="O3692" s="1"/>
  <c r="S3692"/>
  <c r="T3692" s="1"/>
  <c r="X3692" s="1"/>
  <c r="I3693"/>
  <c r="J3693" s="1"/>
  <c r="X3693"/>
  <c r="I3694"/>
  <c r="J3694" s="1"/>
  <c r="N3694"/>
  <c r="O3694" s="1"/>
  <c r="X3694"/>
  <c r="I3695"/>
  <c r="J3695" s="1"/>
  <c r="X3695"/>
  <c r="I3696"/>
  <c r="J3696"/>
  <c r="N3696"/>
  <c r="O3696"/>
  <c r="S3696"/>
  <c r="T3696"/>
  <c r="X3696" s="1"/>
  <c r="I3697"/>
  <c r="J3697" s="1"/>
  <c r="N3697"/>
  <c r="O3697" s="1"/>
  <c r="X3697"/>
  <c r="I3698"/>
  <c r="J3698" s="1"/>
  <c r="N3698"/>
  <c r="O3698" s="1"/>
  <c r="S3698"/>
  <c r="T3698" s="1"/>
  <c r="X3698" s="1"/>
  <c r="I3699"/>
  <c r="J3699" s="1"/>
  <c r="I3700"/>
  <c r="J3700" s="1"/>
  <c r="N3700"/>
  <c r="O3700" s="1"/>
  <c r="X3700"/>
  <c r="I3701"/>
  <c r="J3701" s="1"/>
  <c r="N3701"/>
  <c r="O3701" s="1"/>
  <c r="S3701"/>
  <c r="T3701" s="1"/>
  <c r="X3701"/>
  <c r="F3702"/>
  <c r="G3702"/>
  <c r="H3702"/>
  <c r="L3702"/>
  <c r="M3702"/>
  <c r="X3702"/>
  <c r="I3703"/>
  <c r="J3703"/>
  <c r="N3703"/>
  <c r="O3703"/>
  <c r="X3703"/>
  <c r="I3704"/>
  <c r="J3704" s="1"/>
  <c r="X3704"/>
  <c r="I3705"/>
  <c r="J3705" s="1"/>
  <c r="N3705"/>
  <c r="O3705" s="1"/>
  <c r="X3705"/>
  <c r="F3706"/>
  <c r="G3706"/>
  <c r="H3706"/>
  <c r="L3706"/>
  <c r="M3706"/>
  <c r="X3706"/>
  <c r="I3707"/>
  <c r="N3707" s="1"/>
  <c r="X3707"/>
  <c r="I3708"/>
  <c r="J3708"/>
  <c r="N3708"/>
  <c r="O3708"/>
  <c r="X3708"/>
  <c r="I3709"/>
  <c r="J3709" s="1"/>
  <c r="X3709"/>
  <c r="I3710"/>
  <c r="J3710" s="1"/>
  <c r="N3710"/>
  <c r="O3710" s="1"/>
  <c r="X3710"/>
  <c r="I3711"/>
  <c r="J3711" s="1"/>
  <c r="X3711"/>
  <c r="F3712"/>
  <c r="G3712"/>
  <c r="H3712"/>
  <c r="L3712"/>
  <c r="M3712"/>
  <c r="X3712"/>
  <c r="I3713"/>
  <c r="J3713"/>
  <c r="N3713"/>
  <c r="O3713"/>
  <c r="X3713"/>
  <c r="I3714"/>
  <c r="J3714" s="1"/>
  <c r="X3714"/>
  <c r="I3715"/>
  <c r="J3715" s="1"/>
  <c r="N3715"/>
  <c r="O3715" s="1"/>
  <c r="X3715"/>
  <c r="I3716"/>
  <c r="J3716" s="1"/>
  <c r="X3716"/>
  <c r="I3717"/>
  <c r="J3717"/>
  <c r="N3717"/>
  <c r="O3717"/>
  <c r="X3717"/>
  <c r="I3718"/>
  <c r="J3718" s="1"/>
  <c r="X3718"/>
  <c r="F3719"/>
  <c r="G3719"/>
  <c r="H3719"/>
  <c r="L3719"/>
  <c r="M3719"/>
  <c r="X3719"/>
  <c r="I3720"/>
  <c r="J3720" s="1"/>
  <c r="N3720"/>
  <c r="O3720" s="1"/>
  <c r="X3720"/>
  <c r="I3721"/>
  <c r="J3721" s="1"/>
  <c r="X3721"/>
  <c r="I3722"/>
  <c r="J3722"/>
  <c r="N3722"/>
  <c r="O3722"/>
  <c r="X3722"/>
  <c r="I3723"/>
  <c r="J3723" s="1"/>
  <c r="X3723"/>
  <c r="I3724"/>
  <c r="J3724" s="1"/>
  <c r="N3724"/>
  <c r="O3724" s="1"/>
  <c r="X3724"/>
  <c r="I3725"/>
  <c r="J3725" s="1"/>
  <c r="X3725"/>
  <c r="I3726"/>
  <c r="J3726"/>
  <c r="N3726"/>
  <c r="O3726"/>
  <c r="X3726"/>
  <c r="I3727"/>
  <c r="J3727" s="1"/>
  <c r="X3727"/>
  <c r="X3728"/>
  <c r="I3729"/>
  <c r="X3729"/>
  <c r="I3730"/>
  <c r="J3730"/>
  <c r="X3730"/>
  <c r="I3731"/>
  <c r="J3731" s="1"/>
  <c r="X3731"/>
  <c r="I3732"/>
  <c r="J3732" s="1"/>
  <c r="X3732"/>
  <c r="I3733"/>
  <c r="J3733" s="1"/>
  <c r="X3733"/>
  <c r="I3734"/>
  <c r="J3734"/>
  <c r="N3734"/>
  <c r="O3734"/>
  <c r="S3734"/>
  <c r="T3734"/>
  <c r="X3734" s="1"/>
  <c r="I3735"/>
  <c r="J3735" s="1"/>
  <c r="N3735"/>
  <c r="O3735" s="1"/>
  <c r="X3735"/>
  <c r="I3736"/>
  <c r="J3736" s="1"/>
  <c r="X3736"/>
  <c r="F3737"/>
  <c r="G3737"/>
  <c r="H3737"/>
  <c r="L3737"/>
  <c r="M3737"/>
  <c r="Q3737"/>
  <c r="R3737"/>
  <c r="U3737"/>
  <c r="V3737"/>
  <c r="W3737"/>
  <c r="I3738"/>
  <c r="J3738"/>
  <c r="N3738"/>
  <c r="O3738"/>
  <c r="S3738"/>
  <c r="T3738"/>
  <c r="X3738" s="1"/>
  <c r="I3739"/>
  <c r="J3739" s="1"/>
  <c r="N3739"/>
  <c r="O3739" s="1"/>
  <c r="S3739"/>
  <c r="T3739" s="1"/>
  <c r="X3739"/>
  <c r="I3740"/>
  <c r="J3740"/>
  <c r="N3740"/>
  <c r="O3740"/>
  <c r="S3740"/>
  <c r="T3740"/>
  <c r="X3740" s="1"/>
  <c r="I3741"/>
  <c r="J3741" s="1"/>
  <c r="N3741"/>
  <c r="O3741" s="1"/>
  <c r="S3741"/>
  <c r="T3741" s="1"/>
  <c r="X3741"/>
  <c r="I3742"/>
  <c r="J3742"/>
  <c r="N3742"/>
  <c r="O3742"/>
  <c r="S3742"/>
  <c r="T3742"/>
  <c r="X3742" s="1"/>
  <c r="I3743"/>
  <c r="J3743" s="1"/>
  <c r="N3743"/>
  <c r="O3743" s="1"/>
  <c r="S3743"/>
  <c r="T3743" s="1"/>
  <c r="X3743"/>
  <c r="F3744"/>
  <c r="G3744"/>
  <c r="H3744"/>
  <c r="L3744"/>
  <c r="M3744"/>
  <c r="Q3744"/>
  <c r="R3744"/>
  <c r="U3744"/>
  <c r="V3744"/>
  <c r="W3744"/>
  <c r="I3745"/>
  <c r="J3745" s="1"/>
  <c r="S3745"/>
  <c r="T3745" s="1"/>
  <c r="X3745" s="1"/>
  <c r="I3746"/>
  <c r="J3746"/>
  <c r="N3746"/>
  <c r="O3746"/>
  <c r="S3746"/>
  <c r="T3746"/>
  <c r="X3746" s="1"/>
  <c r="I3747"/>
  <c r="J3747" s="1"/>
  <c r="S3747"/>
  <c r="T3747" s="1"/>
  <c r="X3747" s="1"/>
  <c r="I3748"/>
  <c r="J3748"/>
  <c r="N3748"/>
  <c r="O3748"/>
  <c r="S3748"/>
  <c r="T3748"/>
  <c r="X3748" s="1"/>
  <c r="I3749"/>
  <c r="J3749" s="1"/>
  <c r="N3749"/>
  <c r="O3749" s="1"/>
  <c r="S3749"/>
  <c r="T3749" s="1"/>
  <c r="X3749" s="1"/>
  <c r="I3750"/>
  <c r="J3750" s="1"/>
  <c r="N3750"/>
  <c r="O3750" s="1"/>
  <c r="S3750"/>
  <c r="T3750" s="1"/>
  <c r="X3750" s="1"/>
  <c r="F3751"/>
  <c r="G3751"/>
  <c r="H3751"/>
  <c r="X3751"/>
  <c r="I3752"/>
  <c r="X3752"/>
  <c r="I3753"/>
  <c r="J3753" s="1"/>
  <c r="X3753"/>
  <c r="I3754"/>
  <c r="J3754" s="1"/>
  <c r="N3754"/>
  <c r="O3754" s="1"/>
  <c r="S3754"/>
  <c r="T3754" s="1"/>
  <c r="X3754" s="1"/>
  <c r="F3755"/>
  <c r="G3755"/>
  <c r="H3755"/>
  <c r="L3755"/>
  <c r="M3755"/>
  <c r="Q3755"/>
  <c r="R3755"/>
  <c r="U3755"/>
  <c r="V3755"/>
  <c r="W3755"/>
  <c r="I3756"/>
  <c r="N3756" s="1"/>
  <c r="S3756"/>
  <c r="I3757"/>
  <c r="J3757"/>
  <c r="N3757"/>
  <c r="O3757"/>
  <c r="S3757"/>
  <c r="T3757"/>
  <c r="X3757" s="1"/>
  <c r="I3758"/>
  <c r="J3758" s="1"/>
  <c r="N3758"/>
  <c r="O3758" s="1"/>
  <c r="S3758"/>
  <c r="T3758" s="1"/>
  <c r="X3758" s="1"/>
  <c r="I3759"/>
  <c r="J3759" s="1"/>
  <c r="N3759"/>
  <c r="O3759" s="1"/>
  <c r="S3759"/>
  <c r="T3759" s="1"/>
  <c r="X3759" s="1"/>
  <c r="I3760"/>
  <c r="J3760" s="1"/>
  <c r="S3760"/>
  <c r="T3760" s="1"/>
  <c r="X3760" s="1"/>
  <c r="I3761"/>
  <c r="J3761"/>
  <c r="N3761"/>
  <c r="O3761"/>
  <c r="S3761"/>
  <c r="T3761"/>
  <c r="X3761" s="1"/>
  <c r="I3762"/>
  <c r="J3762" s="1"/>
  <c r="N3762"/>
  <c r="O3762" s="1"/>
  <c r="S3762"/>
  <c r="T3762" s="1"/>
  <c r="X3762" s="1"/>
  <c r="F3763"/>
  <c r="G3763"/>
  <c r="H3763"/>
  <c r="L3763"/>
  <c r="M3763"/>
  <c r="Q3763"/>
  <c r="R3763"/>
  <c r="U3763"/>
  <c r="V3763"/>
  <c r="W3763"/>
  <c r="I3764"/>
  <c r="I3763" s="1"/>
  <c r="J3763" s="1"/>
  <c r="S3764"/>
  <c r="S3763" s="1"/>
  <c r="I3765"/>
  <c r="J3765"/>
  <c r="N3765"/>
  <c r="O3765"/>
  <c r="S3765"/>
  <c r="T3765"/>
  <c r="X3765" s="1"/>
  <c r="I3766"/>
  <c r="J3766" s="1"/>
  <c r="N3766"/>
  <c r="O3766" s="1"/>
  <c r="S3766"/>
  <c r="T3766" s="1"/>
  <c r="X3766" s="1"/>
  <c r="F3767"/>
  <c r="G3767"/>
  <c r="H3767"/>
  <c r="L3767"/>
  <c r="M3767"/>
  <c r="Q3767"/>
  <c r="R3767"/>
  <c r="U3767"/>
  <c r="V3767"/>
  <c r="W3767"/>
  <c r="I3768"/>
  <c r="N3768" s="1"/>
  <c r="N3767" s="1"/>
  <c r="S3768"/>
  <c r="I3769"/>
  <c r="J3769"/>
  <c r="N3769"/>
  <c r="O3769"/>
  <c r="S3769"/>
  <c r="T3769"/>
  <c r="X3769" s="1"/>
  <c r="I3770"/>
  <c r="J3770" s="1"/>
  <c r="N3770"/>
  <c r="O3770" s="1"/>
  <c r="S3770"/>
  <c r="T3770" s="1"/>
  <c r="X3770" s="1"/>
  <c r="I3771"/>
  <c r="J3771" s="1"/>
  <c r="N3771"/>
  <c r="O3771" s="1"/>
  <c r="S3771"/>
  <c r="T3771" s="1"/>
  <c r="X3771" s="1"/>
  <c r="L3772"/>
  <c r="M3772"/>
  <c r="Q3772"/>
  <c r="R3772"/>
  <c r="U3772"/>
  <c r="V3772"/>
  <c r="W3772"/>
  <c r="I3773"/>
  <c r="N3773"/>
  <c r="S3773"/>
  <c r="I3774"/>
  <c r="J3774" s="1"/>
  <c r="N3774"/>
  <c r="O3774" s="1"/>
  <c r="S3774"/>
  <c r="T3774" s="1"/>
  <c r="X3774" s="1"/>
  <c r="I3775"/>
  <c r="J3775" s="1"/>
  <c r="X3775"/>
  <c r="J3776"/>
  <c r="I3777"/>
  <c r="J3777" s="1"/>
  <c r="N3777"/>
  <c r="O3777" s="1"/>
  <c r="S3777"/>
  <c r="T3777" s="1"/>
  <c r="J3778"/>
  <c r="J3779"/>
  <c r="J3780"/>
  <c r="H3781"/>
  <c r="L3781"/>
  <c r="Q3781"/>
  <c r="U3781"/>
  <c r="W3781"/>
  <c r="J3785"/>
  <c r="B3788"/>
  <c r="B3790"/>
  <c r="E3790"/>
  <c r="F3790"/>
  <c r="B3791"/>
  <c r="F3791"/>
  <c r="B3793"/>
  <c r="F3793"/>
  <c r="B3794"/>
  <c r="U3798"/>
  <c r="V3798"/>
  <c r="W3798"/>
  <c r="C3800"/>
  <c r="C3801"/>
  <c r="F3804"/>
  <c r="G3804"/>
  <c r="H3804"/>
  <c r="L3804"/>
  <c r="M3804"/>
  <c r="X3804"/>
  <c r="I3805"/>
  <c r="I3804" s="1"/>
  <c r="J3804" s="1"/>
  <c r="X3805"/>
  <c r="I3806"/>
  <c r="J3806"/>
  <c r="N3806"/>
  <c r="O3806"/>
  <c r="X3806"/>
  <c r="F3807"/>
  <c r="G3807"/>
  <c r="H3807"/>
  <c r="L3807"/>
  <c r="M3807"/>
  <c r="X3807"/>
  <c r="I3808"/>
  <c r="N3808" s="1"/>
  <c r="X3808"/>
  <c r="I3809"/>
  <c r="J3809"/>
  <c r="N3809"/>
  <c r="O3809"/>
  <c r="X3809"/>
  <c r="I3810"/>
  <c r="J3810" s="1"/>
  <c r="X3810"/>
  <c r="I3811"/>
  <c r="J3811"/>
  <c r="N3811"/>
  <c r="O3811"/>
  <c r="X3811"/>
  <c r="I3812"/>
  <c r="J3812" s="1"/>
  <c r="X3812"/>
  <c r="F3813"/>
  <c r="G3813"/>
  <c r="H3813"/>
  <c r="L3813"/>
  <c r="M3813"/>
  <c r="X3813"/>
  <c r="I3814"/>
  <c r="J3814"/>
  <c r="N3814"/>
  <c r="O3814"/>
  <c r="X3814"/>
  <c r="I3815"/>
  <c r="N3815" s="1"/>
  <c r="X3815"/>
  <c r="I3816"/>
  <c r="J3816"/>
  <c r="N3816"/>
  <c r="O3816"/>
  <c r="X3816"/>
  <c r="I3817"/>
  <c r="J3817" s="1"/>
  <c r="X3817"/>
  <c r="I3818"/>
  <c r="J3818"/>
  <c r="N3818"/>
  <c r="O3818"/>
  <c r="X3818"/>
  <c r="I3819"/>
  <c r="J3819" s="1"/>
  <c r="X3819"/>
  <c r="I3820"/>
  <c r="J3820"/>
  <c r="N3820"/>
  <c r="O3820"/>
  <c r="X3820"/>
  <c r="I3821"/>
  <c r="J3821" s="1"/>
  <c r="X3821"/>
  <c r="F3822"/>
  <c r="G3822"/>
  <c r="H3822"/>
  <c r="L3822"/>
  <c r="M3822"/>
  <c r="Q3822"/>
  <c r="R3822"/>
  <c r="U3822"/>
  <c r="V3822"/>
  <c r="W3822"/>
  <c r="I3823"/>
  <c r="N3823"/>
  <c r="S3823"/>
  <c r="I3824"/>
  <c r="J3824" s="1"/>
  <c r="N3824"/>
  <c r="O3824" s="1"/>
  <c r="S3824"/>
  <c r="T3824" s="1"/>
  <c r="X3824" s="1"/>
  <c r="I3825"/>
  <c r="J3825" s="1"/>
  <c r="S3825"/>
  <c r="T3825" s="1"/>
  <c r="X3825" s="1"/>
  <c r="I3826"/>
  <c r="J3826"/>
  <c r="N3826"/>
  <c r="O3826"/>
  <c r="S3826"/>
  <c r="T3826"/>
  <c r="X3826" s="1"/>
  <c r="I3827"/>
  <c r="J3827" s="1"/>
  <c r="N3827"/>
  <c r="O3827" s="1"/>
  <c r="S3827"/>
  <c r="T3827" s="1"/>
  <c r="X3827" s="1"/>
  <c r="I3828"/>
  <c r="J3828" s="1"/>
  <c r="N3828"/>
  <c r="O3828" s="1"/>
  <c r="S3828"/>
  <c r="T3828" s="1"/>
  <c r="X3828" s="1"/>
  <c r="I3829"/>
  <c r="J3829" s="1"/>
  <c r="S3829"/>
  <c r="T3829" s="1"/>
  <c r="X3829" s="1"/>
  <c r="I3830"/>
  <c r="J3830"/>
  <c r="N3830"/>
  <c r="O3830"/>
  <c r="S3830"/>
  <c r="T3830"/>
  <c r="X3830" s="1"/>
  <c r="I3831"/>
  <c r="J3831" s="1"/>
  <c r="N3831"/>
  <c r="O3831" s="1"/>
  <c r="X3831"/>
  <c r="I3832"/>
  <c r="J3832" s="1"/>
  <c r="N3832"/>
  <c r="O3832" s="1"/>
  <c r="X3832"/>
  <c r="I3833"/>
  <c r="J3833" s="1"/>
  <c r="N3833"/>
  <c r="O3833" s="1"/>
  <c r="X3833"/>
  <c r="I3834"/>
  <c r="J3834" s="1"/>
  <c r="N3834"/>
  <c r="O3834" s="1"/>
  <c r="S3834"/>
  <c r="T3834" s="1"/>
  <c r="X3834" s="1"/>
  <c r="I3835"/>
  <c r="J3835" s="1"/>
  <c r="X3835"/>
  <c r="I3836"/>
  <c r="J3836"/>
  <c r="N3836"/>
  <c r="O3836"/>
  <c r="S3836"/>
  <c r="T3836"/>
  <c r="X3836" s="1"/>
  <c r="I3837"/>
  <c r="J3837" s="1"/>
  <c r="N3837"/>
  <c r="O3837" s="1"/>
  <c r="S3837"/>
  <c r="T3837" s="1"/>
  <c r="X3837" s="1"/>
  <c r="I3838"/>
  <c r="J3838" s="1"/>
  <c r="N3838"/>
  <c r="O3838" s="1"/>
  <c r="X3838"/>
  <c r="I3839"/>
  <c r="J3839" s="1"/>
  <c r="N3839"/>
  <c r="O3839" s="1"/>
  <c r="S3839"/>
  <c r="T3839" s="1"/>
  <c r="X3839" s="1"/>
  <c r="F3840"/>
  <c r="G3840"/>
  <c r="H3840"/>
  <c r="L3840"/>
  <c r="M3840"/>
  <c r="X3840"/>
  <c r="I3841"/>
  <c r="J3841" s="1"/>
  <c r="N3841"/>
  <c r="O3841" s="1"/>
  <c r="X3841"/>
  <c r="I3842"/>
  <c r="N3842"/>
  <c r="X3842"/>
  <c r="I3843"/>
  <c r="J3843" s="1"/>
  <c r="N3843"/>
  <c r="O3843" s="1"/>
  <c r="X3843"/>
  <c r="F3844"/>
  <c r="G3844"/>
  <c r="H3844"/>
  <c r="L3844"/>
  <c r="M3844"/>
  <c r="X3844"/>
  <c r="I3845"/>
  <c r="N3845"/>
  <c r="X3845"/>
  <c r="I3846"/>
  <c r="J3846" s="1"/>
  <c r="N3846"/>
  <c r="O3846" s="1"/>
  <c r="X3846"/>
  <c r="I3847"/>
  <c r="J3847" s="1"/>
  <c r="N3847"/>
  <c r="O3847" s="1"/>
  <c r="X3847"/>
  <c r="I3848"/>
  <c r="J3848" s="1"/>
  <c r="N3848"/>
  <c r="O3848" s="1"/>
  <c r="X3848"/>
  <c r="I3849"/>
  <c r="J3849" s="1"/>
  <c r="N3849"/>
  <c r="O3849" s="1"/>
  <c r="X3849"/>
  <c r="F3850"/>
  <c r="G3850"/>
  <c r="H3850"/>
  <c r="L3850"/>
  <c r="M3850"/>
  <c r="X3850"/>
  <c r="I3851"/>
  <c r="J3851" s="1"/>
  <c r="N3851"/>
  <c r="O3851" s="1"/>
  <c r="X3851"/>
  <c r="I3852"/>
  <c r="N3852"/>
  <c r="N3850" s="1"/>
  <c r="X3852"/>
  <c r="I3853"/>
  <c r="J3853" s="1"/>
  <c r="N3853"/>
  <c r="O3853" s="1"/>
  <c r="X3853"/>
  <c r="I3854"/>
  <c r="J3854" s="1"/>
  <c r="N3854"/>
  <c r="O3854" s="1"/>
  <c r="X3854"/>
  <c r="I3855"/>
  <c r="J3855" s="1"/>
  <c r="N3855"/>
  <c r="O3855" s="1"/>
  <c r="X3855"/>
  <c r="I3856"/>
  <c r="J3856" s="1"/>
  <c r="N3856"/>
  <c r="O3856" s="1"/>
  <c r="X3856"/>
  <c r="F3857"/>
  <c r="G3857"/>
  <c r="H3857"/>
  <c r="L3857"/>
  <c r="M3857"/>
  <c r="X3857"/>
  <c r="I3858"/>
  <c r="J3858" s="1"/>
  <c r="N3858"/>
  <c r="O3858" s="1"/>
  <c r="X3858"/>
  <c r="I3859"/>
  <c r="N3859"/>
  <c r="X3859"/>
  <c r="I3860"/>
  <c r="J3860" s="1"/>
  <c r="N3860"/>
  <c r="O3860" s="1"/>
  <c r="X3860"/>
  <c r="I3861"/>
  <c r="J3861" s="1"/>
  <c r="N3861"/>
  <c r="O3861" s="1"/>
  <c r="X3861"/>
  <c r="I3862"/>
  <c r="J3862" s="1"/>
  <c r="N3862"/>
  <c r="O3862" s="1"/>
  <c r="X3862"/>
  <c r="I3863"/>
  <c r="J3863" s="1"/>
  <c r="N3863"/>
  <c r="O3863" s="1"/>
  <c r="X3863"/>
  <c r="I3864"/>
  <c r="J3864" s="1"/>
  <c r="N3864"/>
  <c r="O3864" s="1"/>
  <c r="X3864"/>
  <c r="I3865"/>
  <c r="J3865" s="1"/>
  <c r="N3865"/>
  <c r="O3865" s="1"/>
  <c r="X3865"/>
  <c r="X3866"/>
  <c r="I3867"/>
  <c r="X3867"/>
  <c r="I3868"/>
  <c r="J3868"/>
  <c r="X3868"/>
  <c r="I3869"/>
  <c r="J3869" s="1"/>
  <c r="X3869"/>
  <c r="I3870"/>
  <c r="J3870" s="1"/>
  <c r="X3870"/>
  <c r="I3871"/>
  <c r="J3871" s="1"/>
  <c r="X3871"/>
  <c r="I3872"/>
  <c r="J3872"/>
  <c r="N3872"/>
  <c r="O3872"/>
  <c r="S3872"/>
  <c r="T3872"/>
  <c r="X3872" s="1"/>
  <c r="I3873"/>
  <c r="J3873" s="1"/>
  <c r="N3873"/>
  <c r="O3873" s="1"/>
  <c r="X3873"/>
  <c r="I3874"/>
  <c r="J3874" s="1"/>
  <c r="X3874"/>
  <c r="F3875"/>
  <c r="G3875"/>
  <c r="H3875"/>
  <c r="L3875"/>
  <c r="M3875"/>
  <c r="Q3875"/>
  <c r="R3875"/>
  <c r="U3875"/>
  <c r="V3875"/>
  <c r="W3875"/>
  <c r="I3876"/>
  <c r="J3876"/>
  <c r="N3876"/>
  <c r="O3876"/>
  <c r="S3876"/>
  <c r="T3876"/>
  <c r="I3877"/>
  <c r="J3877" s="1"/>
  <c r="N3877"/>
  <c r="O3877" s="1"/>
  <c r="S3877"/>
  <c r="T3877" s="1"/>
  <c r="X3877" s="1"/>
  <c r="I3878"/>
  <c r="J3878" s="1"/>
  <c r="N3878"/>
  <c r="O3878" s="1"/>
  <c r="S3878"/>
  <c r="T3878" s="1"/>
  <c r="X3878" s="1"/>
  <c r="I3879"/>
  <c r="J3879" s="1"/>
  <c r="S3879"/>
  <c r="T3879" s="1"/>
  <c r="X3879" s="1"/>
  <c r="I3880"/>
  <c r="J3880"/>
  <c r="N3880"/>
  <c r="O3880"/>
  <c r="S3880"/>
  <c r="T3880"/>
  <c r="X3880" s="1"/>
  <c r="I3881"/>
  <c r="J3881" s="1"/>
  <c r="N3881"/>
  <c r="O3881" s="1"/>
  <c r="S3881"/>
  <c r="T3881" s="1"/>
  <c r="X3881" s="1"/>
  <c r="F3882"/>
  <c r="F3919" s="1"/>
  <c r="G3882"/>
  <c r="H3882"/>
  <c r="L3882"/>
  <c r="M3882"/>
  <c r="Q3882"/>
  <c r="R3882"/>
  <c r="U3882"/>
  <c r="V3882"/>
  <c r="W3882"/>
  <c r="I3883"/>
  <c r="J3883" s="1"/>
  <c r="I3884"/>
  <c r="J3884" s="1"/>
  <c r="N3884"/>
  <c r="O3884" s="1"/>
  <c r="S3884"/>
  <c r="T3884" s="1"/>
  <c r="X3884" s="1"/>
  <c r="I3885"/>
  <c r="N3885" s="1"/>
  <c r="O3885" s="1"/>
  <c r="I3886"/>
  <c r="J3886" s="1"/>
  <c r="N3886"/>
  <c r="O3886" s="1"/>
  <c r="S3886"/>
  <c r="T3886" s="1"/>
  <c r="X3886" s="1"/>
  <c r="I3887"/>
  <c r="J3887" s="1"/>
  <c r="I3888"/>
  <c r="J3888" s="1"/>
  <c r="N3888"/>
  <c r="O3888" s="1"/>
  <c r="S3888"/>
  <c r="T3888" s="1"/>
  <c r="X3888" s="1"/>
  <c r="F3889"/>
  <c r="G3889"/>
  <c r="H3889"/>
  <c r="X3889"/>
  <c r="I3890"/>
  <c r="X3890"/>
  <c r="I3891"/>
  <c r="J3891" s="1"/>
  <c r="X3891"/>
  <c r="I3892"/>
  <c r="J3892" s="1"/>
  <c r="N3892"/>
  <c r="O3892" s="1"/>
  <c r="S3892"/>
  <c r="T3892" s="1"/>
  <c r="X3892" s="1"/>
  <c r="F3893"/>
  <c r="G3893"/>
  <c r="H3893"/>
  <c r="L3893"/>
  <c r="M3893"/>
  <c r="Q3893"/>
  <c r="R3893"/>
  <c r="U3893"/>
  <c r="V3893"/>
  <c r="W3893"/>
  <c r="I3894"/>
  <c r="J3894" s="1"/>
  <c r="S3894"/>
  <c r="I3895"/>
  <c r="J3895"/>
  <c r="N3895"/>
  <c r="O3895"/>
  <c r="S3895"/>
  <c r="T3895"/>
  <c r="X3895" s="1"/>
  <c r="I3896"/>
  <c r="J3896" s="1"/>
  <c r="S3896"/>
  <c r="T3896" s="1"/>
  <c r="X3896" s="1"/>
  <c r="I3897"/>
  <c r="J3897"/>
  <c r="N3897"/>
  <c r="O3897"/>
  <c r="S3897"/>
  <c r="T3897"/>
  <c r="X3897" s="1"/>
  <c r="I3898"/>
  <c r="N3898" s="1"/>
  <c r="O3898" s="1"/>
  <c r="S3898"/>
  <c r="T3898" s="1"/>
  <c r="X3898" s="1"/>
  <c r="I3899"/>
  <c r="J3899"/>
  <c r="N3899"/>
  <c r="O3899"/>
  <c r="S3899"/>
  <c r="T3899"/>
  <c r="X3899" s="1"/>
  <c r="I3900"/>
  <c r="N3900" s="1"/>
  <c r="O3900" s="1"/>
  <c r="S3900"/>
  <c r="T3900" s="1"/>
  <c r="X3900" s="1"/>
  <c r="F3901"/>
  <c r="G3901"/>
  <c r="H3901"/>
  <c r="L3901"/>
  <c r="M3901"/>
  <c r="Q3901"/>
  <c r="Q3919" s="1"/>
  <c r="R3901"/>
  <c r="U3901"/>
  <c r="V3901"/>
  <c r="W3901"/>
  <c r="W3919" s="1"/>
  <c r="I3902"/>
  <c r="S3902"/>
  <c r="T3902" s="1"/>
  <c r="I3903"/>
  <c r="J3903"/>
  <c r="N3903"/>
  <c r="O3903"/>
  <c r="S3903"/>
  <c r="T3903"/>
  <c r="X3903" s="1"/>
  <c r="I3904"/>
  <c r="J3904" s="1"/>
  <c r="S3904"/>
  <c r="T3904" s="1"/>
  <c r="X3904" s="1"/>
  <c r="F3905"/>
  <c r="G3905"/>
  <c r="H3905"/>
  <c r="L3905"/>
  <c r="M3905"/>
  <c r="Q3905"/>
  <c r="R3905"/>
  <c r="U3905"/>
  <c r="V3905"/>
  <c r="W3905"/>
  <c r="I3906"/>
  <c r="N3906" s="1"/>
  <c r="S3906"/>
  <c r="I3907"/>
  <c r="J3907"/>
  <c r="N3907"/>
  <c r="O3907"/>
  <c r="S3907"/>
  <c r="T3907"/>
  <c r="X3907" s="1"/>
  <c r="I3908"/>
  <c r="J3908" s="1"/>
  <c r="S3908"/>
  <c r="T3908" s="1"/>
  <c r="X3908" s="1"/>
  <c r="I3909"/>
  <c r="J3909"/>
  <c r="N3909"/>
  <c r="O3909"/>
  <c r="S3909"/>
  <c r="T3909"/>
  <c r="X3909" s="1"/>
  <c r="L3910"/>
  <c r="M3910"/>
  <c r="Q3910"/>
  <c r="R3910"/>
  <c r="U3910"/>
  <c r="V3910"/>
  <c r="W3910"/>
  <c r="I3911"/>
  <c r="S3911" s="1"/>
  <c r="T3911" s="1"/>
  <c r="I3912"/>
  <c r="J3912" s="1"/>
  <c r="N3912"/>
  <c r="O3912" s="1"/>
  <c r="S3912"/>
  <c r="T3912" s="1"/>
  <c r="X3912" s="1"/>
  <c r="I3913"/>
  <c r="J3913" s="1"/>
  <c r="X3913"/>
  <c r="J3914"/>
  <c r="I3915"/>
  <c r="J3915" s="1"/>
  <c r="N3915"/>
  <c r="O3915" s="1"/>
  <c r="S3915"/>
  <c r="T3915" s="1"/>
  <c r="J3916"/>
  <c r="J3917"/>
  <c r="J3918"/>
  <c r="H3919"/>
  <c r="K3919"/>
  <c r="L3919"/>
  <c r="U3919"/>
  <c r="J3923"/>
  <c r="Q12" i="3"/>
  <c r="Q13"/>
  <c r="I14"/>
  <c r="Q14"/>
  <c r="Q15"/>
  <c r="I16"/>
  <c r="L16"/>
  <c r="M16"/>
  <c r="Q16"/>
  <c r="I17"/>
  <c r="M17"/>
  <c r="Q17"/>
  <c r="Q18"/>
  <c r="I19"/>
  <c r="M19"/>
  <c r="Q19"/>
  <c r="I20"/>
  <c r="Q20"/>
  <c r="Q21"/>
  <c r="Q22"/>
  <c r="Q23"/>
  <c r="Q24"/>
  <c r="AB24"/>
  <c r="AC24"/>
  <c r="AD24"/>
  <c r="Q25"/>
  <c r="J26"/>
  <c r="Q26"/>
  <c r="J27"/>
  <c r="R145" s="1"/>
  <c r="Q27"/>
  <c r="Q28"/>
  <c r="V28"/>
  <c r="AA28"/>
  <c r="Q29"/>
  <c r="M30"/>
  <c r="N30"/>
  <c r="O30"/>
  <c r="P30"/>
  <c r="Q30"/>
  <c r="S30"/>
  <c r="T30"/>
  <c r="U30"/>
  <c r="V30"/>
  <c r="AE30"/>
  <c r="P31"/>
  <c r="Q31"/>
  <c r="U31"/>
  <c r="V31"/>
  <c r="AE31"/>
  <c r="P32"/>
  <c r="Q32"/>
  <c r="U32"/>
  <c r="V32"/>
  <c r="AE32"/>
  <c r="M33"/>
  <c r="N33"/>
  <c r="O33"/>
  <c r="P33"/>
  <c r="Q33"/>
  <c r="S33"/>
  <c r="T33"/>
  <c r="U33"/>
  <c r="V33"/>
  <c r="AE33"/>
  <c r="P34"/>
  <c r="Q34"/>
  <c r="U34"/>
  <c r="V34"/>
  <c r="AE34"/>
  <c r="P35"/>
  <c r="Q35"/>
  <c r="U35"/>
  <c r="V35"/>
  <c r="AE35"/>
  <c r="P36"/>
  <c r="Q36"/>
  <c r="U36"/>
  <c r="V36"/>
  <c r="AE36"/>
  <c r="P37"/>
  <c r="Q37"/>
  <c r="U37"/>
  <c r="V37"/>
  <c r="AE37"/>
  <c r="P38"/>
  <c r="Q38"/>
  <c r="U38"/>
  <c r="V38"/>
  <c r="AE38"/>
  <c r="M39"/>
  <c r="N39"/>
  <c r="O39"/>
  <c r="P39"/>
  <c r="Q39"/>
  <c r="S39"/>
  <c r="T39"/>
  <c r="U39"/>
  <c r="V39"/>
  <c r="AE39"/>
  <c r="P40"/>
  <c r="Q40"/>
  <c r="U40"/>
  <c r="V40"/>
  <c r="AE40"/>
  <c r="P41"/>
  <c r="Q41"/>
  <c r="U41"/>
  <c r="V41"/>
  <c r="AE41"/>
  <c r="P42"/>
  <c r="Q42"/>
  <c r="U42"/>
  <c r="V42"/>
  <c r="AE42"/>
  <c r="P43"/>
  <c r="Q43"/>
  <c r="U43"/>
  <c r="V43"/>
  <c r="AE43"/>
  <c r="P44"/>
  <c r="Q44"/>
  <c r="U44"/>
  <c r="V44"/>
  <c r="AE44"/>
  <c r="P45"/>
  <c r="Q45"/>
  <c r="U45"/>
  <c r="V45"/>
  <c r="AE45"/>
  <c r="P46"/>
  <c r="Q46"/>
  <c r="U46"/>
  <c r="V46"/>
  <c r="AE46"/>
  <c r="P47"/>
  <c r="Q47"/>
  <c r="U47"/>
  <c r="V47"/>
  <c r="AE47"/>
  <c r="M48"/>
  <c r="N48"/>
  <c r="O48"/>
  <c r="P48"/>
  <c r="Q48"/>
  <c r="S48"/>
  <c r="T48"/>
  <c r="U48"/>
  <c r="V48"/>
  <c r="X48"/>
  <c r="Y48"/>
  <c r="Z48"/>
  <c r="AA48"/>
  <c r="AB48"/>
  <c r="AC48"/>
  <c r="AD48"/>
  <c r="AE48"/>
  <c r="P49"/>
  <c r="Q49"/>
  <c r="U49"/>
  <c r="V49"/>
  <c r="Z49"/>
  <c r="AA49"/>
  <c r="AE49"/>
  <c r="P50"/>
  <c r="Q50"/>
  <c r="U50"/>
  <c r="V50"/>
  <c r="Z50"/>
  <c r="AA50"/>
  <c r="AE50"/>
  <c r="P51"/>
  <c r="Q51"/>
  <c r="U51"/>
  <c r="V51"/>
  <c r="Z51"/>
  <c r="AA51"/>
  <c r="AE51"/>
  <c r="P52"/>
  <c r="Q52"/>
  <c r="U52"/>
  <c r="V52"/>
  <c r="Z52"/>
  <c r="AA52"/>
  <c r="AE52"/>
  <c r="P53"/>
  <c r="Q53"/>
  <c r="U53"/>
  <c r="V53"/>
  <c r="Z53"/>
  <c r="AA53"/>
  <c r="AE53"/>
  <c r="P54"/>
  <c r="Q54"/>
  <c r="U54"/>
  <c r="V54"/>
  <c r="Z54"/>
  <c r="AA54"/>
  <c r="AE54"/>
  <c r="P55"/>
  <c r="Q55"/>
  <c r="U55"/>
  <c r="V55"/>
  <c r="Z55"/>
  <c r="AA55"/>
  <c r="AE55"/>
  <c r="P56"/>
  <c r="Q56"/>
  <c r="U56"/>
  <c r="V56"/>
  <c r="Z56"/>
  <c r="AA56"/>
  <c r="AE56"/>
  <c r="P57"/>
  <c r="Q57"/>
  <c r="U57"/>
  <c r="V57"/>
  <c r="AE57"/>
  <c r="P58"/>
  <c r="Q58"/>
  <c r="U58"/>
  <c r="V58"/>
  <c r="AE58"/>
  <c r="P59"/>
  <c r="Q59"/>
  <c r="U59"/>
  <c r="V59"/>
  <c r="AE59"/>
  <c r="P60"/>
  <c r="Q60"/>
  <c r="U60"/>
  <c r="V60"/>
  <c r="Z60"/>
  <c r="AA60"/>
  <c r="AE60"/>
  <c r="P61"/>
  <c r="Q61"/>
  <c r="U61"/>
  <c r="V61"/>
  <c r="AE61"/>
  <c r="P62"/>
  <c r="Q62"/>
  <c r="U62"/>
  <c r="V62"/>
  <c r="Z62"/>
  <c r="AA62"/>
  <c r="AE62"/>
  <c r="P63"/>
  <c r="Q63"/>
  <c r="U63"/>
  <c r="V63"/>
  <c r="Z63"/>
  <c r="AA63"/>
  <c r="AE63"/>
  <c r="P64"/>
  <c r="Q64"/>
  <c r="U64"/>
  <c r="V64"/>
  <c r="AE64"/>
  <c r="P65"/>
  <c r="Q65"/>
  <c r="U65"/>
  <c r="V65"/>
  <c r="Z65"/>
  <c r="AA65"/>
  <c r="AE65"/>
  <c r="M66"/>
  <c r="N66"/>
  <c r="O66"/>
  <c r="P66"/>
  <c r="Q66"/>
  <c r="S66"/>
  <c r="T66"/>
  <c r="U66"/>
  <c r="V66"/>
  <c r="AE66"/>
  <c r="P67"/>
  <c r="Q67"/>
  <c r="U67"/>
  <c r="V67"/>
  <c r="AE67"/>
  <c r="P68"/>
  <c r="Q68"/>
  <c r="U68"/>
  <c r="V68"/>
  <c r="AE68"/>
  <c r="P69"/>
  <c r="Q69"/>
  <c r="U69"/>
  <c r="V69"/>
  <c r="AE69"/>
  <c r="M70"/>
  <c r="N70"/>
  <c r="O70"/>
  <c r="P70"/>
  <c r="Q70"/>
  <c r="S70"/>
  <c r="T70"/>
  <c r="U70"/>
  <c r="V70"/>
  <c r="AE70"/>
  <c r="P71"/>
  <c r="Q71"/>
  <c r="U71"/>
  <c r="V71"/>
  <c r="AE71"/>
  <c r="P72"/>
  <c r="Q72"/>
  <c r="U72"/>
  <c r="V72"/>
  <c r="AE72"/>
  <c r="P73"/>
  <c r="Q73"/>
  <c r="U73"/>
  <c r="V73"/>
  <c r="AE73"/>
  <c r="P74"/>
  <c r="Q74"/>
  <c r="U74"/>
  <c r="V74"/>
  <c r="AE74"/>
  <c r="P75"/>
  <c r="Q75"/>
  <c r="U75"/>
  <c r="V75"/>
  <c r="AE75"/>
  <c r="M76"/>
  <c r="N76"/>
  <c r="O76"/>
  <c r="P76"/>
  <c r="Q76"/>
  <c r="S76"/>
  <c r="T76"/>
  <c r="U76"/>
  <c r="V76"/>
  <c r="AE76"/>
  <c r="P77"/>
  <c r="Q77"/>
  <c r="U77"/>
  <c r="V77"/>
  <c r="AE77"/>
  <c r="P78"/>
  <c r="Q78"/>
  <c r="U78"/>
  <c r="V78"/>
  <c r="AE78"/>
  <c r="P79"/>
  <c r="Q79"/>
  <c r="U79"/>
  <c r="V79"/>
  <c r="AE79"/>
  <c r="P80"/>
  <c r="Q80"/>
  <c r="U80"/>
  <c r="V80"/>
  <c r="AE80"/>
  <c r="P81"/>
  <c r="Q81"/>
  <c r="U81"/>
  <c r="V81"/>
  <c r="AE81"/>
  <c r="P82"/>
  <c r="Q82"/>
  <c r="U82"/>
  <c r="V82"/>
  <c r="AE82"/>
  <c r="M83"/>
  <c r="N83"/>
  <c r="O83"/>
  <c r="P83"/>
  <c r="Q83"/>
  <c r="S83"/>
  <c r="T83"/>
  <c r="U83"/>
  <c r="V83"/>
  <c r="AE83"/>
  <c r="P84"/>
  <c r="Q84"/>
  <c r="U84"/>
  <c r="V84"/>
  <c r="AE84"/>
  <c r="P85"/>
  <c r="Q85"/>
  <c r="U85"/>
  <c r="V85"/>
  <c r="AE85"/>
  <c r="P86"/>
  <c r="Q86"/>
  <c r="U86"/>
  <c r="V86"/>
  <c r="AE86"/>
  <c r="P87"/>
  <c r="Q87"/>
  <c r="U87"/>
  <c r="V87"/>
  <c r="AE87"/>
  <c r="P88"/>
  <c r="Q88"/>
  <c r="U88"/>
  <c r="V88"/>
  <c r="AE88"/>
  <c r="P89"/>
  <c r="Q89"/>
  <c r="U89"/>
  <c r="V89"/>
  <c r="AE89"/>
  <c r="P90"/>
  <c r="Q90"/>
  <c r="U90"/>
  <c r="V90"/>
  <c r="AE90"/>
  <c r="P91"/>
  <c r="Q91"/>
  <c r="U91"/>
  <c r="V91"/>
  <c r="AE91"/>
  <c r="P92"/>
  <c r="Q92"/>
  <c r="AE92"/>
  <c r="P93"/>
  <c r="Q93"/>
  <c r="AE93"/>
  <c r="P94"/>
  <c r="Q94"/>
  <c r="AE94"/>
  <c r="P95"/>
  <c r="Q95"/>
  <c r="AE95"/>
  <c r="P96"/>
  <c r="Q96"/>
  <c r="AE96"/>
  <c r="P97"/>
  <c r="Q97"/>
  <c r="AE97"/>
  <c r="P98"/>
  <c r="Q98"/>
  <c r="U98"/>
  <c r="V98"/>
  <c r="Z98"/>
  <c r="AA98"/>
  <c r="AE98"/>
  <c r="P99"/>
  <c r="Q99"/>
  <c r="U99"/>
  <c r="V99"/>
  <c r="AE99"/>
  <c r="P100"/>
  <c r="Q100"/>
  <c r="AE100"/>
  <c r="M101"/>
  <c r="N101"/>
  <c r="O101"/>
  <c r="P101"/>
  <c r="Q101"/>
  <c r="S101"/>
  <c r="T101"/>
  <c r="U101"/>
  <c r="V101"/>
  <c r="X101"/>
  <c r="Y101"/>
  <c r="Z101"/>
  <c r="AA101"/>
  <c r="AB101"/>
  <c r="AC101"/>
  <c r="AD101"/>
  <c r="AE101"/>
  <c r="P102"/>
  <c r="Q102"/>
  <c r="U102"/>
  <c r="V102"/>
  <c r="Z102"/>
  <c r="AA102"/>
  <c r="AE102"/>
  <c r="P103"/>
  <c r="Q103"/>
  <c r="U103"/>
  <c r="V103"/>
  <c r="Z103"/>
  <c r="AA103"/>
  <c r="AE103"/>
  <c r="P104"/>
  <c r="Q104"/>
  <c r="U104"/>
  <c r="V104"/>
  <c r="Z104"/>
  <c r="AA104"/>
  <c r="AE104"/>
  <c r="P105"/>
  <c r="Q105"/>
  <c r="U105"/>
  <c r="V105"/>
  <c r="Z105"/>
  <c r="AA105"/>
  <c r="AE105"/>
  <c r="P106"/>
  <c r="Q106"/>
  <c r="U106"/>
  <c r="V106"/>
  <c r="Z106"/>
  <c r="AA106"/>
  <c r="AE106"/>
  <c r="P107"/>
  <c r="Q107"/>
  <c r="U107"/>
  <c r="V107"/>
  <c r="Z107"/>
  <c r="AA107"/>
  <c r="AE107"/>
  <c r="M108"/>
  <c r="N108"/>
  <c r="O108"/>
  <c r="P108"/>
  <c r="Q108"/>
  <c r="S108"/>
  <c r="T108"/>
  <c r="U108"/>
  <c r="V108"/>
  <c r="X108"/>
  <c r="Y108"/>
  <c r="Z108"/>
  <c r="AA108"/>
  <c r="AB108"/>
  <c r="AC108"/>
  <c r="AD108"/>
  <c r="AE108"/>
  <c r="P109"/>
  <c r="Q109"/>
  <c r="U109"/>
  <c r="V109"/>
  <c r="Z109"/>
  <c r="AA109"/>
  <c r="AE109"/>
  <c r="P110"/>
  <c r="Q110"/>
  <c r="U110"/>
  <c r="V110"/>
  <c r="Z110"/>
  <c r="AA110"/>
  <c r="AE110"/>
  <c r="P111"/>
  <c r="Q111"/>
  <c r="U111"/>
  <c r="V111"/>
  <c r="Z111"/>
  <c r="AA111"/>
  <c r="AE111"/>
  <c r="P112"/>
  <c r="Q112"/>
  <c r="U112"/>
  <c r="V112"/>
  <c r="Z112"/>
  <c r="AA112"/>
  <c r="AE112"/>
  <c r="P113"/>
  <c r="Q113"/>
  <c r="U113"/>
  <c r="V113"/>
  <c r="Z113"/>
  <c r="AA113"/>
  <c r="AE113"/>
  <c r="P114"/>
  <c r="Q114"/>
  <c r="U114"/>
  <c r="V114"/>
  <c r="Z114"/>
  <c r="AA114"/>
  <c r="AE114"/>
  <c r="M115"/>
  <c r="N115"/>
  <c r="O115"/>
  <c r="P115"/>
  <c r="Q115"/>
  <c r="AE115"/>
  <c r="P116"/>
  <c r="Q116"/>
  <c r="AE116"/>
  <c r="P117"/>
  <c r="Q117"/>
  <c r="AE117"/>
  <c r="P118"/>
  <c r="Q118"/>
  <c r="U118"/>
  <c r="V118"/>
  <c r="Z118"/>
  <c r="AA118"/>
  <c r="AE118"/>
  <c r="M119"/>
  <c r="N119"/>
  <c r="O119"/>
  <c r="P119"/>
  <c r="Q119"/>
  <c r="S119"/>
  <c r="T119"/>
  <c r="U119"/>
  <c r="V119"/>
  <c r="X119"/>
  <c r="Y119"/>
  <c r="Z119"/>
  <c r="AA119"/>
  <c r="AB119"/>
  <c r="AC119"/>
  <c r="AD119"/>
  <c r="AE119"/>
  <c r="P120"/>
  <c r="Q120"/>
  <c r="U120"/>
  <c r="V120"/>
  <c r="Z120"/>
  <c r="AA120"/>
  <c r="AE120"/>
  <c r="P121"/>
  <c r="Q121"/>
  <c r="U121"/>
  <c r="V121"/>
  <c r="Z121"/>
  <c r="AA121"/>
  <c r="AE121"/>
  <c r="P122"/>
  <c r="Q122"/>
  <c r="U122"/>
  <c r="V122"/>
  <c r="Z122"/>
  <c r="AA122"/>
  <c r="AE122"/>
  <c r="P123"/>
  <c r="Q123"/>
  <c r="U123"/>
  <c r="V123"/>
  <c r="Z123"/>
  <c r="AA123"/>
  <c r="AE123"/>
  <c r="P124"/>
  <c r="Q124"/>
  <c r="U124"/>
  <c r="V124"/>
  <c r="Z124"/>
  <c r="AA124"/>
  <c r="AE124"/>
  <c r="P125"/>
  <c r="Q125"/>
  <c r="U125"/>
  <c r="V125"/>
  <c r="Z125"/>
  <c r="AA125"/>
  <c r="AE125"/>
  <c r="P126"/>
  <c r="Q126"/>
  <c r="U126"/>
  <c r="V126"/>
  <c r="Z126"/>
  <c r="AA126"/>
  <c r="AE126"/>
  <c r="M127"/>
  <c r="N127"/>
  <c r="O127"/>
  <c r="P127"/>
  <c r="Q127"/>
  <c r="S127"/>
  <c r="T127"/>
  <c r="U127"/>
  <c r="V127"/>
  <c r="X127"/>
  <c r="Y127"/>
  <c r="Z127"/>
  <c r="AA127"/>
  <c r="AB127"/>
  <c r="AC127"/>
  <c r="AD127"/>
  <c r="AE127"/>
  <c r="P128"/>
  <c r="Q128"/>
  <c r="U128"/>
  <c r="V128"/>
  <c r="Z128"/>
  <c r="AA128"/>
  <c r="AE128"/>
  <c r="P129"/>
  <c r="Q129"/>
  <c r="U129"/>
  <c r="V129"/>
  <c r="Z129"/>
  <c r="AA129"/>
  <c r="AE129"/>
  <c r="P130"/>
  <c r="Q130"/>
  <c r="U130"/>
  <c r="V130"/>
  <c r="Z130"/>
  <c r="AA130"/>
  <c r="AE130"/>
  <c r="M131"/>
  <c r="N131"/>
  <c r="O131"/>
  <c r="P131"/>
  <c r="Q131"/>
  <c r="S131"/>
  <c r="T131"/>
  <c r="U131"/>
  <c r="V131"/>
  <c r="X131"/>
  <c r="Y131"/>
  <c r="Z131"/>
  <c r="AA131"/>
  <c r="AB131"/>
  <c r="AC131"/>
  <c r="AD131"/>
  <c r="AE131"/>
  <c r="P132"/>
  <c r="Q132"/>
  <c r="U132"/>
  <c r="V132"/>
  <c r="Z132"/>
  <c r="AA132"/>
  <c r="AE132"/>
  <c r="P133"/>
  <c r="Q133"/>
  <c r="U133"/>
  <c r="V133"/>
  <c r="Z133"/>
  <c r="AA133"/>
  <c r="AE133"/>
  <c r="P134"/>
  <c r="Q134"/>
  <c r="U134"/>
  <c r="V134"/>
  <c r="Z134"/>
  <c r="AA134"/>
  <c r="AE134"/>
  <c r="P135"/>
  <c r="Q135"/>
  <c r="U135"/>
  <c r="V135"/>
  <c r="Z135"/>
  <c r="AA135"/>
  <c r="AE135"/>
  <c r="P136"/>
  <c r="Q136"/>
  <c r="S136"/>
  <c r="T136"/>
  <c r="U136"/>
  <c r="V136"/>
  <c r="X136"/>
  <c r="Y136"/>
  <c r="Z136"/>
  <c r="AA136"/>
  <c r="AB136"/>
  <c r="AC136"/>
  <c r="AD136"/>
  <c r="AE136"/>
  <c r="P137"/>
  <c r="Q137"/>
  <c r="U137"/>
  <c r="V137"/>
  <c r="Z137"/>
  <c r="AA137"/>
  <c r="AE137"/>
  <c r="P138"/>
  <c r="Q138"/>
  <c r="U138"/>
  <c r="V138"/>
  <c r="Z138"/>
  <c r="AA138"/>
  <c r="AE138"/>
  <c r="P139"/>
  <c r="Q139"/>
  <c r="AE139"/>
  <c r="Q140"/>
  <c r="P141"/>
  <c r="Q141"/>
  <c r="U141"/>
  <c r="V141"/>
  <c r="Z141"/>
  <c r="AA141"/>
  <c r="AE141"/>
  <c r="Q142"/>
  <c r="Q143"/>
  <c r="Q144"/>
  <c r="M145"/>
  <c r="N145"/>
  <c r="O145"/>
  <c r="P145"/>
  <c r="Q145"/>
  <c r="S145"/>
  <c r="T145"/>
  <c r="U145"/>
  <c r="V145"/>
  <c r="X145"/>
  <c r="Y145"/>
  <c r="Z145"/>
  <c r="AA145"/>
  <c r="AB145"/>
  <c r="AC145"/>
  <c r="AD145"/>
  <c r="AE145"/>
  <c r="Q146"/>
  <c r="Q147"/>
  <c r="Q148"/>
  <c r="Q149"/>
  <c r="Q150"/>
  <c r="Q151"/>
  <c r="Q152"/>
  <c r="Q153"/>
  <c r="Q154"/>
  <c r="F74" i="1" l="1"/>
  <c r="F72"/>
  <c r="B3655" i="2"/>
  <c r="B3379"/>
  <c r="B3241"/>
  <c r="B1723"/>
  <c r="B1585"/>
  <c r="B1309"/>
  <c r="B1033"/>
  <c r="B895"/>
  <c r="B757"/>
  <c r="B438"/>
  <c r="B353"/>
  <c r="F94" i="1"/>
  <c r="F92"/>
  <c r="F90"/>
  <c r="F83"/>
  <c r="F79"/>
  <c r="F75"/>
  <c r="F73"/>
  <c r="F70"/>
  <c r="F29"/>
  <c r="F27"/>
  <c r="I3220" i="2"/>
  <c r="J3220" s="1"/>
  <c r="N3221"/>
  <c r="N3220" s="1"/>
  <c r="J3197"/>
  <c r="N3197"/>
  <c r="O3197" s="1"/>
  <c r="I3192"/>
  <c r="J3192" s="1"/>
  <c r="N3193"/>
  <c r="N3192" s="1"/>
  <c r="J3129"/>
  <c r="N3129"/>
  <c r="O3129" s="1"/>
  <c r="I3123"/>
  <c r="J3123" s="1"/>
  <c r="N3125"/>
  <c r="J3120"/>
  <c r="N3120"/>
  <c r="O3120" s="1"/>
  <c r="I3114"/>
  <c r="J3114" s="1"/>
  <c r="N3115"/>
  <c r="N3114" s="1"/>
  <c r="I3077"/>
  <c r="J3077" s="1"/>
  <c r="N3078"/>
  <c r="J3070"/>
  <c r="N3070"/>
  <c r="O3070" s="1"/>
  <c r="I3065"/>
  <c r="J3065" s="1"/>
  <c r="N3066"/>
  <c r="N3065" s="1"/>
  <c r="S3047"/>
  <c r="T3048"/>
  <c r="I3047"/>
  <c r="J3047" s="1"/>
  <c r="J3048"/>
  <c r="I3901"/>
  <c r="J3901" s="1"/>
  <c r="N3894"/>
  <c r="S3887"/>
  <c r="T3887" s="1"/>
  <c r="X3887" s="1"/>
  <c r="S3885"/>
  <c r="T3885" s="1"/>
  <c r="X3885" s="1"/>
  <c r="S3883"/>
  <c r="T3883" s="1"/>
  <c r="N3879"/>
  <c r="O3879" s="1"/>
  <c r="S3875"/>
  <c r="N3875"/>
  <c r="I3875"/>
  <c r="J3875" s="1"/>
  <c r="V3919"/>
  <c r="R3919"/>
  <c r="M3919"/>
  <c r="I3866"/>
  <c r="J3866" s="1"/>
  <c r="I3857"/>
  <c r="J3857" s="1"/>
  <c r="I3850"/>
  <c r="J3850" s="1"/>
  <c r="G3919"/>
  <c r="I3844"/>
  <c r="J3844" s="1"/>
  <c r="I3840"/>
  <c r="J3840" s="1"/>
  <c r="N3835"/>
  <c r="O3835" s="1"/>
  <c r="N3829"/>
  <c r="O3829" s="1"/>
  <c r="N3825"/>
  <c r="O3825" s="1"/>
  <c r="S3822"/>
  <c r="I3822"/>
  <c r="J3822" s="1"/>
  <c r="N3821"/>
  <c r="O3821" s="1"/>
  <c r="N3819"/>
  <c r="O3819" s="1"/>
  <c r="N3817"/>
  <c r="O3817" s="1"/>
  <c r="N3812"/>
  <c r="O3812" s="1"/>
  <c r="N3810"/>
  <c r="O3810" s="1"/>
  <c r="N3805"/>
  <c r="N3804" s="1"/>
  <c r="S3772"/>
  <c r="I3772"/>
  <c r="J3772" s="1"/>
  <c r="N3764"/>
  <c r="N3763" s="1"/>
  <c r="G3781"/>
  <c r="N3760"/>
  <c r="O3760" s="1"/>
  <c r="S3699"/>
  <c r="T3699" s="1"/>
  <c r="X3699" s="1"/>
  <c r="S3691"/>
  <c r="T3691" s="1"/>
  <c r="X3691" s="1"/>
  <c r="S3689"/>
  <c r="T3689" s="1"/>
  <c r="X3689" s="1"/>
  <c r="S3687"/>
  <c r="T3687" s="1"/>
  <c r="X3687" s="1"/>
  <c r="S3685"/>
  <c r="T3685" s="1"/>
  <c r="S3635"/>
  <c r="T3635" s="1"/>
  <c r="T3634" s="1"/>
  <c r="X3634" s="1"/>
  <c r="N3611"/>
  <c r="O3611" s="1"/>
  <c r="N3609"/>
  <c r="O3609" s="1"/>
  <c r="N3607"/>
  <c r="O3607" s="1"/>
  <c r="S3605"/>
  <c r="T3605" s="1"/>
  <c r="X3605" s="1"/>
  <c r="S3603"/>
  <c r="T3603" s="1"/>
  <c r="X3603" s="1"/>
  <c r="S3601"/>
  <c r="T3601" s="1"/>
  <c r="X3601" s="1"/>
  <c r="S3563"/>
  <c r="T3563" s="1"/>
  <c r="X3563" s="1"/>
  <c r="N3557"/>
  <c r="O3557" s="1"/>
  <c r="N3555"/>
  <c r="O3555" s="1"/>
  <c r="N3553"/>
  <c r="O3553" s="1"/>
  <c r="N3551"/>
  <c r="O3551" s="1"/>
  <c r="N3549"/>
  <c r="O3549" s="1"/>
  <c r="N3547"/>
  <c r="O3547" s="1"/>
  <c r="U3643"/>
  <c r="L3643"/>
  <c r="T3487"/>
  <c r="X3487" s="1"/>
  <c r="V3505"/>
  <c r="R3505"/>
  <c r="I3430"/>
  <c r="J3430" s="1"/>
  <c r="S3408"/>
  <c r="I3408"/>
  <c r="J3408" s="1"/>
  <c r="N3399"/>
  <c r="N3393"/>
  <c r="N3390"/>
  <c r="S3358"/>
  <c r="I3358"/>
  <c r="J3358" s="1"/>
  <c r="N3350"/>
  <c r="N3349" s="1"/>
  <c r="N3346"/>
  <c r="O3346" s="1"/>
  <c r="N3333"/>
  <c r="O3333" s="1"/>
  <c r="S3330"/>
  <c r="I3330"/>
  <c r="J3330" s="1"/>
  <c r="N3329"/>
  <c r="O3329" s="1"/>
  <c r="N3325"/>
  <c r="O3325" s="1"/>
  <c r="N3321"/>
  <c r="O3321" s="1"/>
  <c r="N3313"/>
  <c r="O3313" s="1"/>
  <c r="N3311"/>
  <c r="O3311" s="1"/>
  <c r="N3309"/>
  <c r="O3309" s="1"/>
  <c r="N3304"/>
  <c r="O3304" s="1"/>
  <c r="N3302"/>
  <c r="O3302" s="1"/>
  <c r="N3300"/>
  <c r="N3298" s="1"/>
  <c r="N3292"/>
  <c r="N3288"/>
  <c r="W3229"/>
  <c r="Q3229"/>
  <c r="G3229"/>
  <c r="M3229"/>
  <c r="H3229"/>
  <c r="N3082"/>
  <c r="N3081"/>
  <c r="O3081" s="1"/>
  <c r="U3091"/>
  <c r="V3091"/>
  <c r="J3275"/>
  <c r="N3275"/>
  <c r="O3275" s="1"/>
  <c r="I3270"/>
  <c r="J3270" s="1"/>
  <c r="N3271"/>
  <c r="J3225"/>
  <c r="N3225"/>
  <c r="O3225" s="1"/>
  <c r="J3218"/>
  <c r="N3218"/>
  <c r="O3218" s="1"/>
  <c r="J3214"/>
  <c r="N3214"/>
  <c r="O3214" s="1"/>
  <c r="J3210"/>
  <c r="N3210"/>
  <c r="O3210" s="1"/>
  <c r="J3206"/>
  <c r="N3206"/>
  <c r="O3206" s="1"/>
  <c r="J3202"/>
  <c r="N3202"/>
  <c r="O3202" s="1"/>
  <c r="J3189"/>
  <c r="N3189"/>
  <c r="O3189" s="1"/>
  <c r="J3145"/>
  <c r="N3145"/>
  <c r="O3145" s="1"/>
  <c r="J3139"/>
  <c r="N3139"/>
  <c r="O3139" s="1"/>
  <c r="J3135"/>
  <c r="N3135"/>
  <c r="O3135" s="1"/>
  <c r="J3131"/>
  <c r="N3131"/>
  <c r="O3131" s="1"/>
  <c r="J3127"/>
  <c r="N3127"/>
  <c r="O3127" s="1"/>
  <c r="J3122"/>
  <c r="N3122"/>
  <c r="O3122" s="1"/>
  <c r="I3117"/>
  <c r="J3117" s="1"/>
  <c r="N3118"/>
  <c r="N3117" s="1"/>
  <c r="I3073"/>
  <c r="J3073" s="1"/>
  <c r="N3074"/>
  <c r="N3073" s="1"/>
  <c r="J3057"/>
  <c r="N3057"/>
  <c r="O3057" s="1"/>
  <c r="J3053"/>
  <c r="N3053"/>
  <c r="O3053" s="1"/>
  <c r="J3049"/>
  <c r="N3049"/>
  <c r="O3049" s="1"/>
  <c r="N3047"/>
  <c r="O3048"/>
  <c r="I3910"/>
  <c r="J3910" s="1"/>
  <c r="S3905"/>
  <c r="S3893"/>
  <c r="I3889"/>
  <c r="J3889" s="1"/>
  <c r="N3857"/>
  <c r="N3844"/>
  <c r="N3840"/>
  <c r="N3822"/>
  <c r="I3813"/>
  <c r="J3813" s="1"/>
  <c r="I3807"/>
  <c r="J3807" s="1"/>
  <c r="N3772"/>
  <c r="S3767"/>
  <c r="I3767"/>
  <c r="J3767" s="1"/>
  <c r="S3755"/>
  <c r="I3755"/>
  <c r="J3755" s="1"/>
  <c r="I3751"/>
  <c r="J3751" s="1"/>
  <c r="O3737"/>
  <c r="Q3643"/>
  <c r="V3643"/>
  <c r="R3643"/>
  <c r="H3643"/>
  <c r="N3497"/>
  <c r="O3497" s="1"/>
  <c r="S3473"/>
  <c r="T3473" s="1"/>
  <c r="X3473" s="1"/>
  <c r="S3471"/>
  <c r="T3471" s="1"/>
  <c r="X3471" s="1"/>
  <c r="S3469"/>
  <c r="T3469" s="1"/>
  <c r="X3469" s="1"/>
  <c r="N3467"/>
  <c r="O3467" s="1"/>
  <c r="N3465"/>
  <c r="O3465" s="1"/>
  <c r="N3463"/>
  <c r="O3463" s="1"/>
  <c r="O3461" s="1"/>
  <c r="N3459"/>
  <c r="O3459" s="1"/>
  <c r="N3438"/>
  <c r="N3435"/>
  <c r="O3435" s="1"/>
  <c r="N3433"/>
  <c r="O3433" s="1"/>
  <c r="N3431"/>
  <c r="N3430" s="1"/>
  <c r="N3428"/>
  <c r="N3426" s="1"/>
  <c r="N3425"/>
  <c r="O3425" s="1"/>
  <c r="N3423"/>
  <c r="O3423" s="1"/>
  <c r="N3419"/>
  <c r="O3419" s="1"/>
  <c r="N3417"/>
  <c r="O3417" s="1"/>
  <c r="N3413"/>
  <c r="O3413" s="1"/>
  <c r="N3409"/>
  <c r="I3399"/>
  <c r="J3399" s="1"/>
  <c r="I3393"/>
  <c r="J3393" s="1"/>
  <c r="I3390"/>
  <c r="J3390" s="1"/>
  <c r="N3358"/>
  <c r="S3353"/>
  <c r="I3353"/>
  <c r="J3353" s="1"/>
  <c r="S3341"/>
  <c r="I3341"/>
  <c r="J3341" s="1"/>
  <c r="I3337"/>
  <c r="J3337" s="1"/>
  <c r="N3330"/>
  <c r="S3323"/>
  <c r="N3323"/>
  <c r="I3323"/>
  <c r="J3323" s="1"/>
  <c r="V3367"/>
  <c r="R3367"/>
  <c r="I3314"/>
  <c r="J3314" s="1"/>
  <c r="I3305"/>
  <c r="J3305" s="1"/>
  <c r="I3292"/>
  <c r="J3292" s="1"/>
  <c r="I3288"/>
  <c r="J3288" s="1"/>
  <c r="N3283"/>
  <c r="O3283" s="1"/>
  <c r="S3278"/>
  <c r="T3278" s="1"/>
  <c r="X3278" s="1"/>
  <c r="N3278"/>
  <c r="O3278" s="1"/>
  <c r="N3274"/>
  <c r="O3274" s="1"/>
  <c r="N3261"/>
  <c r="N3255"/>
  <c r="N3252"/>
  <c r="S3221"/>
  <c r="S3220" s="1"/>
  <c r="N3217"/>
  <c r="O3217" s="1"/>
  <c r="N3213"/>
  <c r="O3213" s="1"/>
  <c r="N3209"/>
  <c r="O3209" s="1"/>
  <c r="N3205"/>
  <c r="O3205" s="1"/>
  <c r="S3197"/>
  <c r="T3197" s="1"/>
  <c r="X3197" s="1"/>
  <c r="S3193"/>
  <c r="S3192" s="1"/>
  <c r="N3188"/>
  <c r="O3188" s="1"/>
  <c r="N3174"/>
  <c r="O3174" s="1"/>
  <c r="N3172"/>
  <c r="O3172" s="1"/>
  <c r="N3170"/>
  <c r="O3170" s="1"/>
  <c r="N3168"/>
  <c r="O3168" s="1"/>
  <c r="N3165"/>
  <c r="O3165" s="1"/>
  <c r="N3163"/>
  <c r="O3163" s="1"/>
  <c r="N3161"/>
  <c r="O3161" s="1"/>
  <c r="N3158"/>
  <c r="O3158" s="1"/>
  <c r="N3156"/>
  <c r="O3156" s="1"/>
  <c r="N3153"/>
  <c r="O3153" s="1"/>
  <c r="N3151"/>
  <c r="O3151" s="1"/>
  <c r="N3148"/>
  <c r="O3148" s="1"/>
  <c r="N3144"/>
  <c r="O3144" s="1"/>
  <c r="N3142"/>
  <c r="O3142" s="1"/>
  <c r="N3138"/>
  <c r="O3138" s="1"/>
  <c r="N3134"/>
  <c r="O3134" s="1"/>
  <c r="S3077"/>
  <c r="S3066"/>
  <c r="S3065" s="1"/>
  <c r="I3061"/>
  <c r="J3061" s="1"/>
  <c r="N3060"/>
  <c r="O3060" s="1"/>
  <c r="F3091"/>
  <c r="L3091"/>
  <c r="I1752"/>
  <c r="J1752" s="1"/>
  <c r="N1753"/>
  <c r="J461"/>
  <c r="I597"/>
  <c r="I3261"/>
  <c r="J3261" s="1"/>
  <c r="G3367"/>
  <c r="I3255"/>
  <c r="J3255" s="1"/>
  <c r="I3252"/>
  <c r="J3252" s="1"/>
  <c r="M3367"/>
  <c r="S3215"/>
  <c r="I3215"/>
  <c r="J3215" s="1"/>
  <c r="S3211"/>
  <c r="I3211"/>
  <c r="J3211" s="1"/>
  <c r="S3203"/>
  <c r="I3203"/>
  <c r="J3203" s="1"/>
  <c r="I3199"/>
  <c r="J3199" s="1"/>
  <c r="S3185"/>
  <c r="N3185"/>
  <c r="I3185"/>
  <c r="J3185" s="1"/>
  <c r="V3229"/>
  <c r="R3229"/>
  <c r="I3176"/>
  <c r="J3176" s="1"/>
  <c r="I3167"/>
  <c r="J3167" s="1"/>
  <c r="I3160"/>
  <c r="J3160" s="1"/>
  <c r="I3154"/>
  <c r="J3154" s="1"/>
  <c r="I3150"/>
  <c r="J3150" s="1"/>
  <c r="S3132"/>
  <c r="I3132"/>
  <c r="J3132" s="1"/>
  <c r="S3082"/>
  <c r="I3082"/>
  <c r="J3082" s="1"/>
  <c r="S3054"/>
  <c r="I3054"/>
  <c r="J3054" s="1"/>
  <c r="N3045"/>
  <c r="O3045" s="1"/>
  <c r="N3037"/>
  <c r="O3037" s="1"/>
  <c r="N3035"/>
  <c r="O3035" s="1"/>
  <c r="N3033"/>
  <c r="O3033" s="1"/>
  <c r="N3028"/>
  <c r="O3028" s="1"/>
  <c r="N3026"/>
  <c r="O3026" s="1"/>
  <c r="N3024"/>
  <c r="N3022" s="1"/>
  <c r="N3021"/>
  <c r="O3021" s="1"/>
  <c r="N3019"/>
  <c r="O3019" s="1"/>
  <c r="N3014"/>
  <c r="N3012" s="1"/>
  <c r="N3011"/>
  <c r="O3011" s="1"/>
  <c r="N3009"/>
  <c r="O3009" s="1"/>
  <c r="N3005"/>
  <c r="O3005" s="1"/>
  <c r="N3003"/>
  <c r="O3003" s="1"/>
  <c r="N2999"/>
  <c r="O2999" s="1"/>
  <c r="I2985"/>
  <c r="J2985" s="1"/>
  <c r="G3091"/>
  <c r="I2979"/>
  <c r="J2979" s="1"/>
  <c r="I2976"/>
  <c r="J2976" s="1"/>
  <c r="M3091"/>
  <c r="N2949"/>
  <c r="O2949" s="1"/>
  <c r="N2945"/>
  <c r="N2944" s="1"/>
  <c r="N2942"/>
  <c r="O2942" s="1"/>
  <c r="S2939"/>
  <c r="I2939"/>
  <c r="J2939" s="1"/>
  <c r="N2938"/>
  <c r="O2938" s="1"/>
  <c r="S2935"/>
  <c r="I2935"/>
  <c r="J2935" s="1"/>
  <c r="N2934"/>
  <c r="O2934" s="1"/>
  <c r="N2930"/>
  <c r="O2930" s="1"/>
  <c r="S2927"/>
  <c r="I2927"/>
  <c r="J2927" s="1"/>
  <c r="N2926"/>
  <c r="O2926" s="1"/>
  <c r="I2923"/>
  <c r="J2923" s="1"/>
  <c r="N2921"/>
  <c r="O2921" s="1"/>
  <c r="N2917"/>
  <c r="N2916" s="1"/>
  <c r="N2913"/>
  <c r="O2913" s="1"/>
  <c r="S2909"/>
  <c r="N2909"/>
  <c r="I2909"/>
  <c r="J2909" s="1"/>
  <c r="V2953"/>
  <c r="R2953"/>
  <c r="I2900"/>
  <c r="J2900" s="1"/>
  <c r="I2891"/>
  <c r="J2891" s="1"/>
  <c r="I2884"/>
  <c r="J2884" s="1"/>
  <c r="I2878"/>
  <c r="J2878" s="1"/>
  <c r="I2874"/>
  <c r="J2874" s="1"/>
  <c r="N2869"/>
  <c r="O2869" s="1"/>
  <c r="N2863"/>
  <c r="O2863" s="1"/>
  <c r="N2859"/>
  <c r="O2859" s="1"/>
  <c r="S2856"/>
  <c r="I2856"/>
  <c r="J2856" s="1"/>
  <c r="N2855"/>
  <c r="O2855" s="1"/>
  <c r="N2853"/>
  <c r="O2853" s="1"/>
  <c r="N2851"/>
  <c r="O2851" s="1"/>
  <c r="N2846"/>
  <c r="O2846" s="1"/>
  <c r="N2844"/>
  <c r="O2844" s="1"/>
  <c r="N2839"/>
  <c r="N2838" s="1"/>
  <c r="S2806"/>
  <c r="I2806"/>
  <c r="J2806" s="1"/>
  <c r="N2798"/>
  <c r="N2797" s="1"/>
  <c r="N2794"/>
  <c r="O2794" s="1"/>
  <c r="N2781"/>
  <c r="O2781" s="1"/>
  <c r="S2778"/>
  <c r="I2778"/>
  <c r="J2778" s="1"/>
  <c r="N2777"/>
  <c r="O2777" s="1"/>
  <c r="N2773"/>
  <c r="O2773" s="1"/>
  <c r="N2769"/>
  <c r="O2769" s="1"/>
  <c r="N2761"/>
  <c r="O2761" s="1"/>
  <c r="N2759"/>
  <c r="O2759" s="1"/>
  <c r="N2757"/>
  <c r="O2757" s="1"/>
  <c r="N2752"/>
  <c r="O2752" s="1"/>
  <c r="N2750"/>
  <c r="O2750" s="1"/>
  <c r="N2748"/>
  <c r="N2746" s="1"/>
  <c r="N2745"/>
  <c r="O2745" s="1"/>
  <c r="N2743"/>
  <c r="O2743" s="1"/>
  <c r="N2738"/>
  <c r="N2736" s="1"/>
  <c r="N2735"/>
  <c r="O2735" s="1"/>
  <c r="N2733"/>
  <c r="O2733" s="1"/>
  <c r="N2729"/>
  <c r="O2729" s="1"/>
  <c r="N2727"/>
  <c r="O2727" s="1"/>
  <c r="N2723"/>
  <c r="O2723" s="1"/>
  <c r="I2709"/>
  <c r="J2709" s="1"/>
  <c r="G2815"/>
  <c r="I2703"/>
  <c r="J2703" s="1"/>
  <c r="I2700"/>
  <c r="J2700" s="1"/>
  <c r="M2815"/>
  <c r="S2668"/>
  <c r="I2668"/>
  <c r="J2668" s="1"/>
  <c r="N2660"/>
  <c r="N2659" s="1"/>
  <c r="N2656"/>
  <c r="O2656" s="1"/>
  <c r="N2643"/>
  <c r="O2643" s="1"/>
  <c r="S2640"/>
  <c r="I2640"/>
  <c r="J2640" s="1"/>
  <c r="N2639"/>
  <c r="O2639" s="1"/>
  <c r="N2635"/>
  <c r="O2635" s="1"/>
  <c r="N2631"/>
  <c r="O2631" s="1"/>
  <c r="N2623"/>
  <c r="O2623" s="1"/>
  <c r="N2621"/>
  <c r="O2621" s="1"/>
  <c r="N2619"/>
  <c r="O2619" s="1"/>
  <c r="N2614"/>
  <c r="O2614" s="1"/>
  <c r="N2612"/>
  <c r="O2612" s="1"/>
  <c r="N2610"/>
  <c r="N2608" s="1"/>
  <c r="N2607"/>
  <c r="O2607" s="1"/>
  <c r="N2605"/>
  <c r="O2605" s="1"/>
  <c r="N2600"/>
  <c r="N2598" s="1"/>
  <c r="N2597"/>
  <c r="O2597" s="1"/>
  <c r="N2595"/>
  <c r="O2595" s="1"/>
  <c r="N2591"/>
  <c r="O2591" s="1"/>
  <c r="N2589"/>
  <c r="O2589" s="1"/>
  <c r="N2585"/>
  <c r="O2585" s="1"/>
  <c r="I2571"/>
  <c r="J2571" s="1"/>
  <c r="I2565"/>
  <c r="J2565" s="1"/>
  <c r="I2562"/>
  <c r="J2562" s="1"/>
  <c r="N2535"/>
  <c r="O2535" s="1"/>
  <c r="N2531"/>
  <c r="N2530" s="1"/>
  <c r="N2528"/>
  <c r="O2528" s="1"/>
  <c r="S2525"/>
  <c r="I2525"/>
  <c r="J2525" s="1"/>
  <c r="N2524"/>
  <c r="O2524" s="1"/>
  <c r="S2521"/>
  <c r="I2521"/>
  <c r="J2521" s="1"/>
  <c r="N2520"/>
  <c r="O2520" s="1"/>
  <c r="N2516"/>
  <c r="O2516" s="1"/>
  <c r="S2513"/>
  <c r="I2513"/>
  <c r="J2513" s="1"/>
  <c r="N2512"/>
  <c r="O2512" s="1"/>
  <c r="I2509"/>
  <c r="J2509" s="1"/>
  <c r="N2507"/>
  <c r="O2507" s="1"/>
  <c r="N2503"/>
  <c r="N2502" s="1"/>
  <c r="N2499"/>
  <c r="O2499" s="1"/>
  <c r="S2495"/>
  <c r="N2495"/>
  <c r="I2495"/>
  <c r="J2495" s="1"/>
  <c r="I2486"/>
  <c r="J2486" s="1"/>
  <c r="I2477"/>
  <c r="J2477" s="1"/>
  <c r="I2470"/>
  <c r="J2470" s="1"/>
  <c r="I2464"/>
  <c r="J2464" s="1"/>
  <c r="I2460"/>
  <c r="J2460" s="1"/>
  <c r="N2455"/>
  <c r="O2455" s="1"/>
  <c r="N2449"/>
  <c r="O2449" s="1"/>
  <c r="N2445"/>
  <c r="O2445" s="1"/>
  <c r="S2442"/>
  <c r="I2442"/>
  <c r="J2442" s="1"/>
  <c r="N2441"/>
  <c r="O2441" s="1"/>
  <c r="N2439"/>
  <c r="O2439" s="1"/>
  <c r="N2437"/>
  <c r="O2437" s="1"/>
  <c r="N2432"/>
  <c r="O2432" s="1"/>
  <c r="N2430"/>
  <c r="O2430" s="1"/>
  <c r="N2425"/>
  <c r="N2424" s="1"/>
  <c r="S2393"/>
  <c r="T2393" s="1"/>
  <c r="T2392" s="1"/>
  <c r="X2392" s="1"/>
  <c r="N2369"/>
  <c r="O2369" s="1"/>
  <c r="N2367"/>
  <c r="O2367" s="1"/>
  <c r="N2365"/>
  <c r="O2365" s="1"/>
  <c r="S2363"/>
  <c r="T2363" s="1"/>
  <c r="X2363" s="1"/>
  <c r="S2361"/>
  <c r="T2361" s="1"/>
  <c r="X2361" s="1"/>
  <c r="S2359"/>
  <c r="T2359" s="1"/>
  <c r="X2359" s="1"/>
  <c r="S2321"/>
  <c r="T2321" s="1"/>
  <c r="X2321" s="1"/>
  <c r="N2315"/>
  <c r="O2315" s="1"/>
  <c r="N2313"/>
  <c r="O2313" s="1"/>
  <c r="N2311"/>
  <c r="O2311" s="1"/>
  <c r="N2309"/>
  <c r="O2309" s="1"/>
  <c r="N2307"/>
  <c r="O2307" s="1"/>
  <c r="N2305"/>
  <c r="O2305" s="1"/>
  <c r="N2255"/>
  <c r="O2255" s="1"/>
  <c r="S2231"/>
  <c r="T2231" s="1"/>
  <c r="X2231" s="1"/>
  <c r="S2229"/>
  <c r="T2229" s="1"/>
  <c r="X2229" s="1"/>
  <c r="S2227"/>
  <c r="T2227" s="1"/>
  <c r="N2225"/>
  <c r="O2225" s="1"/>
  <c r="N2223"/>
  <c r="O2223" s="1"/>
  <c r="N2221"/>
  <c r="O2221" s="1"/>
  <c r="O2219" s="1"/>
  <c r="N2217"/>
  <c r="O2217" s="1"/>
  <c r="S2183"/>
  <c r="T2183" s="1"/>
  <c r="X2183" s="1"/>
  <c r="N2177"/>
  <c r="O2177" s="1"/>
  <c r="N2175"/>
  <c r="O2175" s="1"/>
  <c r="N2171"/>
  <c r="O2171" s="1"/>
  <c r="I2157"/>
  <c r="J2157" s="1"/>
  <c r="I2151"/>
  <c r="J2151" s="1"/>
  <c r="I2148"/>
  <c r="J2148" s="1"/>
  <c r="N2121"/>
  <c r="O2121" s="1"/>
  <c r="N2117"/>
  <c r="N2116" s="1"/>
  <c r="N2114"/>
  <c r="O2114" s="1"/>
  <c r="S2111"/>
  <c r="I2111"/>
  <c r="J2111" s="1"/>
  <c r="N2110"/>
  <c r="O2110" s="1"/>
  <c r="S2107"/>
  <c r="I2107"/>
  <c r="J2107" s="1"/>
  <c r="N2106"/>
  <c r="O2106" s="1"/>
  <c r="N2102"/>
  <c r="O2102" s="1"/>
  <c r="S2099"/>
  <c r="I2099"/>
  <c r="J2099" s="1"/>
  <c r="N2098"/>
  <c r="O2098" s="1"/>
  <c r="I2095"/>
  <c r="J2095" s="1"/>
  <c r="N2093"/>
  <c r="O2093" s="1"/>
  <c r="N2089"/>
  <c r="N2088" s="1"/>
  <c r="N2085"/>
  <c r="O2085" s="1"/>
  <c r="S2081"/>
  <c r="N2081"/>
  <c r="I2081"/>
  <c r="J2081" s="1"/>
  <c r="V2125"/>
  <c r="R2125"/>
  <c r="I2072"/>
  <c r="J2072" s="1"/>
  <c r="I2063"/>
  <c r="J2063" s="1"/>
  <c r="I2056"/>
  <c r="J2056" s="1"/>
  <c r="I2050"/>
  <c r="J2050" s="1"/>
  <c r="I2046"/>
  <c r="J2046" s="1"/>
  <c r="N2041"/>
  <c r="O2041" s="1"/>
  <c r="N2035"/>
  <c r="O2035" s="1"/>
  <c r="N2031"/>
  <c r="O2031" s="1"/>
  <c r="S2028"/>
  <c r="I2028"/>
  <c r="J2028" s="1"/>
  <c r="N2027"/>
  <c r="O2027" s="1"/>
  <c r="N2025"/>
  <c r="O2025" s="1"/>
  <c r="N2023"/>
  <c r="O2023" s="1"/>
  <c r="N2018"/>
  <c r="O2018" s="1"/>
  <c r="N2016"/>
  <c r="O2016" s="1"/>
  <c r="N2011"/>
  <c r="N2010" s="1"/>
  <c r="S1978"/>
  <c r="I1978"/>
  <c r="J1978" s="1"/>
  <c r="N1970"/>
  <c r="N1969" s="1"/>
  <c r="N1966"/>
  <c r="O1966" s="1"/>
  <c r="N1953"/>
  <c r="O1953" s="1"/>
  <c r="S1950"/>
  <c r="I1950"/>
  <c r="J1950" s="1"/>
  <c r="N1949"/>
  <c r="O1949" s="1"/>
  <c r="N1945"/>
  <c r="O1945" s="1"/>
  <c r="N1941"/>
  <c r="O1941" s="1"/>
  <c r="N1933"/>
  <c r="O1933" s="1"/>
  <c r="N1931"/>
  <c r="O1931" s="1"/>
  <c r="N1929"/>
  <c r="O1929" s="1"/>
  <c r="N1924"/>
  <c r="O1924" s="1"/>
  <c r="N1922"/>
  <c r="O1922" s="1"/>
  <c r="N1920"/>
  <c r="N1918" s="1"/>
  <c r="N1917"/>
  <c r="O1917" s="1"/>
  <c r="N1915"/>
  <c r="O1915" s="1"/>
  <c r="N1910"/>
  <c r="N1908" s="1"/>
  <c r="N1907"/>
  <c r="O1907" s="1"/>
  <c r="N1905"/>
  <c r="O1905" s="1"/>
  <c r="N1901"/>
  <c r="O1901" s="1"/>
  <c r="N1899"/>
  <c r="O1899" s="1"/>
  <c r="N1895"/>
  <c r="O1895" s="1"/>
  <c r="I1881"/>
  <c r="J1881" s="1"/>
  <c r="G1987"/>
  <c r="I1875"/>
  <c r="J1875" s="1"/>
  <c r="I1872"/>
  <c r="J1872" s="1"/>
  <c r="M1987"/>
  <c r="S1840"/>
  <c r="I1840"/>
  <c r="J1840" s="1"/>
  <c r="N1832"/>
  <c r="N1831" s="1"/>
  <c r="N1828"/>
  <c r="O1828" s="1"/>
  <c r="N1815"/>
  <c r="O1815" s="1"/>
  <c r="S1812"/>
  <c r="I1812"/>
  <c r="J1812" s="1"/>
  <c r="N1811"/>
  <c r="O1811" s="1"/>
  <c r="N1807"/>
  <c r="O1807" s="1"/>
  <c r="N1803"/>
  <c r="O1803" s="1"/>
  <c r="N1795"/>
  <c r="O1795" s="1"/>
  <c r="N1793"/>
  <c r="O1793" s="1"/>
  <c r="N1791"/>
  <c r="O1791" s="1"/>
  <c r="N1786"/>
  <c r="O1786" s="1"/>
  <c r="N1784"/>
  <c r="O1784" s="1"/>
  <c r="N1782"/>
  <c r="N1780" s="1"/>
  <c r="N1779"/>
  <c r="O1779" s="1"/>
  <c r="N1777"/>
  <c r="O1777" s="1"/>
  <c r="N1772"/>
  <c r="N1770" s="1"/>
  <c r="N1769"/>
  <c r="O1769" s="1"/>
  <c r="N1767"/>
  <c r="O1767" s="1"/>
  <c r="N1763"/>
  <c r="O1763" s="1"/>
  <c r="N1761"/>
  <c r="O1761" s="1"/>
  <c r="N1757"/>
  <c r="O1757" s="1"/>
  <c r="N1743"/>
  <c r="N1737"/>
  <c r="N1734"/>
  <c r="O1360"/>
  <c r="O639"/>
  <c r="J426"/>
  <c r="I429"/>
  <c r="J361"/>
  <c r="I419"/>
  <c r="J419" s="1"/>
  <c r="R3091"/>
  <c r="I3038"/>
  <c r="J3038" s="1"/>
  <c r="I3029"/>
  <c r="J3029" s="1"/>
  <c r="I3016"/>
  <c r="J3016" s="1"/>
  <c r="S2994"/>
  <c r="I2994"/>
  <c r="J2994" s="1"/>
  <c r="N2985"/>
  <c r="N2979"/>
  <c r="N2976"/>
  <c r="N2939"/>
  <c r="N2935"/>
  <c r="N2927"/>
  <c r="N2891"/>
  <c r="N2878"/>
  <c r="N2874"/>
  <c r="N2856"/>
  <c r="I2847"/>
  <c r="J2847" s="1"/>
  <c r="G2953"/>
  <c r="I2841"/>
  <c r="J2841" s="1"/>
  <c r="M2953"/>
  <c r="N2806"/>
  <c r="S2801"/>
  <c r="I2801"/>
  <c r="J2801" s="1"/>
  <c r="S2789"/>
  <c r="I2789"/>
  <c r="J2789" s="1"/>
  <c r="I2785"/>
  <c r="J2785" s="1"/>
  <c r="N2778"/>
  <c r="S2771"/>
  <c r="N2771"/>
  <c r="I2771"/>
  <c r="J2771" s="1"/>
  <c r="V2815"/>
  <c r="R2815"/>
  <c r="I2762"/>
  <c r="J2762" s="1"/>
  <c r="I2753"/>
  <c r="J2753" s="1"/>
  <c r="I2740"/>
  <c r="J2740" s="1"/>
  <c r="S2718"/>
  <c r="I2718"/>
  <c r="J2718" s="1"/>
  <c r="N2709"/>
  <c r="N2703"/>
  <c r="N2700"/>
  <c r="N2668"/>
  <c r="S2663"/>
  <c r="I2663"/>
  <c r="J2663" s="1"/>
  <c r="S2651"/>
  <c r="I2651"/>
  <c r="J2651" s="1"/>
  <c r="I2647"/>
  <c r="J2647" s="1"/>
  <c r="N2640"/>
  <c r="S2633"/>
  <c r="N2633"/>
  <c r="I2633"/>
  <c r="J2633" s="1"/>
  <c r="V2677"/>
  <c r="R2677"/>
  <c r="I2624"/>
  <c r="J2624" s="1"/>
  <c r="I2615"/>
  <c r="J2615" s="1"/>
  <c r="I2602"/>
  <c r="J2602" s="1"/>
  <c r="M2677"/>
  <c r="G2677"/>
  <c r="S2580"/>
  <c r="I2580"/>
  <c r="J2580" s="1"/>
  <c r="N2571"/>
  <c r="N2565"/>
  <c r="N2562"/>
  <c r="N2525"/>
  <c r="N2521"/>
  <c r="N2513"/>
  <c r="G2539"/>
  <c r="N2477"/>
  <c r="N2464"/>
  <c r="N2460"/>
  <c r="N2442"/>
  <c r="I2433"/>
  <c r="J2433" s="1"/>
  <c r="I2427"/>
  <c r="J2427" s="1"/>
  <c r="T2245"/>
  <c r="X2245" s="1"/>
  <c r="V2263"/>
  <c r="R2263"/>
  <c r="N2157"/>
  <c r="N2151"/>
  <c r="N2148"/>
  <c r="N2111"/>
  <c r="N2107"/>
  <c r="N2099"/>
  <c r="N2063"/>
  <c r="N2050"/>
  <c r="N2046"/>
  <c r="N2028"/>
  <c r="I2019"/>
  <c r="J2019" s="1"/>
  <c r="G2125"/>
  <c r="I2013"/>
  <c r="J2013" s="1"/>
  <c r="M2125"/>
  <c r="N1978"/>
  <c r="S1973"/>
  <c r="I1973"/>
  <c r="J1973" s="1"/>
  <c r="S1961"/>
  <c r="I1961"/>
  <c r="J1961" s="1"/>
  <c r="I1957"/>
  <c r="J1957" s="1"/>
  <c r="N1950"/>
  <c r="S1943"/>
  <c r="N1943"/>
  <c r="I1943"/>
  <c r="J1943" s="1"/>
  <c r="V1987"/>
  <c r="R1987"/>
  <c r="I1934"/>
  <c r="J1934" s="1"/>
  <c r="I1925"/>
  <c r="J1925" s="1"/>
  <c r="I1912"/>
  <c r="J1912" s="1"/>
  <c r="S1890"/>
  <c r="I1890"/>
  <c r="J1890" s="1"/>
  <c r="N1881"/>
  <c r="N1875"/>
  <c r="N1872"/>
  <c r="N1840"/>
  <c r="S1835"/>
  <c r="I1835"/>
  <c r="J1835" s="1"/>
  <c r="S1823"/>
  <c r="I1823"/>
  <c r="J1823" s="1"/>
  <c r="I1819"/>
  <c r="J1819" s="1"/>
  <c r="N1812"/>
  <c r="S1805"/>
  <c r="N1805"/>
  <c r="I1805"/>
  <c r="J1805" s="1"/>
  <c r="V1849"/>
  <c r="R1849"/>
  <c r="I1796"/>
  <c r="J1796" s="1"/>
  <c r="I1787"/>
  <c r="J1787" s="1"/>
  <c r="I1774"/>
  <c r="J1774" s="1"/>
  <c r="S1752"/>
  <c r="O1498"/>
  <c r="G188"/>
  <c r="I188"/>
  <c r="J188" s="1"/>
  <c r="L188"/>
  <c r="Q188"/>
  <c r="S188"/>
  <c r="U188"/>
  <c r="W188"/>
  <c r="F189"/>
  <c r="H189"/>
  <c r="M189"/>
  <c r="R189"/>
  <c r="T189"/>
  <c r="V189"/>
  <c r="F191"/>
  <c r="H191"/>
  <c r="M191"/>
  <c r="R191"/>
  <c r="F188"/>
  <c r="H188"/>
  <c r="M188"/>
  <c r="R188"/>
  <c r="T188"/>
  <c r="V188"/>
  <c r="G189"/>
  <c r="I189"/>
  <c r="J189" s="1"/>
  <c r="L189"/>
  <c r="Q189"/>
  <c r="S189"/>
  <c r="U189"/>
  <c r="W189"/>
  <c r="G191"/>
  <c r="I191"/>
  <c r="J191" s="1"/>
  <c r="L191"/>
  <c r="N191"/>
  <c r="Q191"/>
  <c r="S191"/>
  <c r="U191"/>
  <c r="W191"/>
  <c r="F192"/>
  <c r="H192"/>
  <c r="M192"/>
  <c r="V191"/>
  <c r="G192"/>
  <c r="L192"/>
  <c r="Q192"/>
  <c r="S192"/>
  <c r="U192"/>
  <c r="W192"/>
  <c r="F193"/>
  <c r="H193"/>
  <c r="M193"/>
  <c r="R193"/>
  <c r="T193"/>
  <c r="V193"/>
  <c r="G194"/>
  <c r="I194"/>
  <c r="J194" s="1"/>
  <c r="L194"/>
  <c r="Q194"/>
  <c r="S194"/>
  <c r="U194"/>
  <c r="W194"/>
  <c r="F195"/>
  <c r="H195"/>
  <c r="M195"/>
  <c r="R195"/>
  <c r="T195"/>
  <c r="V195"/>
  <c r="F197"/>
  <c r="H197"/>
  <c r="M197"/>
  <c r="R197"/>
  <c r="T197"/>
  <c r="V197"/>
  <c r="G198"/>
  <c r="I198"/>
  <c r="J198" s="1"/>
  <c r="L198"/>
  <c r="Q198"/>
  <c r="S198"/>
  <c r="U198"/>
  <c r="W198"/>
  <c r="F199"/>
  <c r="H199"/>
  <c r="M199"/>
  <c r="R199"/>
  <c r="T199"/>
  <c r="V199"/>
  <c r="G200"/>
  <c r="I200"/>
  <c r="J200" s="1"/>
  <c r="L200"/>
  <c r="Q200"/>
  <c r="S200"/>
  <c r="U200"/>
  <c r="W200"/>
  <c r="F201"/>
  <c r="H201"/>
  <c r="M201"/>
  <c r="R201"/>
  <c r="T201"/>
  <c r="V201"/>
  <c r="G202"/>
  <c r="I202"/>
  <c r="J202" s="1"/>
  <c r="L202"/>
  <c r="Q202"/>
  <c r="S202"/>
  <c r="U202"/>
  <c r="W202"/>
  <c r="F203"/>
  <c r="H203"/>
  <c r="M203"/>
  <c r="R203"/>
  <c r="T203"/>
  <c r="V203"/>
  <c r="G206"/>
  <c r="I206"/>
  <c r="J206" s="1"/>
  <c r="L206"/>
  <c r="Q206"/>
  <c r="S206"/>
  <c r="U206"/>
  <c r="W206"/>
  <c r="F207"/>
  <c r="H207"/>
  <c r="M207"/>
  <c r="R207"/>
  <c r="T207"/>
  <c r="V207"/>
  <c r="G208"/>
  <c r="I208"/>
  <c r="J208" s="1"/>
  <c r="L208"/>
  <c r="Q208"/>
  <c r="U208"/>
  <c r="W208"/>
  <c r="F209"/>
  <c r="H209"/>
  <c r="M209"/>
  <c r="O209"/>
  <c r="R209"/>
  <c r="T209"/>
  <c r="V209"/>
  <c r="G210"/>
  <c r="I210"/>
  <c r="J210" s="1"/>
  <c r="L210"/>
  <c r="Q210"/>
  <c r="U210"/>
  <c r="W210"/>
  <c r="F211"/>
  <c r="H211"/>
  <c r="M211"/>
  <c r="R211"/>
  <c r="T211"/>
  <c r="V211"/>
  <c r="G212"/>
  <c r="I212"/>
  <c r="J212" s="1"/>
  <c r="L212"/>
  <c r="Q212"/>
  <c r="U212"/>
  <c r="W212"/>
  <c r="F213"/>
  <c r="H213"/>
  <c r="M213"/>
  <c r="O213"/>
  <c r="R213"/>
  <c r="T213"/>
  <c r="V213"/>
  <c r="G214"/>
  <c r="I214"/>
  <c r="J214" s="1"/>
  <c r="L214"/>
  <c r="Q214"/>
  <c r="S214"/>
  <c r="U214"/>
  <c r="W214"/>
  <c r="F215"/>
  <c r="H215"/>
  <c r="M215"/>
  <c r="O215"/>
  <c r="R215"/>
  <c r="T215"/>
  <c r="V215"/>
  <c r="G216"/>
  <c r="I216"/>
  <c r="J216" s="1"/>
  <c r="L216"/>
  <c r="Q216"/>
  <c r="S216"/>
  <c r="U216"/>
  <c r="W216"/>
  <c r="F217"/>
  <c r="H217"/>
  <c r="M217"/>
  <c r="O217"/>
  <c r="R217"/>
  <c r="T217"/>
  <c r="V217"/>
  <c r="G218"/>
  <c r="I218"/>
  <c r="J218" s="1"/>
  <c r="L218"/>
  <c r="Q218"/>
  <c r="S218"/>
  <c r="U218"/>
  <c r="W218"/>
  <c r="F219"/>
  <c r="H219"/>
  <c r="M219"/>
  <c r="O219"/>
  <c r="R219"/>
  <c r="T219"/>
  <c r="V219"/>
  <c r="G220"/>
  <c r="I220"/>
  <c r="J220" s="1"/>
  <c r="L220"/>
  <c r="Q220"/>
  <c r="U220"/>
  <c r="W220"/>
  <c r="F221"/>
  <c r="H221"/>
  <c r="M221"/>
  <c r="T191"/>
  <c r="X191" s="1"/>
  <c r="I192"/>
  <c r="J192" s="1"/>
  <c r="R192"/>
  <c r="T192"/>
  <c r="V192"/>
  <c r="G193"/>
  <c r="I193"/>
  <c r="J193" s="1"/>
  <c r="L193"/>
  <c r="Q193"/>
  <c r="S193"/>
  <c r="U193"/>
  <c r="W193"/>
  <c r="F194"/>
  <c r="H194"/>
  <c r="M194"/>
  <c r="R194"/>
  <c r="T194"/>
  <c r="V194"/>
  <c r="G195"/>
  <c r="I195"/>
  <c r="J195" s="1"/>
  <c r="L195"/>
  <c r="Q195"/>
  <c r="S195"/>
  <c r="U195"/>
  <c r="W195"/>
  <c r="G197"/>
  <c r="I197"/>
  <c r="J197" s="1"/>
  <c r="L197"/>
  <c r="Q197"/>
  <c r="S197"/>
  <c r="U197"/>
  <c r="W197"/>
  <c r="F198"/>
  <c r="H198"/>
  <c r="M198"/>
  <c r="R198"/>
  <c r="T198"/>
  <c r="V198"/>
  <c r="G199"/>
  <c r="I199"/>
  <c r="J199" s="1"/>
  <c r="L199"/>
  <c r="Q199"/>
  <c r="S199"/>
  <c r="U199"/>
  <c r="W199"/>
  <c r="F200"/>
  <c r="H200"/>
  <c r="M200"/>
  <c r="R200"/>
  <c r="T200"/>
  <c r="V200"/>
  <c r="G201"/>
  <c r="I201"/>
  <c r="J201" s="1"/>
  <c r="L201"/>
  <c r="Q201"/>
  <c r="S201"/>
  <c r="U201"/>
  <c r="W201"/>
  <c r="F202"/>
  <c r="H202"/>
  <c r="M202"/>
  <c r="R202"/>
  <c r="T202"/>
  <c r="V202"/>
  <c r="G203"/>
  <c r="I203"/>
  <c r="J203" s="1"/>
  <c r="L203"/>
  <c r="Q203"/>
  <c r="S203"/>
  <c r="U203"/>
  <c r="W203"/>
  <c r="F206"/>
  <c r="H206"/>
  <c r="M206"/>
  <c r="R206"/>
  <c r="V206"/>
  <c r="G207"/>
  <c r="I207"/>
  <c r="J207" s="1"/>
  <c r="L207"/>
  <c r="Q207"/>
  <c r="S207"/>
  <c r="U207"/>
  <c r="W207"/>
  <c r="F208"/>
  <c r="H208"/>
  <c r="M208"/>
  <c r="R208"/>
  <c r="V208"/>
  <c r="G209"/>
  <c r="I209"/>
  <c r="J209" s="1"/>
  <c r="L209"/>
  <c r="N209"/>
  <c r="Q209"/>
  <c r="S209"/>
  <c r="U209"/>
  <c r="W209"/>
  <c r="F210"/>
  <c r="H210"/>
  <c r="M210"/>
  <c r="R210"/>
  <c r="V210"/>
  <c r="G211"/>
  <c r="I211"/>
  <c r="J211" s="1"/>
  <c r="L211"/>
  <c r="Q211"/>
  <c r="S211"/>
  <c r="U211"/>
  <c r="W211"/>
  <c r="F212"/>
  <c r="H212"/>
  <c r="M212"/>
  <c r="R212"/>
  <c r="V212"/>
  <c r="G213"/>
  <c r="I213"/>
  <c r="J213" s="1"/>
  <c r="L213"/>
  <c r="N213"/>
  <c r="Q213"/>
  <c r="S213"/>
  <c r="U213"/>
  <c r="W213"/>
  <c r="F214"/>
  <c r="H214"/>
  <c r="M214"/>
  <c r="R214"/>
  <c r="T214"/>
  <c r="V214"/>
  <c r="G215"/>
  <c r="I215"/>
  <c r="J215" s="1"/>
  <c r="L215"/>
  <c r="N215"/>
  <c r="Q215"/>
  <c r="S215"/>
  <c r="U215"/>
  <c r="W215"/>
  <c r="F216"/>
  <c r="H216"/>
  <c r="M216"/>
  <c r="R216"/>
  <c r="T216"/>
  <c r="V216"/>
  <c r="G217"/>
  <c r="I217"/>
  <c r="J217" s="1"/>
  <c r="L217"/>
  <c r="N217"/>
  <c r="Q217"/>
  <c r="S217"/>
  <c r="U217"/>
  <c r="W217"/>
  <c r="F218"/>
  <c r="H218"/>
  <c r="M218"/>
  <c r="R218"/>
  <c r="T218"/>
  <c r="V218"/>
  <c r="G219"/>
  <c r="I219"/>
  <c r="J219" s="1"/>
  <c r="L219"/>
  <c r="N219"/>
  <c r="Q219"/>
  <c r="S219"/>
  <c r="U219"/>
  <c r="W219"/>
  <c r="F220"/>
  <c r="H220"/>
  <c r="M220"/>
  <c r="R220"/>
  <c r="V220"/>
  <c r="G221"/>
  <c r="I221"/>
  <c r="J221" s="1"/>
  <c r="L221"/>
  <c r="Q221"/>
  <c r="S221"/>
  <c r="U221"/>
  <c r="W221"/>
  <c r="F222"/>
  <c r="H222"/>
  <c r="M222"/>
  <c r="R222"/>
  <c r="T222"/>
  <c r="T221"/>
  <c r="I222"/>
  <c r="J222" s="1"/>
  <c r="S222"/>
  <c r="V222"/>
  <c r="F224"/>
  <c r="H224"/>
  <c r="M224"/>
  <c r="R224"/>
  <c r="T224"/>
  <c r="V224"/>
  <c r="G225"/>
  <c r="I225"/>
  <c r="J225" s="1"/>
  <c r="L225"/>
  <c r="Q225"/>
  <c r="S225"/>
  <c r="U225"/>
  <c r="W225"/>
  <c r="F226"/>
  <c r="H226"/>
  <c r="M226"/>
  <c r="O226"/>
  <c r="R226"/>
  <c r="T226"/>
  <c r="V226"/>
  <c r="F228"/>
  <c r="H228"/>
  <c r="M228"/>
  <c r="R228"/>
  <c r="T228"/>
  <c r="V228"/>
  <c r="G229"/>
  <c r="I229"/>
  <c r="J229" s="1"/>
  <c r="L229"/>
  <c r="N229"/>
  <c r="Q229"/>
  <c r="S229"/>
  <c r="U229"/>
  <c r="W229"/>
  <c r="F230"/>
  <c r="H230"/>
  <c r="M230"/>
  <c r="R230"/>
  <c r="T230"/>
  <c r="V230"/>
  <c r="G231"/>
  <c r="I231"/>
  <c r="J231" s="1"/>
  <c r="L231"/>
  <c r="N231"/>
  <c r="Q231"/>
  <c r="S231"/>
  <c r="U231"/>
  <c r="W231"/>
  <c r="F232"/>
  <c r="H232"/>
  <c r="M232"/>
  <c r="R232"/>
  <c r="T232"/>
  <c r="V232"/>
  <c r="F234"/>
  <c r="H234"/>
  <c r="M234"/>
  <c r="R234"/>
  <c r="T234"/>
  <c r="V234"/>
  <c r="G235"/>
  <c r="I235"/>
  <c r="J235" s="1"/>
  <c r="L235"/>
  <c r="Q235"/>
  <c r="S235"/>
  <c r="U235"/>
  <c r="W235"/>
  <c r="G241"/>
  <c r="I241"/>
  <c r="J241" s="1"/>
  <c r="L241"/>
  <c r="N241"/>
  <c r="Q241"/>
  <c r="S241"/>
  <c r="U241"/>
  <c r="W241"/>
  <c r="F242"/>
  <c r="H242"/>
  <c r="M242"/>
  <c r="R242"/>
  <c r="T242"/>
  <c r="V242"/>
  <c r="G243"/>
  <c r="I243"/>
  <c r="J243" s="1"/>
  <c r="L243"/>
  <c r="Q243"/>
  <c r="S243"/>
  <c r="U243"/>
  <c r="W243"/>
  <c r="F244"/>
  <c r="H244"/>
  <c r="M244"/>
  <c r="R244"/>
  <c r="T244"/>
  <c r="V244"/>
  <c r="G245"/>
  <c r="I245"/>
  <c r="J245" s="1"/>
  <c r="L245"/>
  <c r="Q245"/>
  <c r="S245"/>
  <c r="U245"/>
  <c r="W245"/>
  <c r="F246"/>
  <c r="H246"/>
  <c r="M246"/>
  <c r="R246"/>
  <c r="T246"/>
  <c r="V246"/>
  <c r="G247"/>
  <c r="I247"/>
  <c r="J247" s="1"/>
  <c r="L247"/>
  <c r="Q247"/>
  <c r="S247"/>
  <c r="U247"/>
  <c r="W247"/>
  <c r="F248"/>
  <c r="H248"/>
  <c r="M248"/>
  <c r="R248"/>
  <c r="T248"/>
  <c r="V248"/>
  <c r="F250"/>
  <c r="H250"/>
  <c r="M250"/>
  <c r="O250"/>
  <c r="R250"/>
  <c r="T250"/>
  <c r="V250"/>
  <c r="G251"/>
  <c r="I251"/>
  <c r="J251" s="1"/>
  <c r="L251"/>
  <c r="N251"/>
  <c r="Q251"/>
  <c r="S251"/>
  <c r="U251"/>
  <c r="W251"/>
  <c r="F252"/>
  <c r="H252"/>
  <c r="M252"/>
  <c r="O252"/>
  <c r="R252"/>
  <c r="T252"/>
  <c r="V252"/>
  <c r="G253"/>
  <c r="I253"/>
  <c r="J253" s="1"/>
  <c r="L253"/>
  <c r="N253"/>
  <c r="Q253"/>
  <c r="S253"/>
  <c r="U253"/>
  <c r="W253"/>
  <c r="F254"/>
  <c r="H254"/>
  <c r="M254"/>
  <c r="O254"/>
  <c r="R254"/>
  <c r="T254"/>
  <c r="V254"/>
  <c r="G259"/>
  <c r="I259"/>
  <c r="J259" s="1"/>
  <c r="L259"/>
  <c r="Q259"/>
  <c r="S259"/>
  <c r="U259"/>
  <c r="W259"/>
  <c r="F260"/>
  <c r="H260"/>
  <c r="M260"/>
  <c r="R260"/>
  <c r="T260"/>
  <c r="V260"/>
  <c r="G261"/>
  <c r="I261"/>
  <c r="J261" s="1"/>
  <c r="L261"/>
  <c r="N261"/>
  <c r="Q261"/>
  <c r="S261"/>
  <c r="U261"/>
  <c r="W261"/>
  <c r="F262"/>
  <c r="H262"/>
  <c r="M262"/>
  <c r="R262"/>
  <c r="T262"/>
  <c r="V262"/>
  <c r="G263"/>
  <c r="I263"/>
  <c r="J263" s="1"/>
  <c r="L263"/>
  <c r="Q263"/>
  <c r="S263"/>
  <c r="U263"/>
  <c r="W263"/>
  <c r="F264"/>
  <c r="H264"/>
  <c r="M264"/>
  <c r="R264"/>
  <c r="T264"/>
  <c r="V264"/>
  <c r="F266"/>
  <c r="H266"/>
  <c r="M266"/>
  <c r="R266"/>
  <c r="V266"/>
  <c r="G267"/>
  <c r="I267"/>
  <c r="J267" s="1"/>
  <c r="L267"/>
  <c r="N267"/>
  <c r="Q267"/>
  <c r="S267"/>
  <c r="U267"/>
  <c r="W267"/>
  <c r="F268"/>
  <c r="H268"/>
  <c r="M268"/>
  <c r="R268"/>
  <c r="T268"/>
  <c r="V268"/>
  <c r="G273"/>
  <c r="I273"/>
  <c r="J273" s="1"/>
  <c r="L273"/>
  <c r="N273"/>
  <c r="Q273"/>
  <c r="S273"/>
  <c r="U273"/>
  <c r="W273"/>
  <c r="F274"/>
  <c r="H274"/>
  <c r="M274"/>
  <c r="O274"/>
  <c r="R274"/>
  <c r="T274"/>
  <c r="V274"/>
  <c r="G277"/>
  <c r="I277"/>
  <c r="J277" s="1"/>
  <c r="L277"/>
  <c r="Q277"/>
  <c r="S277"/>
  <c r="U277"/>
  <c r="W277"/>
  <c r="F278"/>
  <c r="H278"/>
  <c r="M278"/>
  <c r="O278"/>
  <c r="R278"/>
  <c r="T278"/>
  <c r="V278"/>
  <c r="G279"/>
  <c r="I279"/>
  <c r="J279" s="1"/>
  <c r="L279"/>
  <c r="R221"/>
  <c r="V221"/>
  <c r="G222"/>
  <c r="L222"/>
  <c r="Q222"/>
  <c r="U222"/>
  <c r="W222"/>
  <c r="G224"/>
  <c r="I224"/>
  <c r="J224" s="1"/>
  <c r="L224"/>
  <c r="N224"/>
  <c r="Q224"/>
  <c r="S224"/>
  <c r="U224"/>
  <c r="W224"/>
  <c r="F225"/>
  <c r="H225"/>
  <c r="M225"/>
  <c r="R225"/>
  <c r="T225"/>
  <c r="V225"/>
  <c r="G226"/>
  <c r="I226"/>
  <c r="J226" s="1"/>
  <c r="L226"/>
  <c r="N226"/>
  <c r="Q226"/>
  <c r="S226"/>
  <c r="U226"/>
  <c r="W226"/>
  <c r="G228"/>
  <c r="I228"/>
  <c r="J228" s="1"/>
  <c r="L228"/>
  <c r="Q228"/>
  <c r="S228"/>
  <c r="U228"/>
  <c r="W228"/>
  <c r="F229"/>
  <c r="H229"/>
  <c r="M229"/>
  <c r="O229"/>
  <c r="R229"/>
  <c r="T229"/>
  <c r="V229"/>
  <c r="G230"/>
  <c r="I230"/>
  <c r="J230" s="1"/>
  <c r="L230"/>
  <c r="Q230"/>
  <c r="S230"/>
  <c r="U230"/>
  <c r="W230"/>
  <c r="F231"/>
  <c r="H231"/>
  <c r="M231"/>
  <c r="O231"/>
  <c r="R231"/>
  <c r="T231"/>
  <c r="V231"/>
  <c r="G232"/>
  <c r="I232"/>
  <c r="J232" s="1"/>
  <c r="L232"/>
  <c r="Q232"/>
  <c r="S232"/>
  <c r="U232"/>
  <c r="W232"/>
  <c r="G234"/>
  <c r="I234"/>
  <c r="J234" s="1"/>
  <c r="L234"/>
  <c r="N234"/>
  <c r="Q234"/>
  <c r="S234"/>
  <c r="U234"/>
  <c r="W234"/>
  <c r="F235"/>
  <c r="H235"/>
  <c r="M235"/>
  <c r="R235"/>
  <c r="T235"/>
  <c r="V235"/>
  <c r="F241"/>
  <c r="H241"/>
  <c r="M241"/>
  <c r="R241"/>
  <c r="T241"/>
  <c r="V241"/>
  <c r="G242"/>
  <c r="I242"/>
  <c r="J242" s="1"/>
  <c r="L242"/>
  <c r="Q242"/>
  <c r="S242"/>
  <c r="U242"/>
  <c r="W242"/>
  <c r="F243"/>
  <c r="H243"/>
  <c r="M243"/>
  <c r="R243"/>
  <c r="T243"/>
  <c r="V243"/>
  <c r="G244"/>
  <c r="I244"/>
  <c r="J244" s="1"/>
  <c r="L244"/>
  <c r="Q244"/>
  <c r="S244"/>
  <c r="U244"/>
  <c r="W244"/>
  <c r="F245"/>
  <c r="H245"/>
  <c r="M245"/>
  <c r="R245"/>
  <c r="T245"/>
  <c r="V245"/>
  <c r="G246"/>
  <c r="I246"/>
  <c r="J246" s="1"/>
  <c r="L246"/>
  <c r="Q246"/>
  <c r="S246"/>
  <c r="U246"/>
  <c r="W246"/>
  <c r="F247"/>
  <c r="H247"/>
  <c r="M247"/>
  <c r="R247"/>
  <c r="T247"/>
  <c r="V247"/>
  <c r="G248"/>
  <c r="I248"/>
  <c r="J248" s="1"/>
  <c r="L248"/>
  <c r="Q248"/>
  <c r="S248"/>
  <c r="U248"/>
  <c r="W248"/>
  <c r="G250"/>
  <c r="I250"/>
  <c r="J250" s="1"/>
  <c r="L250"/>
  <c r="N250"/>
  <c r="Q250"/>
  <c r="S250"/>
  <c r="U250"/>
  <c r="W250"/>
  <c r="F251"/>
  <c r="H251"/>
  <c r="M251"/>
  <c r="O251"/>
  <c r="R251"/>
  <c r="T251"/>
  <c r="V251"/>
  <c r="G252"/>
  <c r="I252"/>
  <c r="J252" s="1"/>
  <c r="L252"/>
  <c r="N252"/>
  <c r="Q252"/>
  <c r="S252"/>
  <c r="U252"/>
  <c r="W252"/>
  <c r="F253"/>
  <c r="H253"/>
  <c r="M253"/>
  <c r="O253"/>
  <c r="R253"/>
  <c r="T253"/>
  <c r="V253"/>
  <c r="G254"/>
  <c r="I254"/>
  <c r="J254" s="1"/>
  <c r="L254"/>
  <c r="N254"/>
  <c r="Q254"/>
  <c r="S254"/>
  <c r="U254"/>
  <c r="W254"/>
  <c r="F259"/>
  <c r="H259"/>
  <c r="M259"/>
  <c r="R259"/>
  <c r="V259"/>
  <c r="G260"/>
  <c r="I260"/>
  <c r="J260" s="1"/>
  <c r="L260"/>
  <c r="Q260"/>
  <c r="S260"/>
  <c r="U260"/>
  <c r="W260"/>
  <c r="F261"/>
  <c r="H261"/>
  <c r="M261"/>
  <c r="O261"/>
  <c r="R261"/>
  <c r="T261"/>
  <c r="V261"/>
  <c r="G262"/>
  <c r="I262"/>
  <c r="J262" s="1"/>
  <c r="L262"/>
  <c r="Q262"/>
  <c r="S262"/>
  <c r="U262"/>
  <c r="W262"/>
  <c r="F263"/>
  <c r="H263"/>
  <c r="M263"/>
  <c r="R263"/>
  <c r="T263"/>
  <c r="V263"/>
  <c r="G264"/>
  <c r="I264"/>
  <c r="J264" s="1"/>
  <c r="L264"/>
  <c r="Q264"/>
  <c r="S264"/>
  <c r="U264"/>
  <c r="W264"/>
  <c r="G266"/>
  <c r="I266"/>
  <c r="J266" s="1"/>
  <c r="L266"/>
  <c r="Q266"/>
  <c r="S266"/>
  <c r="U266"/>
  <c r="W266"/>
  <c r="F267"/>
  <c r="H267"/>
  <c r="M267"/>
  <c r="O267"/>
  <c r="R267"/>
  <c r="T267"/>
  <c r="V267"/>
  <c r="G268"/>
  <c r="I268"/>
  <c r="J268" s="1"/>
  <c r="L268"/>
  <c r="Q268"/>
  <c r="S268"/>
  <c r="U268"/>
  <c r="W268"/>
  <c r="F273"/>
  <c r="H273"/>
  <c r="M273"/>
  <c r="O273"/>
  <c r="R273"/>
  <c r="T273"/>
  <c r="V273"/>
  <c r="G274"/>
  <c r="I274"/>
  <c r="J274" s="1"/>
  <c r="L274"/>
  <c r="N274"/>
  <c r="Q274"/>
  <c r="S274"/>
  <c r="U274"/>
  <c r="W274"/>
  <c r="F277"/>
  <c r="H277"/>
  <c r="M277"/>
  <c r="R277"/>
  <c r="V277"/>
  <c r="G278"/>
  <c r="I278"/>
  <c r="J278" s="1"/>
  <c r="L278"/>
  <c r="N278"/>
  <c r="Q278"/>
  <c r="S278"/>
  <c r="U278"/>
  <c r="W278"/>
  <c r="F279"/>
  <c r="H279"/>
  <c r="M279"/>
  <c r="R279"/>
  <c r="T279"/>
  <c r="V279"/>
  <c r="G280"/>
  <c r="I280"/>
  <c r="J280" s="1"/>
  <c r="L280"/>
  <c r="Q280"/>
  <c r="S280"/>
  <c r="U280"/>
  <c r="W280"/>
  <c r="F281"/>
  <c r="H281"/>
  <c r="M281"/>
  <c r="R281"/>
  <c r="T281"/>
  <c r="V281"/>
  <c r="G282"/>
  <c r="I282"/>
  <c r="J282" s="1"/>
  <c r="L282"/>
  <c r="F187"/>
  <c r="G40" i="1" s="1"/>
  <c r="H187" i="2"/>
  <c r="I40" i="1" s="1"/>
  <c r="M187" i="2"/>
  <c r="R187"/>
  <c r="T187"/>
  <c r="V187"/>
  <c r="G190"/>
  <c r="H41" i="1" s="1"/>
  <c r="L190" i="2"/>
  <c r="Q190"/>
  <c r="S190"/>
  <c r="U190"/>
  <c r="W190"/>
  <c r="G187"/>
  <c r="H40" i="1" s="1"/>
  <c r="L187" i="2"/>
  <c r="Q187"/>
  <c r="S187"/>
  <c r="U187"/>
  <c r="W187"/>
  <c r="F190"/>
  <c r="G41" i="1" s="1"/>
  <c r="H190" i="2"/>
  <c r="I41" i="1" s="1"/>
  <c r="M190" i="2"/>
  <c r="R190"/>
  <c r="T190"/>
  <c r="X190" s="1"/>
  <c r="V190"/>
  <c r="G196"/>
  <c r="L196"/>
  <c r="Q196"/>
  <c r="S196"/>
  <c r="U196"/>
  <c r="W196"/>
  <c r="G204"/>
  <c r="I204"/>
  <c r="J204" s="1"/>
  <c r="L204"/>
  <c r="Q204"/>
  <c r="S204"/>
  <c r="U204"/>
  <c r="W204"/>
  <c r="F205"/>
  <c r="H205"/>
  <c r="M205"/>
  <c r="R205"/>
  <c r="V205"/>
  <c r="F196"/>
  <c r="H196"/>
  <c r="M196"/>
  <c r="R196"/>
  <c r="T196"/>
  <c r="X196" s="1"/>
  <c r="V196"/>
  <c r="F204"/>
  <c r="H204"/>
  <c r="M204"/>
  <c r="R204"/>
  <c r="T204"/>
  <c r="V204"/>
  <c r="G205"/>
  <c r="L205"/>
  <c r="Q205"/>
  <c r="U205"/>
  <c r="W205"/>
  <c r="G223"/>
  <c r="L223"/>
  <c r="Q223"/>
  <c r="S223"/>
  <c r="U223"/>
  <c r="W223"/>
  <c r="G227"/>
  <c r="L227"/>
  <c r="Q227"/>
  <c r="S227"/>
  <c r="U227"/>
  <c r="W227"/>
  <c r="G233"/>
  <c r="L233"/>
  <c r="Q233"/>
  <c r="S233"/>
  <c r="U233"/>
  <c r="W233"/>
  <c r="F236"/>
  <c r="H236"/>
  <c r="M236"/>
  <c r="O236"/>
  <c r="R236"/>
  <c r="T236"/>
  <c r="V236"/>
  <c r="G237"/>
  <c r="I237"/>
  <c r="J237" s="1"/>
  <c r="L237"/>
  <c r="Q237"/>
  <c r="S237"/>
  <c r="U237"/>
  <c r="W237"/>
  <c r="F238"/>
  <c r="H238"/>
  <c r="M238"/>
  <c r="R238"/>
  <c r="T238"/>
  <c r="V238"/>
  <c r="G239"/>
  <c r="I239"/>
  <c r="J239" s="1"/>
  <c r="L239"/>
  <c r="Q239"/>
  <c r="S239"/>
  <c r="U239"/>
  <c r="W239"/>
  <c r="F240"/>
  <c r="H240"/>
  <c r="M240"/>
  <c r="R240"/>
  <c r="T240"/>
  <c r="V240"/>
  <c r="G249"/>
  <c r="H63" i="1" s="1"/>
  <c r="L249" i="2"/>
  <c r="N249"/>
  <c r="Q249"/>
  <c r="S249"/>
  <c r="U249"/>
  <c r="W249"/>
  <c r="G255"/>
  <c r="I255"/>
  <c r="J255" s="1"/>
  <c r="L255"/>
  <c r="Q255"/>
  <c r="S255"/>
  <c r="U255"/>
  <c r="W255"/>
  <c r="F256"/>
  <c r="G47" i="1" s="1"/>
  <c r="H256" i="2"/>
  <c r="I47" i="1" s="1"/>
  <c r="M256" i="2"/>
  <c r="R256"/>
  <c r="T256"/>
  <c r="V256"/>
  <c r="G257"/>
  <c r="I257"/>
  <c r="J257" s="1"/>
  <c r="L257"/>
  <c r="N257"/>
  <c r="Q257"/>
  <c r="S257"/>
  <c r="U257"/>
  <c r="W257"/>
  <c r="F258"/>
  <c r="H258"/>
  <c r="M258"/>
  <c r="R258"/>
  <c r="V258"/>
  <c r="G265"/>
  <c r="L265"/>
  <c r="Q265"/>
  <c r="U265"/>
  <c r="W265"/>
  <c r="G269"/>
  <c r="I269"/>
  <c r="J269" s="1"/>
  <c r="L269"/>
  <c r="Q269"/>
  <c r="S269"/>
  <c r="U269"/>
  <c r="W269"/>
  <c r="F270"/>
  <c r="H270"/>
  <c r="M270"/>
  <c r="R270"/>
  <c r="T270"/>
  <c r="V270"/>
  <c r="G271"/>
  <c r="I271"/>
  <c r="J271" s="1"/>
  <c r="L271"/>
  <c r="N271"/>
  <c r="Q271"/>
  <c r="S271"/>
  <c r="U271"/>
  <c r="W271"/>
  <c r="F272"/>
  <c r="G51" i="1" s="1"/>
  <c r="H272" i="2"/>
  <c r="I51" i="1" s="1"/>
  <c r="M272" i="2"/>
  <c r="O272"/>
  <c r="R272"/>
  <c r="T272"/>
  <c r="V272"/>
  <c r="G275"/>
  <c r="I275"/>
  <c r="J275" s="1"/>
  <c r="L275"/>
  <c r="Q275"/>
  <c r="S275"/>
  <c r="U275"/>
  <c r="W275"/>
  <c r="F276"/>
  <c r="H276"/>
  <c r="M276"/>
  <c r="R276"/>
  <c r="V276"/>
  <c r="F223"/>
  <c r="H223"/>
  <c r="M223"/>
  <c r="R223"/>
  <c r="T223"/>
  <c r="X223" s="1"/>
  <c r="V223"/>
  <c r="F227"/>
  <c r="H227"/>
  <c r="M227"/>
  <c r="R227"/>
  <c r="T227"/>
  <c r="V227"/>
  <c r="F233"/>
  <c r="H233"/>
  <c r="M233"/>
  <c r="R233"/>
  <c r="T233"/>
  <c r="X233" s="1"/>
  <c r="V233"/>
  <c r="G236"/>
  <c r="I236"/>
  <c r="J236" s="1"/>
  <c r="L236"/>
  <c r="N236"/>
  <c r="Q236"/>
  <c r="S236"/>
  <c r="U236"/>
  <c r="W236"/>
  <c r="F237"/>
  <c r="H237"/>
  <c r="M237"/>
  <c r="R237"/>
  <c r="T237"/>
  <c r="V237"/>
  <c r="G238"/>
  <c r="I238"/>
  <c r="J238" s="1"/>
  <c r="L238"/>
  <c r="N238"/>
  <c r="Q238"/>
  <c r="S238"/>
  <c r="U238"/>
  <c r="W238"/>
  <c r="F239"/>
  <c r="H239"/>
  <c r="M239"/>
  <c r="R239"/>
  <c r="T239"/>
  <c r="X239" s="1"/>
  <c r="V239"/>
  <c r="G240"/>
  <c r="L240"/>
  <c r="Q240"/>
  <c r="S240"/>
  <c r="U240"/>
  <c r="W240"/>
  <c r="F249"/>
  <c r="G63" i="1" s="1"/>
  <c r="F63" s="1"/>
  <c r="H249" i="2"/>
  <c r="I63" i="1" s="1"/>
  <c r="M249" i="2"/>
  <c r="O249"/>
  <c r="R249"/>
  <c r="T249"/>
  <c r="V249"/>
  <c r="F255"/>
  <c r="H255"/>
  <c r="M255"/>
  <c r="O255"/>
  <c r="R255"/>
  <c r="T255"/>
  <c r="X255" s="1"/>
  <c r="V255"/>
  <c r="G256"/>
  <c r="H47" i="1" s="1"/>
  <c r="I256" i="2"/>
  <c r="J256" s="1"/>
  <c r="L256"/>
  <c r="Q256"/>
  <c r="S256"/>
  <c r="U256"/>
  <c r="W256"/>
  <c r="F257"/>
  <c r="H257"/>
  <c r="M257"/>
  <c r="O257"/>
  <c r="R257"/>
  <c r="T257"/>
  <c r="V257"/>
  <c r="G258"/>
  <c r="L258"/>
  <c r="Q258"/>
  <c r="U258"/>
  <c r="W258"/>
  <c r="F265"/>
  <c r="H265"/>
  <c r="I48" i="1" s="1"/>
  <c r="M265" i="2"/>
  <c r="R265"/>
  <c r="V265"/>
  <c r="F269"/>
  <c r="H269"/>
  <c r="M269"/>
  <c r="R269"/>
  <c r="T269"/>
  <c r="V269"/>
  <c r="G270"/>
  <c r="I270"/>
  <c r="J270" s="1"/>
  <c r="L270"/>
  <c r="Q270"/>
  <c r="S270"/>
  <c r="U270"/>
  <c r="W270"/>
  <c r="F271"/>
  <c r="H271"/>
  <c r="M271"/>
  <c r="O271"/>
  <c r="R271"/>
  <c r="T271"/>
  <c r="X271" s="1"/>
  <c r="V271"/>
  <c r="G272"/>
  <c r="H51" i="1" s="1"/>
  <c r="L272" i="2"/>
  <c r="N272"/>
  <c r="Q272"/>
  <c r="S272"/>
  <c r="U272"/>
  <c r="W272"/>
  <c r="F275"/>
  <c r="H275"/>
  <c r="M275"/>
  <c r="R275"/>
  <c r="T275"/>
  <c r="V275"/>
  <c r="G276"/>
  <c r="L276"/>
  <c r="Q276"/>
  <c r="U276"/>
  <c r="W276"/>
  <c r="N1702"/>
  <c r="S1697"/>
  <c r="I1697"/>
  <c r="J1697" s="1"/>
  <c r="S1685"/>
  <c r="I1685"/>
  <c r="J1685" s="1"/>
  <c r="I1681"/>
  <c r="J1681" s="1"/>
  <c r="S1667"/>
  <c r="I1667"/>
  <c r="J1667" s="1"/>
  <c r="I1658"/>
  <c r="J1658" s="1"/>
  <c r="I1649"/>
  <c r="J1649" s="1"/>
  <c r="I1636"/>
  <c r="J1636" s="1"/>
  <c r="S1614"/>
  <c r="I1614"/>
  <c r="J1614" s="1"/>
  <c r="N1605"/>
  <c r="N1599"/>
  <c r="N1596"/>
  <c r="N1566"/>
  <c r="O1566" s="1"/>
  <c r="N1563"/>
  <c r="O1563" s="1"/>
  <c r="O292" s="1"/>
  <c r="S1559"/>
  <c r="N1559"/>
  <c r="I1559"/>
  <c r="J1559" s="1"/>
  <c r="N1557"/>
  <c r="O1557" s="1"/>
  <c r="N1551"/>
  <c r="O1551" s="1"/>
  <c r="S1547"/>
  <c r="N1547"/>
  <c r="I1547"/>
  <c r="J1547" s="1"/>
  <c r="N1540"/>
  <c r="O1540" s="1"/>
  <c r="S1536"/>
  <c r="N1536"/>
  <c r="I1536"/>
  <c r="J1536" s="1"/>
  <c r="N1534"/>
  <c r="O1534" s="1"/>
  <c r="N1530"/>
  <c r="O1530" s="1"/>
  <c r="N1526"/>
  <c r="O1526" s="1"/>
  <c r="N1518"/>
  <c r="O1518" s="1"/>
  <c r="O247" s="1"/>
  <c r="N1516"/>
  <c r="O1516" s="1"/>
  <c r="O245" s="1"/>
  <c r="N1514"/>
  <c r="O1514" s="1"/>
  <c r="O243" s="1"/>
  <c r="N1509"/>
  <c r="O1509" s="1"/>
  <c r="O238" s="1"/>
  <c r="N1504"/>
  <c r="N1494"/>
  <c r="S1476"/>
  <c r="I1476"/>
  <c r="J1476" s="1"/>
  <c r="I1467"/>
  <c r="J1467" s="1"/>
  <c r="N1428"/>
  <c r="O1428" s="1"/>
  <c r="N1425"/>
  <c r="O1425" s="1"/>
  <c r="S1421"/>
  <c r="N1421"/>
  <c r="I1421"/>
  <c r="J1421" s="1"/>
  <c r="N1419"/>
  <c r="O1419" s="1"/>
  <c r="S1409"/>
  <c r="N1409"/>
  <c r="I1409"/>
  <c r="J1409" s="1"/>
  <c r="N1402"/>
  <c r="O1402" s="1"/>
  <c r="O269" s="1"/>
  <c r="S1398"/>
  <c r="N1398"/>
  <c r="I1398"/>
  <c r="J1398" s="1"/>
  <c r="N1396"/>
  <c r="O1396" s="1"/>
  <c r="O263" s="1"/>
  <c r="N1392"/>
  <c r="O1392" s="1"/>
  <c r="O259" s="1"/>
  <c r="N1373"/>
  <c r="N1366"/>
  <c r="N1356"/>
  <c r="S1338"/>
  <c r="I1338"/>
  <c r="J1338" s="1"/>
  <c r="I1329"/>
  <c r="J1329" s="1"/>
  <c r="N1290"/>
  <c r="O1290" s="1"/>
  <c r="N1287"/>
  <c r="O1287" s="1"/>
  <c r="S1283"/>
  <c r="I1283"/>
  <c r="J1283" s="1"/>
  <c r="Q1297"/>
  <c r="O1253"/>
  <c r="N1191"/>
  <c r="N1185"/>
  <c r="N1182"/>
  <c r="N1155"/>
  <c r="O1155" s="1"/>
  <c r="N1151"/>
  <c r="N1150" s="1"/>
  <c r="N1148"/>
  <c r="O1148" s="1"/>
  <c r="S1145"/>
  <c r="I1145"/>
  <c r="J1145" s="1"/>
  <c r="N1144"/>
  <c r="O1144" s="1"/>
  <c r="S1141"/>
  <c r="I1141"/>
  <c r="J1141" s="1"/>
  <c r="N1140"/>
  <c r="O1140" s="1"/>
  <c r="N1136"/>
  <c r="O1136" s="1"/>
  <c r="O279" s="1"/>
  <c r="S1133"/>
  <c r="I1133"/>
  <c r="J1133" s="1"/>
  <c r="N1132"/>
  <c r="O1132" s="1"/>
  <c r="O275" s="1"/>
  <c r="I1129"/>
  <c r="J1129" s="1"/>
  <c r="N1127"/>
  <c r="O1127" s="1"/>
  <c r="O270" s="1"/>
  <c r="N1123"/>
  <c r="N1122" s="1"/>
  <c r="G1159"/>
  <c r="N1119"/>
  <c r="O1119" s="1"/>
  <c r="O262" s="1"/>
  <c r="S1115"/>
  <c r="N1115"/>
  <c r="I1115"/>
  <c r="J1115" s="1"/>
  <c r="V1159"/>
  <c r="V301" s="1"/>
  <c r="R1159"/>
  <c r="M1159"/>
  <c r="M301" s="1"/>
  <c r="I1106"/>
  <c r="J1106" s="1"/>
  <c r="I1097"/>
  <c r="J1097" s="1"/>
  <c r="I1090"/>
  <c r="J1090" s="1"/>
  <c r="I1084"/>
  <c r="J1084" s="1"/>
  <c r="I1080"/>
  <c r="J1080" s="1"/>
  <c r="N1075"/>
  <c r="O1075" s="1"/>
  <c r="N1069"/>
  <c r="O1069" s="1"/>
  <c r="N1065"/>
  <c r="O1065" s="1"/>
  <c r="S1062"/>
  <c r="I1062"/>
  <c r="J1062" s="1"/>
  <c r="N1061"/>
  <c r="O1061" s="1"/>
  <c r="O204" s="1"/>
  <c r="N1059"/>
  <c r="O1059" s="1"/>
  <c r="O202" s="1"/>
  <c r="N1057"/>
  <c r="O1057" s="1"/>
  <c r="O200" s="1"/>
  <c r="N1052"/>
  <c r="O1052" s="1"/>
  <c r="O195" s="1"/>
  <c r="N1050"/>
  <c r="O1050" s="1"/>
  <c r="O193" s="1"/>
  <c r="N1045"/>
  <c r="N1044" s="1"/>
  <c r="S1012"/>
  <c r="I1012"/>
  <c r="J1012" s="1"/>
  <c r="N1004"/>
  <c r="N1003" s="1"/>
  <c r="G1021"/>
  <c r="G301" s="1"/>
  <c r="G445" s="1"/>
  <c r="N1000"/>
  <c r="O1000" s="1"/>
  <c r="N987"/>
  <c r="O987" s="1"/>
  <c r="S984"/>
  <c r="I984"/>
  <c r="J984" s="1"/>
  <c r="N983"/>
  <c r="O983" s="1"/>
  <c r="N979"/>
  <c r="O979" s="1"/>
  <c r="N975"/>
  <c r="O975" s="1"/>
  <c r="N967"/>
  <c r="O967" s="1"/>
  <c r="N965"/>
  <c r="O965" s="1"/>
  <c r="N963"/>
  <c r="O963" s="1"/>
  <c r="N941"/>
  <c r="O941" s="1"/>
  <c r="N937"/>
  <c r="O937" s="1"/>
  <c r="O218" s="1"/>
  <c r="N929"/>
  <c r="O929" s="1"/>
  <c r="I915"/>
  <c r="J915" s="1"/>
  <c r="I909"/>
  <c r="J909" s="1"/>
  <c r="I906"/>
  <c r="J906" s="1"/>
  <c r="S874"/>
  <c r="I874"/>
  <c r="J874" s="1"/>
  <c r="N866"/>
  <c r="N865" s="1"/>
  <c r="N862"/>
  <c r="O862" s="1"/>
  <c r="N849"/>
  <c r="O849" s="1"/>
  <c r="S846"/>
  <c r="I846"/>
  <c r="J846" s="1"/>
  <c r="N845"/>
  <c r="O845" s="1"/>
  <c r="N841"/>
  <c r="O841" s="1"/>
  <c r="N837"/>
  <c r="O837" s="1"/>
  <c r="N829"/>
  <c r="O829" s="1"/>
  <c r="N827"/>
  <c r="O827" s="1"/>
  <c r="N825"/>
  <c r="O825" s="1"/>
  <c r="N820"/>
  <c r="O820" s="1"/>
  <c r="N818"/>
  <c r="O818" s="1"/>
  <c r="N816"/>
  <c r="N814" s="1"/>
  <c r="N813"/>
  <c r="O813" s="1"/>
  <c r="N811"/>
  <c r="O811" s="1"/>
  <c r="N806"/>
  <c r="N804" s="1"/>
  <c r="N803"/>
  <c r="O803" s="1"/>
  <c r="N801"/>
  <c r="O801" s="1"/>
  <c r="N797"/>
  <c r="O797" s="1"/>
  <c r="N795"/>
  <c r="O795" s="1"/>
  <c r="N793"/>
  <c r="O793" s="1"/>
  <c r="O212" s="1"/>
  <c r="N791"/>
  <c r="O791" s="1"/>
  <c r="N789"/>
  <c r="O789" s="1"/>
  <c r="O208" s="1"/>
  <c r="N787"/>
  <c r="O787" s="1"/>
  <c r="N732"/>
  <c r="O732" s="1"/>
  <c r="N728"/>
  <c r="O728" s="1"/>
  <c r="O727" s="1"/>
  <c r="N724"/>
  <c r="O724" s="1"/>
  <c r="O281" s="1"/>
  <c r="N720"/>
  <c r="O720" s="1"/>
  <c r="N711"/>
  <c r="O711" s="1"/>
  <c r="O268" s="1"/>
  <c r="N707"/>
  <c r="O707" s="1"/>
  <c r="O264" s="1"/>
  <c r="N703"/>
  <c r="O703" s="1"/>
  <c r="O260" s="1"/>
  <c r="N699"/>
  <c r="O699" s="1"/>
  <c r="O256" s="1"/>
  <c r="N691"/>
  <c r="O691" s="1"/>
  <c r="O248" s="1"/>
  <c r="N689"/>
  <c r="O689" s="1"/>
  <c r="O246" s="1"/>
  <c r="N687"/>
  <c r="O687" s="1"/>
  <c r="O244" s="1"/>
  <c r="N685"/>
  <c r="O685" s="1"/>
  <c r="N682"/>
  <c r="O682" s="1"/>
  <c r="N680"/>
  <c r="O680" s="1"/>
  <c r="O237" s="1"/>
  <c r="N678"/>
  <c r="O678" s="1"/>
  <c r="N675"/>
  <c r="O675" s="1"/>
  <c r="O232" s="1"/>
  <c r="N673"/>
  <c r="O673" s="1"/>
  <c r="O230" s="1"/>
  <c r="N668"/>
  <c r="O668" s="1"/>
  <c r="N665"/>
  <c r="O665" s="1"/>
  <c r="O222" s="1"/>
  <c r="N663"/>
  <c r="O663" s="1"/>
  <c r="O220" s="1"/>
  <c r="N659"/>
  <c r="O659" s="1"/>
  <c r="O216" s="1"/>
  <c r="N657"/>
  <c r="O657" s="1"/>
  <c r="O214" s="1"/>
  <c r="N653"/>
  <c r="O653" s="1"/>
  <c r="O210" s="1"/>
  <c r="N649"/>
  <c r="O649" s="1"/>
  <c r="I633"/>
  <c r="J633" s="1"/>
  <c r="I630"/>
  <c r="J630" s="1"/>
  <c r="J587"/>
  <c r="J545"/>
  <c r="J537"/>
  <c r="F85" i="1"/>
  <c r="J525" i="2"/>
  <c r="H88" i="1"/>
  <c r="J517" i="2"/>
  <c r="J504"/>
  <c r="I87" i="1"/>
  <c r="I86" s="1"/>
  <c r="G87"/>
  <c r="J482" i="2"/>
  <c r="J472"/>
  <c r="F80" i="1"/>
  <c r="J466" i="2"/>
  <c r="G429"/>
  <c r="J427"/>
  <c r="F59" i="1"/>
  <c r="J413" i="2"/>
  <c r="F62" i="1"/>
  <c r="J407" i="2"/>
  <c r="J400"/>
  <c r="J392"/>
  <c r="J384"/>
  <c r="I58" i="1"/>
  <c r="G58"/>
  <c r="J362" i="2"/>
  <c r="I57" i="1"/>
  <c r="G57"/>
  <c r="R301" i="2"/>
  <c r="W297"/>
  <c r="U297"/>
  <c r="S297"/>
  <c r="Q297"/>
  <c r="L297"/>
  <c r="I297"/>
  <c r="J297" s="1"/>
  <c r="G297"/>
  <c r="H55" i="1" s="1"/>
  <c r="V296" i="2"/>
  <c r="T296"/>
  <c r="R296"/>
  <c r="O296"/>
  <c r="M296"/>
  <c r="H296"/>
  <c r="I54" i="1" s="1"/>
  <c r="F296" i="2"/>
  <c r="G54" i="1" s="1"/>
  <c r="W295" i="2"/>
  <c r="U295"/>
  <c r="S295"/>
  <c r="Q295"/>
  <c r="L295"/>
  <c r="I295"/>
  <c r="J295" s="1"/>
  <c r="G295"/>
  <c r="V294"/>
  <c r="R294"/>
  <c r="M294"/>
  <c r="H294"/>
  <c r="I53" i="1" s="1"/>
  <c r="F294" i="2"/>
  <c r="G53" i="1" s="1"/>
  <c r="W293" i="2"/>
  <c r="U293"/>
  <c r="Q293"/>
  <c r="L293"/>
  <c r="G293"/>
  <c r="H52" i="1" s="1"/>
  <c r="V292" i="2"/>
  <c r="T292"/>
  <c r="R292"/>
  <c r="M292"/>
  <c r="H292"/>
  <c r="F292"/>
  <c r="W291"/>
  <c r="U291"/>
  <c r="S291"/>
  <c r="Q291"/>
  <c r="L291"/>
  <c r="I291"/>
  <c r="J291" s="1"/>
  <c r="G291"/>
  <c r="V290"/>
  <c r="T290"/>
  <c r="R290"/>
  <c r="O290"/>
  <c r="M290"/>
  <c r="H290"/>
  <c r="F290"/>
  <c r="W289"/>
  <c r="U289"/>
  <c r="S289"/>
  <c r="Q289"/>
  <c r="L289"/>
  <c r="I289"/>
  <c r="J289" s="1"/>
  <c r="G289"/>
  <c r="V288"/>
  <c r="R288"/>
  <c r="M288"/>
  <c r="H288"/>
  <c r="I50" i="1" s="1"/>
  <c r="F288" i="2"/>
  <c r="G50" i="1" s="1"/>
  <c r="W287" i="2"/>
  <c r="U287"/>
  <c r="S287"/>
  <c r="Q287"/>
  <c r="L287"/>
  <c r="I287"/>
  <c r="J287" s="1"/>
  <c r="G287"/>
  <c r="V286"/>
  <c r="T286"/>
  <c r="R286"/>
  <c r="O286"/>
  <c r="M286"/>
  <c r="H286"/>
  <c r="F286"/>
  <c r="W285"/>
  <c r="U285"/>
  <c r="S285"/>
  <c r="Q285"/>
  <c r="L285"/>
  <c r="I285"/>
  <c r="J285" s="1"/>
  <c r="G285"/>
  <c r="V284"/>
  <c r="R284"/>
  <c r="M284"/>
  <c r="H284"/>
  <c r="F284"/>
  <c r="W283"/>
  <c r="U283"/>
  <c r="S283"/>
  <c r="Q283"/>
  <c r="L283"/>
  <c r="I283"/>
  <c r="J283" s="1"/>
  <c r="G283"/>
  <c r="V282"/>
  <c r="T282"/>
  <c r="R282"/>
  <c r="O282"/>
  <c r="M282"/>
  <c r="H282"/>
  <c r="W281"/>
  <c r="S281"/>
  <c r="I281"/>
  <c r="J281" s="1"/>
  <c r="T280"/>
  <c r="O280"/>
  <c r="F280"/>
  <c r="U279"/>
  <c r="Q279"/>
  <c r="I1743"/>
  <c r="J1743" s="1"/>
  <c r="G1849"/>
  <c r="I1737"/>
  <c r="J1737" s="1"/>
  <c r="M1849"/>
  <c r="I1734"/>
  <c r="J1734" s="1"/>
  <c r="S1702"/>
  <c r="I1702"/>
  <c r="J1702" s="1"/>
  <c r="N1698"/>
  <c r="N1697" s="1"/>
  <c r="N1694"/>
  <c r="N1693" s="1"/>
  <c r="N1690"/>
  <c r="O1690" s="1"/>
  <c r="N1686"/>
  <c r="N1685" s="1"/>
  <c r="N1677"/>
  <c r="O1677" s="1"/>
  <c r="S1674"/>
  <c r="I1674"/>
  <c r="J1674" s="1"/>
  <c r="N1673"/>
  <c r="O1673" s="1"/>
  <c r="N1669"/>
  <c r="O1669" s="1"/>
  <c r="T1668"/>
  <c r="T259" s="1"/>
  <c r="X259" s="1"/>
  <c r="O1668"/>
  <c r="J1668"/>
  <c r="N1665"/>
  <c r="O1665" s="1"/>
  <c r="N1657"/>
  <c r="O1657" s="1"/>
  <c r="N1655"/>
  <c r="O1655" s="1"/>
  <c r="N1653"/>
  <c r="O1653" s="1"/>
  <c r="N1651"/>
  <c r="N1648"/>
  <c r="O1648" s="1"/>
  <c r="N1646"/>
  <c r="O1646" s="1"/>
  <c r="N1644"/>
  <c r="N1642" s="1"/>
  <c r="N1641"/>
  <c r="O1641" s="1"/>
  <c r="N1639"/>
  <c r="O1639" s="1"/>
  <c r="N1637"/>
  <c r="N1634"/>
  <c r="N1632" s="1"/>
  <c r="N1631"/>
  <c r="O1631" s="1"/>
  <c r="N1629"/>
  <c r="O1629" s="1"/>
  <c r="N1625"/>
  <c r="O1625" s="1"/>
  <c r="N1623"/>
  <c r="O1623" s="1"/>
  <c r="N1619"/>
  <c r="O1619" s="1"/>
  <c r="N1615"/>
  <c r="N1614" s="1"/>
  <c r="I1605"/>
  <c r="J1605" s="1"/>
  <c r="I1599"/>
  <c r="J1599" s="1"/>
  <c r="I1596"/>
  <c r="J1596" s="1"/>
  <c r="S1564"/>
  <c r="N1564"/>
  <c r="I1564"/>
  <c r="J1564" s="1"/>
  <c r="S1555"/>
  <c r="N1555"/>
  <c r="I1555"/>
  <c r="J1555" s="1"/>
  <c r="I1511"/>
  <c r="J1511" s="1"/>
  <c r="I1504"/>
  <c r="J1504" s="1"/>
  <c r="I1494"/>
  <c r="J1494" s="1"/>
  <c r="N1492"/>
  <c r="O1492" s="1"/>
  <c r="N1482"/>
  <c r="O1482" s="1"/>
  <c r="N1478"/>
  <c r="O1478" s="1"/>
  <c r="T1477"/>
  <c r="O1477"/>
  <c r="J1477"/>
  <c r="N1474"/>
  <c r="O1474" s="1"/>
  <c r="N1472"/>
  <c r="O1472" s="1"/>
  <c r="N1470"/>
  <c r="O1470" s="1"/>
  <c r="N1468"/>
  <c r="N1467" s="1"/>
  <c r="N1465"/>
  <c r="O1465" s="1"/>
  <c r="N1463"/>
  <c r="O1463" s="1"/>
  <c r="N1460"/>
  <c r="O1460" s="1"/>
  <c r="S1426"/>
  <c r="N1426"/>
  <c r="I1426"/>
  <c r="J1426" s="1"/>
  <c r="S1417"/>
  <c r="N1417"/>
  <c r="I1417"/>
  <c r="J1417" s="1"/>
  <c r="F1435"/>
  <c r="I1373"/>
  <c r="J1373" s="1"/>
  <c r="I1366"/>
  <c r="J1366" s="1"/>
  <c r="I1356"/>
  <c r="J1356" s="1"/>
  <c r="N1354"/>
  <c r="O1354" s="1"/>
  <c r="O221" s="1"/>
  <c r="N1344"/>
  <c r="O1344" s="1"/>
  <c r="O211" s="1"/>
  <c r="N1340"/>
  <c r="O1340" s="1"/>
  <c r="O207" s="1"/>
  <c r="T1339"/>
  <c r="O1339"/>
  <c r="J1339"/>
  <c r="N1336"/>
  <c r="O1336" s="1"/>
  <c r="O203" s="1"/>
  <c r="N1334"/>
  <c r="O1334" s="1"/>
  <c r="O201" s="1"/>
  <c r="N1332"/>
  <c r="O1332" s="1"/>
  <c r="O199" s="1"/>
  <c r="N1330"/>
  <c r="N1327"/>
  <c r="O1327" s="1"/>
  <c r="O194" s="1"/>
  <c r="N1325"/>
  <c r="O1325" s="1"/>
  <c r="O192" s="1"/>
  <c r="N1322"/>
  <c r="O1322" s="1"/>
  <c r="O189" s="1"/>
  <c r="S1288"/>
  <c r="N1288"/>
  <c r="I1288"/>
  <c r="J1288" s="1"/>
  <c r="T1279"/>
  <c r="X1279" s="1"/>
  <c r="W1297"/>
  <c r="U1297"/>
  <c r="L1297"/>
  <c r="H1297"/>
  <c r="H301" s="1"/>
  <c r="H445" s="1"/>
  <c r="F1297"/>
  <c r="S1215"/>
  <c r="T1215" s="1"/>
  <c r="X1215" s="1"/>
  <c r="S1207"/>
  <c r="T1207" s="1"/>
  <c r="X1207" s="1"/>
  <c r="S1205"/>
  <c r="T1205" s="1"/>
  <c r="X1205" s="1"/>
  <c r="S1203"/>
  <c r="T1203" s="1"/>
  <c r="X1203" s="1"/>
  <c r="I1191"/>
  <c r="J1191" s="1"/>
  <c r="I1185"/>
  <c r="J1185" s="1"/>
  <c r="I1182"/>
  <c r="J1182" s="1"/>
  <c r="N1145"/>
  <c r="N1141"/>
  <c r="N1133"/>
  <c r="N1097"/>
  <c r="N1084"/>
  <c r="N1080"/>
  <c r="N1062"/>
  <c r="I1053"/>
  <c r="J1053" s="1"/>
  <c r="I1047"/>
  <c r="J1047" s="1"/>
  <c r="N1012"/>
  <c r="S1007"/>
  <c r="I1007"/>
  <c r="J1007" s="1"/>
  <c r="S995"/>
  <c r="I995"/>
  <c r="J995" s="1"/>
  <c r="I991"/>
  <c r="J991" s="1"/>
  <c r="N984"/>
  <c r="S977"/>
  <c r="N977"/>
  <c r="I977"/>
  <c r="J977" s="1"/>
  <c r="I968"/>
  <c r="J968" s="1"/>
  <c r="I959"/>
  <c r="J959" s="1"/>
  <c r="N915"/>
  <c r="N909"/>
  <c r="N906"/>
  <c r="N874"/>
  <c r="S869"/>
  <c r="I869"/>
  <c r="J869" s="1"/>
  <c r="S857"/>
  <c r="I857"/>
  <c r="J857" s="1"/>
  <c r="I853"/>
  <c r="J853" s="1"/>
  <c r="N846"/>
  <c r="S839"/>
  <c r="N839"/>
  <c r="I839"/>
  <c r="J839" s="1"/>
  <c r="I830"/>
  <c r="J830" s="1"/>
  <c r="I821"/>
  <c r="J821" s="1"/>
  <c r="I808"/>
  <c r="J808" s="1"/>
  <c r="I715"/>
  <c r="J715" s="1"/>
  <c r="O708"/>
  <c r="S701"/>
  <c r="S258" s="1"/>
  <c r="N701"/>
  <c r="I701"/>
  <c r="J701" s="1"/>
  <c r="I692"/>
  <c r="J692" s="1"/>
  <c r="O683"/>
  <c r="O676"/>
  <c r="I670"/>
  <c r="J670" s="1"/>
  <c r="N633"/>
  <c r="N630"/>
  <c r="N187" s="1"/>
  <c r="F95" i="1"/>
  <c r="F89"/>
  <c r="F88"/>
  <c r="H87"/>
  <c r="H86" s="1"/>
  <c r="F71"/>
  <c r="F76"/>
  <c r="H58"/>
  <c r="H56"/>
  <c r="W301" i="2"/>
  <c r="U301"/>
  <c r="Q301"/>
  <c r="L301"/>
  <c r="F301"/>
  <c r="F445" s="1"/>
  <c r="V297"/>
  <c r="T297"/>
  <c r="R297"/>
  <c r="M297"/>
  <c r="H297"/>
  <c r="I55" i="1" s="1"/>
  <c r="F297" i="2"/>
  <c r="G55" i="1" s="1"/>
  <c r="W296" i="2"/>
  <c r="U296"/>
  <c r="S296"/>
  <c r="Q296"/>
  <c r="N296"/>
  <c r="L296"/>
  <c r="I296"/>
  <c r="J296" s="1"/>
  <c r="G296"/>
  <c r="H54" i="1" s="1"/>
  <c r="V295" i="2"/>
  <c r="T295"/>
  <c r="R295"/>
  <c r="O295"/>
  <c r="M295"/>
  <c r="H295"/>
  <c r="F295"/>
  <c r="W294"/>
  <c r="U294"/>
  <c r="S294"/>
  <c r="Q294"/>
  <c r="L294"/>
  <c r="I294"/>
  <c r="J294" s="1"/>
  <c r="G294"/>
  <c r="H53" i="1" s="1"/>
  <c r="V293" i="2"/>
  <c r="R293"/>
  <c r="M293"/>
  <c r="H293"/>
  <c r="I52" i="1" s="1"/>
  <c r="F293" i="2"/>
  <c r="G52" i="1" s="1"/>
  <c r="W292" i="2"/>
  <c r="U292"/>
  <c r="S292"/>
  <c r="Q292"/>
  <c r="N292"/>
  <c r="L292"/>
  <c r="I292"/>
  <c r="J292" s="1"/>
  <c r="G292"/>
  <c r="V291"/>
  <c r="T291"/>
  <c r="R291"/>
  <c r="M291"/>
  <c r="H291"/>
  <c r="F291"/>
  <c r="W290"/>
  <c r="U290"/>
  <c r="S290"/>
  <c r="Q290"/>
  <c r="N290"/>
  <c r="L290"/>
  <c r="I290"/>
  <c r="J290" s="1"/>
  <c r="G290"/>
  <c r="V289"/>
  <c r="R289"/>
  <c r="M289"/>
  <c r="H289"/>
  <c r="F289"/>
  <c r="W288"/>
  <c r="U288"/>
  <c r="Q288"/>
  <c r="L288"/>
  <c r="G288"/>
  <c r="H50" i="1" s="1"/>
  <c r="V287" i="2"/>
  <c r="T287"/>
  <c r="R287"/>
  <c r="M287"/>
  <c r="H287"/>
  <c r="F287"/>
  <c r="W286"/>
  <c r="U286"/>
  <c r="S286"/>
  <c r="Q286"/>
  <c r="N286"/>
  <c r="L286"/>
  <c r="I286"/>
  <c r="J286" s="1"/>
  <c r="G286"/>
  <c r="V285"/>
  <c r="R285"/>
  <c r="M285"/>
  <c r="H285"/>
  <c r="F285"/>
  <c r="W284"/>
  <c r="U284"/>
  <c r="Q284"/>
  <c r="L284"/>
  <c r="G284"/>
  <c r="V283"/>
  <c r="T283"/>
  <c r="R283"/>
  <c r="M283"/>
  <c r="H283"/>
  <c r="F283"/>
  <c r="W282"/>
  <c r="U282"/>
  <c r="S282"/>
  <c r="Q282"/>
  <c r="N282"/>
  <c r="F282"/>
  <c r="U281"/>
  <c r="Q281"/>
  <c r="L281"/>
  <c r="G281"/>
  <c r="V280"/>
  <c r="R280"/>
  <c r="M280"/>
  <c r="H280"/>
  <c r="W279"/>
  <c r="S279"/>
  <c r="F26" i="1"/>
  <c r="G25"/>
  <c r="F23"/>
  <c r="F36"/>
  <c r="F33"/>
  <c r="F32"/>
  <c r="F30"/>
  <c r="I25"/>
  <c r="I22" s="1"/>
  <c r="I77"/>
  <c r="G77"/>
  <c r="I68"/>
  <c r="I66" s="1"/>
  <c r="G68"/>
  <c r="J22" i="2"/>
  <c r="I167"/>
  <c r="F37" i="1"/>
  <c r="F31"/>
  <c r="H25"/>
  <c r="H22" s="1"/>
  <c r="H77"/>
  <c r="H68"/>
  <c r="J159" i="2"/>
  <c r="J141"/>
  <c r="J124"/>
  <c r="J111"/>
  <c r="J95"/>
  <c r="J75"/>
  <c r="J62"/>
  <c r="J53"/>
  <c r="J40"/>
  <c r="J29"/>
  <c r="F78" i="1"/>
  <c r="F69"/>
  <c r="X3911" i="2"/>
  <c r="T3910"/>
  <c r="X3910" s="1"/>
  <c r="O3906"/>
  <c r="T3882"/>
  <c r="X3882" s="1"/>
  <c r="X3883"/>
  <c r="X3902"/>
  <c r="T3901"/>
  <c r="X3901" s="1"/>
  <c r="O3501"/>
  <c r="T3875"/>
  <c r="X3875" s="1"/>
  <c r="O3875"/>
  <c r="X3915"/>
  <c r="X3777"/>
  <c r="O3707"/>
  <c r="I3728"/>
  <c r="J3728" s="1"/>
  <c r="J3729"/>
  <c r="O3670"/>
  <c r="N3666"/>
  <c r="O3667"/>
  <c r="J3639"/>
  <c r="I3568"/>
  <c r="J3568" s="1"/>
  <c r="J3569"/>
  <c r="I3531"/>
  <c r="J3531" s="1"/>
  <c r="J3532"/>
  <c r="I3528"/>
  <c r="J3528" s="1"/>
  <c r="J3529"/>
  <c r="I3475"/>
  <c r="J3475" s="1"/>
  <c r="J3476"/>
  <c r="I3452"/>
  <c r="J3452" s="1"/>
  <c r="J3453"/>
  <c r="N3436"/>
  <c r="O3438"/>
  <c r="X3225"/>
  <c r="X2949"/>
  <c r="X2535"/>
  <c r="N3911"/>
  <c r="S3910"/>
  <c r="N3908"/>
  <c r="O3908" s="1"/>
  <c r="I3905"/>
  <c r="J3905" s="1"/>
  <c r="N3904"/>
  <c r="O3904" s="1"/>
  <c r="S3901"/>
  <c r="N3896"/>
  <c r="O3896" s="1"/>
  <c r="I3893"/>
  <c r="J3893" s="1"/>
  <c r="N3887"/>
  <c r="O3887" s="1"/>
  <c r="N3883"/>
  <c r="S3882"/>
  <c r="I3882"/>
  <c r="J3882" s="1"/>
  <c r="J3911"/>
  <c r="T3906"/>
  <c r="J3906"/>
  <c r="J3902"/>
  <c r="J3900"/>
  <c r="J3898"/>
  <c r="T3894"/>
  <c r="O3894"/>
  <c r="O3893" s="1"/>
  <c r="J3890"/>
  <c r="J3885"/>
  <c r="X3876"/>
  <c r="J3867"/>
  <c r="O3859"/>
  <c r="O3857" s="1"/>
  <c r="J3859"/>
  <c r="O3852"/>
  <c r="O3850" s="1"/>
  <c r="J3852"/>
  <c r="O3845"/>
  <c r="O3844" s="1"/>
  <c r="J3845"/>
  <c r="O3842"/>
  <c r="O3840" s="1"/>
  <c r="J3842"/>
  <c r="T3823"/>
  <c r="O3823"/>
  <c r="O3822" s="1"/>
  <c r="J3823"/>
  <c r="O3815"/>
  <c r="O3813" s="1"/>
  <c r="J3815"/>
  <c r="O3808"/>
  <c r="O3807" s="1"/>
  <c r="J3808"/>
  <c r="O3805"/>
  <c r="J3805"/>
  <c r="T3773"/>
  <c r="O3773"/>
  <c r="O3772" s="1"/>
  <c r="J3773"/>
  <c r="T3768"/>
  <c r="O3768"/>
  <c r="O3767" s="1"/>
  <c r="J3768"/>
  <c r="T3764"/>
  <c r="O3764"/>
  <c r="O3763" s="1"/>
  <c r="J3764"/>
  <c r="T3756"/>
  <c r="O3756"/>
  <c r="O3755" s="1"/>
  <c r="J3756"/>
  <c r="J3752"/>
  <c r="N3747"/>
  <c r="O3747" s="1"/>
  <c r="N3745"/>
  <c r="S3737"/>
  <c r="N3737"/>
  <c r="I3737"/>
  <c r="J3737" s="1"/>
  <c r="N3727"/>
  <c r="O3727" s="1"/>
  <c r="N3725"/>
  <c r="O3725" s="1"/>
  <c r="N3723"/>
  <c r="O3723" s="1"/>
  <c r="N3721"/>
  <c r="N3718"/>
  <c r="O3718" s="1"/>
  <c r="N3716"/>
  <c r="O3716" s="1"/>
  <c r="N3714"/>
  <c r="N3711"/>
  <c r="O3711" s="1"/>
  <c r="N3709"/>
  <c r="O3709" s="1"/>
  <c r="N3704"/>
  <c r="N3699"/>
  <c r="O3699" s="1"/>
  <c r="N3695"/>
  <c r="O3695" s="1"/>
  <c r="N3693"/>
  <c r="O3693" s="1"/>
  <c r="N3691"/>
  <c r="O3691" s="1"/>
  <c r="N3689"/>
  <c r="O3689" s="1"/>
  <c r="N3687"/>
  <c r="O3687" s="1"/>
  <c r="X3685"/>
  <c r="N3685"/>
  <c r="N3683"/>
  <c r="O3683" s="1"/>
  <c r="N3681"/>
  <c r="O3681" s="1"/>
  <c r="N3679"/>
  <c r="O3679" s="1"/>
  <c r="N3677"/>
  <c r="N198" s="1"/>
  <c r="N3674"/>
  <c r="O3674" s="1"/>
  <c r="N3672"/>
  <c r="O3672" s="1"/>
  <c r="X3635"/>
  <c r="N3635"/>
  <c r="N3632"/>
  <c r="O3632" s="1"/>
  <c r="N3630"/>
  <c r="T3625"/>
  <c r="X3625" s="1"/>
  <c r="S3625"/>
  <c r="I3625"/>
  <c r="J3625" s="1"/>
  <c r="N3624"/>
  <c r="O3624" s="1"/>
  <c r="N3622"/>
  <c r="O3622" s="1"/>
  <c r="N3620"/>
  <c r="O3620" s="1"/>
  <c r="N3618"/>
  <c r="T3606"/>
  <c r="X3606" s="1"/>
  <c r="S3606"/>
  <c r="I3606"/>
  <c r="J3606" s="1"/>
  <c r="N3605"/>
  <c r="O3605" s="1"/>
  <c r="N3603"/>
  <c r="O3603" s="1"/>
  <c r="N3601"/>
  <c r="O3601" s="1"/>
  <c r="T3599"/>
  <c r="X3599" s="1"/>
  <c r="N3597"/>
  <c r="O3597" s="1"/>
  <c r="O3581"/>
  <c r="I3581"/>
  <c r="J3581" s="1"/>
  <c r="O3574"/>
  <c r="I3574"/>
  <c r="J3574" s="1"/>
  <c r="O3564"/>
  <c r="I3564"/>
  <c r="J3564" s="1"/>
  <c r="N3563"/>
  <c r="O3563" s="1"/>
  <c r="N3559"/>
  <c r="O3559" s="1"/>
  <c r="O3546" s="1"/>
  <c r="T3546"/>
  <c r="X3546" s="1"/>
  <c r="S3546"/>
  <c r="I3546"/>
  <c r="J3546" s="1"/>
  <c r="O3537"/>
  <c r="I3537"/>
  <c r="J3537" s="1"/>
  <c r="G3643"/>
  <c r="T3496"/>
  <c r="X3496" s="1"/>
  <c r="S3496"/>
  <c r="I3496"/>
  <c r="J3496" s="1"/>
  <c r="T3491"/>
  <c r="X3491" s="1"/>
  <c r="S3491"/>
  <c r="I3491"/>
  <c r="J3491" s="1"/>
  <c r="N3490"/>
  <c r="O3490" s="1"/>
  <c r="X3488"/>
  <c r="N3488"/>
  <c r="T3479"/>
  <c r="X3479" s="1"/>
  <c r="S3479"/>
  <c r="I3479"/>
  <c r="J3479" s="1"/>
  <c r="N3478"/>
  <c r="O3478" s="1"/>
  <c r="N3473"/>
  <c r="O3473" s="1"/>
  <c r="N3471"/>
  <c r="O3471" s="1"/>
  <c r="N3469"/>
  <c r="S3461"/>
  <c r="N3461"/>
  <c r="I3461"/>
  <c r="J3461" s="1"/>
  <c r="N3451"/>
  <c r="O3451" s="1"/>
  <c r="N3449"/>
  <c r="O3449" s="1"/>
  <c r="N3447"/>
  <c r="O3447" s="1"/>
  <c r="N3445"/>
  <c r="N3442"/>
  <c r="O3442" s="1"/>
  <c r="N3440"/>
  <c r="O3440" s="1"/>
  <c r="G3505"/>
  <c r="M3505"/>
  <c r="T3185"/>
  <c r="X3185" s="1"/>
  <c r="O3185"/>
  <c r="S3091"/>
  <c r="T2909"/>
  <c r="X2909" s="1"/>
  <c r="O2909"/>
  <c r="S2815"/>
  <c r="S2677"/>
  <c r="T2495"/>
  <c r="X2495" s="1"/>
  <c r="O2495"/>
  <c r="I3706"/>
  <c r="J3706" s="1"/>
  <c r="J3707"/>
  <c r="I3669"/>
  <c r="J3669" s="1"/>
  <c r="J3670"/>
  <c r="I3666"/>
  <c r="J3666" s="1"/>
  <c r="J3667"/>
  <c r="I3613"/>
  <c r="J3613" s="1"/>
  <c r="J3614"/>
  <c r="I3590"/>
  <c r="J3590" s="1"/>
  <c r="J3591"/>
  <c r="N3568"/>
  <c r="O3569"/>
  <c r="O3568" s="1"/>
  <c r="N3531"/>
  <c r="O3532"/>
  <c r="O3531" s="1"/>
  <c r="N3528"/>
  <c r="O3529"/>
  <c r="J3501"/>
  <c r="X3363"/>
  <c r="X3087"/>
  <c r="X2811"/>
  <c r="X2673"/>
  <c r="N3902"/>
  <c r="T3744"/>
  <c r="X3744" s="1"/>
  <c r="S3744"/>
  <c r="I3744"/>
  <c r="J3744" s="1"/>
  <c r="T3737"/>
  <c r="X3737" s="1"/>
  <c r="I3719"/>
  <c r="J3719" s="1"/>
  <c r="I3712"/>
  <c r="J3712" s="1"/>
  <c r="I3702"/>
  <c r="J3702" s="1"/>
  <c r="T3684"/>
  <c r="X3684" s="1"/>
  <c r="S3684"/>
  <c r="S3781" s="1"/>
  <c r="I3684"/>
  <c r="J3684" s="1"/>
  <c r="I3675"/>
  <c r="J3675" s="1"/>
  <c r="S3634"/>
  <c r="I3634"/>
  <c r="J3634" s="1"/>
  <c r="T3629"/>
  <c r="X3629" s="1"/>
  <c r="S3629"/>
  <c r="I3629"/>
  <c r="J3629" s="1"/>
  <c r="O3625"/>
  <c r="N3625"/>
  <c r="T3617"/>
  <c r="X3617" s="1"/>
  <c r="S3617"/>
  <c r="I3617"/>
  <c r="J3617" s="1"/>
  <c r="O3606"/>
  <c r="N3606"/>
  <c r="S3599"/>
  <c r="N3599"/>
  <c r="I3599"/>
  <c r="J3599" s="1"/>
  <c r="N3581"/>
  <c r="N3574"/>
  <c r="N3564"/>
  <c r="N3546"/>
  <c r="N3537"/>
  <c r="M3643"/>
  <c r="T3526"/>
  <c r="O3496"/>
  <c r="N3496"/>
  <c r="O3491"/>
  <c r="N3491"/>
  <c r="S3487"/>
  <c r="I3487"/>
  <c r="J3487" s="1"/>
  <c r="O3479"/>
  <c r="N3479"/>
  <c r="T3468"/>
  <c r="X3468" s="1"/>
  <c r="S3468"/>
  <c r="I3468"/>
  <c r="J3468" s="1"/>
  <c r="T3461"/>
  <c r="X3461" s="1"/>
  <c r="I3443"/>
  <c r="J3443" s="1"/>
  <c r="O3436"/>
  <c r="T3323"/>
  <c r="X3323" s="1"/>
  <c r="O3323"/>
  <c r="S3229"/>
  <c r="T3047"/>
  <c r="X3047" s="1"/>
  <c r="O3047"/>
  <c r="S2953"/>
  <c r="T2771"/>
  <c r="X2771" s="1"/>
  <c r="O2771"/>
  <c r="T2633"/>
  <c r="X2633" s="1"/>
  <c r="O2633"/>
  <c r="S2539"/>
  <c r="I2371"/>
  <c r="J2371" s="1"/>
  <c r="J2372"/>
  <c r="I2348"/>
  <c r="J2348" s="1"/>
  <c r="J2349"/>
  <c r="N2326"/>
  <c r="O2327"/>
  <c r="O2326" s="1"/>
  <c r="N2289"/>
  <c r="O2290"/>
  <c r="O2289" s="1"/>
  <c r="N2286"/>
  <c r="O2287"/>
  <c r="J2259"/>
  <c r="I2188"/>
  <c r="J2188" s="1"/>
  <c r="J2189"/>
  <c r="X2121"/>
  <c r="J3438"/>
  <c r="O3431"/>
  <c r="O3430" s="1"/>
  <c r="J3431"/>
  <c r="O3428"/>
  <c r="O3426" s="1"/>
  <c r="J3428"/>
  <c r="T3409"/>
  <c r="O3409"/>
  <c r="O3408" s="1"/>
  <c r="J3409"/>
  <c r="O3401"/>
  <c r="O3399" s="1"/>
  <c r="J3401"/>
  <c r="O3394"/>
  <c r="O3393" s="1"/>
  <c r="J3394"/>
  <c r="O3391"/>
  <c r="J3391"/>
  <c r="I3367"/>
  <c r="T3359"/>
  <c r="O3359"/>
  <c r="O3358" s="1"/>
  <c r="J3359"/>
  <c r="T3354"/>
  <c r="O3354"/>
  <c r="O3353" s="1"/>
  <c r="J3354"/>
  <c r="T3350"/>
  <c r="O3350"/>
  <c r="O3349" s="1"/>
  <c r="J3350"/>
  <c r="T3342"/>
  <c r="O3342"/>
  <c r="O3341" s="1"/>
  <c r="J3342"/>
  <c r="J3338"/>
  <c r="T3331"/>
  <c r="O3331"/>
  <c r="O3330" s="1"/>
  <c r="J3331"/>
  <c r="X3324"/>
  <c r="J3315"/>
  <c r="O3307"/>
  <c r="O3305" s="1"/>
  <c r="J3307"/>
  <c r="O3300"/>
  <c r="O3298" s="1"/>
  <c r="J3300"/>
  <c r="O3293"/>
  <c r="O3292" s="1"/>
  <c r="J3293"/>
  <c r="O3290"/>
  <c r="O3288" s="1"/>
  <c r="J3290"/>
  <c r="T3271"/>
  <c r="O3271"/>
  <c r="O3270" s="1"/>
  <c r="J3271"/>
  <c r="O3263"/>
  <c r="O3261" s="1"/>
  <c r="J3263"/>
  <c r="O3256"/>
  <c r="O3255" s="1"/>
  <c r="J3256"/>
  <c r="O3253"/>
  <c r="J3253"/>
  <c r="I3229"/>
  <c r="T3221"/>
  <c r="O3221"/>
  <c r="O3220" s="1"/>
  <c r="J3221"/>
  <c r="T3216"/>
  <c r="O3216"/>
  <c r="O3215" s="1"/>
  <c r="J3216"/>
  <c r="T3212"/>
  <c r="O3212"/>
  <c r="O3211" s="1"/>
  <c r="J3212"/>
  <c r="T3204"/>
  <c r="O3204"/>
  <c r="O3203" s="1"/>
  <c r="J3204"/>
  <c r="J3200"/>
  <c r="T3193"/>
  <c r="O3193"/>
  <c r="O3192" s="1"/>
  <c r="J3193"/>
  <c r="X3186"/>
  <c r="J3177"/>
  <c r="O3169"/>
  <c r="O3167" s="1"/>
  <c r="J3169"/>
  <c r="O3162"/>
  <c r="O3160" s="1"/>
  <c r="J3162"/>
  <c r="O3155"/>
  <c r="O3154" s="1"/>
  <c r="J3155"/>
  <c r="O3152"/>
  <c r="O3150" s="1"/>
  <c r="J3152"/>
  <c r="T3133"/>
  <c r="O3133"/>
  <c r="O3132" s="1"/>
  <c r="J3133"/>
  <c r="O3125"/>
  <c r="O3123" s="1"/>
  <c r="J3125"/>
  <c r="O3118"/>
  <c r="O3117" s="1"/>
  <c r="J3118"/>
  <c r="O3115"/>
  <c r="J3115"/>
  <c r="I3091"/>
  <c r="T3083"/>
  <c r="O3083"/>
  <c r="O3082" s="1"/>
  <c r="J3083"/>
  <c r="T3078"/>
  <c r="O3078"/>
  <c r="O3077" s="1"/>
  <c r="J3078"/>
  <c r="T3074"/>
  <c r="O3074"/>
  <c r="O3073" s="1"/>
  <c r="J3074"/>
  <c r="T3066"/>
  <c r="O3066"/>
  <c r="O3065" s="1"/>
  <c r="J3066"/>
  <c r="J3062"/>
  <c r="T3055"/>
  <c r="O3055"/>
  <c r="O3054" s="1"/>
  <c r="J3055"/>
  <c r="X3048"/>
  <c r="J3039"/>
  <c r="O3031"/>
  <c r="O3029" s="1"/>
  <c r="J3031"/>
  <c r="O3024"/>
  <c r="O3022" s="1"/>
  <c r="J3024"/>
  <c r="O3017"/>
  <c r="O3016" s="1"/>
  <c r="J3017"/>
  <c r="O3014"/>
  <c r="O3012" s="1"/>
  <c r="J3014"/>
  <c r="T2995"/>
  <c r="O2995"/>
  <c r="O2994" s="1"/>
  <c r="J2995"/>
  <c r="O2987"/>
  <c r="O2985" s="1"/>
  <c r="J2987"/>
  <c r="O2980"/>
  <c r="O2979" s="1"/>
  <c r="J2980"/>
  <c r="O2977"/>
  <c r="J2977"/>
  <c r="I2953"/>
  <c r="T2945"/>
  <c r="O2945"/>
  <c r="O2944" s="1"/>
  <c r="J2945"/>
  <c r="T2940"/>
  <c r="O2940"/>
  <c r="O2939" s="1"/>
  <c r="J2940"/>
  <c r="T2936"/>
  <c r="O2936"/>
  <c r="O2935" s="1"/>
  <c r="J2936"/>
  <c r="T2928"/>
  <c r="O2928"/>
  <c r="O2927" s="1"/>
  <c r="J2928"/>
  <c r="J2924"/>
  <c r="T2917"/>
  <c r="O2917"/>
  <c r="O2916" s="1"/>
  <c r="J2917"/>
  <c r="X2910"/>
  <c r="J2901"/>
  <c r="O2893"/>
  <c r="O2891" s="1"/>
  <c r="J2893"/>
  <c r="O2886"/>
  <c r="O2884" s="1"/>
  <c r="J2886"/>
  <c r="O2879"/>
  <c r="O2878" s="1"/>
  <c r="J2879"/>
  <c r="O2876"/>
  <c r="O2874" s="1"/>
  <c r="J2876"/>
  <c r="T2857"/>
  <c r="O2857"/>
  <c r="O2856" s="1"/>
  <c r="J2857"/>
  <c r="O2849"/>
  <c r="O2847" s="1"/>
  <c r="J2849"/>
  <c r="O2842"/>
  <c r="O2841" s="1"/>
  <c r="J2842"/>
  <c r="O2839"/>
  <c r="J2839"/>
  <c r="I2815"/>
  <c r="T2807"/>
  <c r="O2807"/>
  <c r="O2806" s="1"/>
  <c r="J2807"/>
  <c r="T2802"/>
  <c r="O2802"/>
  <c r="O2801" s="1"/>
  <c r="J2802"/>
  <c r="T2798"/>
  <c r="O2798"/>
  <c r="O2797" s="1"/>
  <c r="J2798"/>
  <c r="T2790"/>
  <c r="O2790"/>
  <c r="O2789" s="1"/>
  <c r="J2790"/>
  <c r="J2786"/>
  <c r="T2779"/>
  <c r="O2779"/>
  <c r="O2778" s="1"/>
  <c r="J2779"/>
  <c r="X2772"/>
  <c r="J2763"/>
  <c r="O2755"/>
  <c r="O2753" s="1"/>
  <c r="J2755"/>
  <c r="O2748"/>
  <c r="O2746" s="1"/>
  <c r="J2748"/>
  <c r="O2741"/>
  <c r="O2740" s="1"/>
  <c r="J2741"/>
  <c r="O2738"/>
  <c r="O2736" s="1"/>
  <c r="J2738"/>
  <c r="T2719"/>
  <c r="O2719"/>
  <c r="O2718" s="1"/>
  <c r="J2719"/>
  <c r="O2711"/>
  <c r="O2709" s="1"/>
  <c r="J2711"/>
  <c r="O2704"/>
  <c r="O2703" s="1"/>
  <c r="J2704"/>
  <c r="O2701"/>
  <c r="J2701"/>
  <c r="I2677"/>
  <c r="T2669"/>
  <c r="O2669"/>
  <c r="O2668" s="1"/>
  <c r="J2669"/>
  <c r="T2664"/>
  <c r="O2664"/>
  <c r="O2663" s="1"/>
  <c r="J2664"/>
  <c r="T2660"/>
  <c r="O2660"/>
  <c r="O2659" s="1"/>
  <c r="J2660"/>
  <c r="T2652"/>
  <c r="O2652"/>
  <c r="O2651" s="1"/>
  <c r="J2652"/>
  <c r="J2648"/>
  <c r="T2641"/>
  <c r="O2641"/>
  <c r="O2640" s="1"/>
  <c r="J2641"/>
  <c r="X2634"/>
  <c r="J2625"/>
  <c r="O2617"/>
  <c r="O2615" s="1"/>
  <c r="J2617"/>
  <c r="O2610"/>
  <c r="O2608" s="1"/>
  <c r="J2610"/>
  <c r="O2603"/>
  <c r="O2602" s="1"/>
  <c r="J2603"/>
  <c r="O2600"/>
  <c r="O2598" s="1"/>
  <c r="J2600"/>
  <c r="T2581"/>
  <c r="O2581"/>
  <c r="O2580" s="1"/>
  <c r="J2581"/>
  <c r="O2573"/>
  <c r="O2571" s="1"/>
  <c r="J2573"/>
  <c r="O2566"/>
  <c r="O2565" s="1"/>
  <c r="J2566"/>
  <c r="O2563"/>
  <c r="J2563"/>
  <c r="I2539"/>
  <c r="T2531"/>
  <c r="O2531"/>
  <c r="O2530" s="1"/>
  <c r="J2531"/>
  <c r="T2526"/>
  <c r="O2526"/>
  <c r="O2525" s="1"/>
  <c r="J2526"/>
  <c r="T2522"/>
  <c r="O2522"/>
  <c r="O2521" s="1"/>
  <c r="J2522"/>
  <c r="T2514"/>
  <c r="O2514"/>
  <c r="O2513" s="1"/>
  <c r="J2514"/>
  <c r="J2510"/>
  <c r="T2503"/>
  <c r="O2503"/>
  <c r="O2502" s="1"/>
  <c r="J2503"/>
  <c r="X2496"/>
  <c r="J2487"/>
  <c r="O2479"/>
  <c r="O2477" s="1"/>
  <c r="J2479"/>
  <c r="O2472"/>
  <c r="O2470" s="1"/>
  <c r="J2472"/>
  <c r="O2465"/>
  <c r="O2464" s="1"/>
  <c r="J2465"/>
  <c r="O2462"/>
  <c r="O2460" s="1"/>
  <c r="J2462"/>
  <c r="T2443"/>
  <c r="O2443"/>
  <c r="O2442" s="1"/>
  <c r="J2443"/>
  <c r="O2435"/>
  <c r="O2433" s="1"/>
  <c r="J2435"/>
  <c r="O2428"/>
  <c r="O2427" s="1"/>
  <c r="J2428"/>
  <c r="O2425"/>
  <c r="J2425"/>
  <c r="S2392"/>
  <c r="I2392"/>
  <c r="J2392" s="1"/>
  <c r="T2387"/>
  <c r="X2387" s="1"/>
  <c r="S2387"/>
  <c r="I2387"/>
  <c r="J2387" s="1"/>
  <c r="O2383"/>
  <c r="N2383"/>
  <c r="T2375"/>
  <c r="X2375" s="1"/>
  <c r="S2375"/>
  <c r="I2375"/>
  <c r="J2375" s="1"/>
  <c r="O2364"/>
  <c r="N2364"/>
  <c r="S2357"/>
  <c r="I2357"/>
  <c r="J2357" s="1"/>
  <c r="N2339"/>
  <c r="N2332"/>
  <c r="N2322"/>
  <c r="N2295"/>
  <c r="T2284"/>
  <c r="O2254"/>
  <c r="N2254"/>
  <c r="O2249"/>
  <c r="N2249"/>
  <c r="S2245"/>
  <c r="I2245"/>
  <c r="J2245" s="1"/>
  <c r="O2237"/>
  <c r="N2237"/>
  <c r="T2226"/>
  <c r="X2226" s="1"/>
  <c r="S2226"/>
  <c r="I2226"/>
  <c r="J2226" s="1"/>
  <c r="T2219"/>
  <c r="X2219" s="1"/>
  <c r="I2201"/>
  <c r="J2201" s="1"/>
  <c r="O2194"/>
  <c r="I2194"/>
  <c r="J2194" s="1"/>
  <c r="O2184"/>
  <c r="I2184"/>
  <c r="J2184" s="1"/>
  <c r="N2183"/>
  <c r="O2183" s="1"/>
  <c r="N2179"/>
  <c r="O2179" s="1"/>
  <c r="S2166"/>
  <c r="I2166"/>
  <c r="J2166" s="1"/>
  <c r="T2081"/>
  <c r="X2081" s="1"/>
  <c r="O2081"/>
  <c r="S1987"/>
  <c r="S1849"/>
  <c r="I2326"/>
  <c r="J2326" s="1"/>
  <c r="J2327"/>
  <c r="I2289"/>
  <c r="J2289" s="1"/>
  <c r="J2290"/>
  <c r="I2286"/>
  <c r="J2287"/>
  <c r="I2233"/>
  <c r="J2233" s="1"/>
  <c r="J2234"/>
  <c r="I2210"/>
  <c r="J2210" s="1"/>
  <c r="J2211"/>
  <c r="N2188"/>
  <c r="O2189"/>
  <c r="O2188" s="1"/>
  <c r="X1983"/>
  <c r="X1845"/>
  <c r="X2393"/>
  <c r="N2393"/>
  <c r="N294" s="1"/>
  <c r="N2390"/>
  <c r="O2390" s="1"/>
  <c r="O291" s="1"/>
  <c r="X2388"/>
  <c r="N2388"/>
  <c r="T2383"/>
  <c r="X2383" s="1"/>
  <c r="S2383"/>
  <c r="I2383"/>
  <c r="J2383" s="1"/>
  <c r="N2382"/>
  <c r="O2382" s="1"/>
  <c r="O283" s="1"/>
  <c r="N2380"/>
  <c r="O2380" s="1"/>
  <c r="N2378"/>
  <c r="O2378" s="1"/>
  <c r="X2376"/>
  <c r="N2376"/>
  <c r="T2364"/>
  <c r="X2364" s="1"/>
  <c r="S2364"/>
  <c r="I2364"/>
  <c r="J2364" s="1"/>
  <c r="N2363"/>
  <c r="O2363" s="1"/>
  <c r="N2361"/>
  <c r="O2361" s="1"/>
  <c r="N2359"/>
  <c r="O2359" s="1"/>
  <c r="T2357"/>
  <c r="X2357" s="1"/>
  <c r="N2355"/>
  <c r="O2355" s="1"/>
  <c r="O2339"/>
  <c r="I2339"/>
  <c r="J2339" s="1"/>
  <c r="O2332"/>
  <c r="I2332"/>
  <c r="J2332" s="1"/>
  <c r="O2322"/>
  <c r="I2322"/>
  <c r="J2322" s="1"/>
  <c r="N2321"/>
  <c r="O2321" s="1"/>
  <c r="N2317"/>
  <c r="O2317" s="1"/>
  <c r="O2304" s="1"/>
  <c r="T2304"/>
  <c r="S2304"/>
  <c r="S2401" s="1"/>
  <c r="I2304"/>
  <c r="J2304" s="1"/>
  <c r="O2295"/>
  <c r="I2295"/>
  <c r="J2295" s="1"/>
  <c r="X2259"/>
  <c r="N2259"/>
  <c r="N297" s="1"/>
  <c r="T2254"/>
  <c r="X2254" s="1"/>
  <c r="S2254"/>
  <c r="I2254"/>
  <c r="J2254" s="1"/>
  <c r="T2249"/>
  <c r="X2249" s="1"/>
  <c r="S2249"/>
  <c r="I2249"/>
  <c r="J2249" s="1"/>
  <c r="N2248"/>
  <c r="O2248" s="1"/>
  <c r="X2246"/>
  <c r="N2246"/>
  <c r="T2237"/>
  <c r="X2237" s="1"/>
  <c r="S2237"/>
  <c r="I2237"/>
  <c r="J2237" s="1"/>
  <c r="N2236"/>
  <c r="O2236" s="1"/>
  <c r="N2231"/>
  <c r="O2231" s="1"/>
  <c r="N2229"/>
  <c r="O2229" s="1"/>
  <c r="X2227"/>
  <c r="N2227"/>
  <c r="S2219"/>
  <c r="N2219"/>
  <c r="I2219"/>
  <c r="J2219" s="1"/>
  <c r="N2209"/>
  <c r="O2209" s="1"/>
  <c r="O2201" s="1"/>
  <c r="N2194"/>
  <c r="N2184"/>
  <c r="N2166"/>
  <c r="G2263"/>
  <c r="M2263"/>
  <c r="S2125"/>
  <c r="T1943"/>
  <c r="X1943" s="1"/>
  <c r="O1943"/>
  <c r="T1805"/>
  <c r="X1805" s="1"/>
  <c r="O1805"/>
  <c r="T2167"/>
  <c r="O2167"/>
  <c r="O2166" s="1"/>
  <c r="J2167"/>
  <c r="O2159"/>
  <c r="O2157" s="1"/>
  <c r="J2159"/>
  <c r="O2152"/>
  <c r="O2151" s="1"/>
  <c r="J2152"/>
  <c r="O2149"/>
  <c r="J2149"/>
  <c r="I2125"/>
  <c r="T2117"/>
  <c r="O2117"/>
  <c r="O2116" s="1"/>
  <c r="J2117"/>
  <c r="T2112"/>
  <c r="O2112"/>
  <c r="O2111" s="1"/>
  <c r="J2112"/>
  <c r="T2108"/>
  <c r="O2108"/>
  <c r="O2107" s="1"/>
  <c r="J2108"/>
  <c r="T2100"/>
  <c r="O2100"/>
  <c r="O2099" s="1"/>
  <c r="J2100"/>
  <c r="J2096"/>
  <c r="T2089"/>
  <c r="O2089"/>
  <c r="O2088" s="1"/>
  <c r="J2089"/>
  <c r="X2082"/>
  <c r="J2073"/>
  <c r="O2065"/>
  <c r="O2063" s="1"/>
  <c r="J2065"/>
  <c r="O2058"/>
  <c r="O2056" s="1"/>
  <c r="J2058"/>
  <c r="O2051"/>
  <c r="O2050" s="1"/>
  <c r="J2051"/>
  <c r="O2048"/>
  <c r="O2046" s="1"/>
  <c r="J2048"/>
  <c r="T2029"/>
  <c r="O2029"/>
  <c r="O2028" s="1"/>
  <c r="J2029"/>
  <c r="O2021"/>
  <c r="O2019" s="1"/>
  <c r="J2021"/>
  <c r="O2014"/>
  <c r="O2013" s="1"/>
  <c r="J2014"/>
  <c r="O2011"/>
  <c r="J2011"/>
  <c r="I1987"/>
  <c r="T1979"/>
  <c r="O1979"/>
  <c r="O1978" s="1"/>
  <c r="J1979"/>
  <c r="T1974"/>
  <c r="O1974"/>
  <c r="O1973" s="1"/>
  <c r="J1974"/>
  <c r="T1970"/>
  <c r="O1970"/>
  <c r="O1969" s="1"/>
  <c r="J1970"/>
  <c r="T1962"/>
  <c r="O1962"/>
  <c r="O1961" s="1"/>
  <c r="J1962"/>
  <c r="J1958"/>
  <c r="T1951"/>
  <c r="O1951"/>
  <c r="O1950" s="1"/>
  <c r="J1951"/>
  <c r="X1944"/>
  <c r="J1935"/>
  <c r="O1927"/>
  <c r="O1925" s="1"/>
  <c r="J1927"/>
  <c r="O1920"/>
  <c r="O1918" s="1"/>
  <c r="J1920"/>
  <c r="O1913"/>
  <c r="O1912" s="1"/>
  <c r="J1913"/>
  <c r="O1910"/>
  <c r="O1908" s="1"/>
  <c r="J1910"/>
  <c r="T1891"/>
  <c r="O1891"/>
  <c r="O1890" s="1"/>
  <c r="J1891"/>
  <c r="O1883"/>
  <c r="O1881" s="1"/>
  <c r="J1883"/>
  <c r="O1876"/>
  <c r="O1875" s="1"/>
  <c r="J1876"/>
  <c r="O1873"/>
  <c r="J1873"/>
  <c r="I1849"/>
  <c r="T1841"/>
  <c r="O1841"/>
  <c r="O1840" s="1"/>
  <c r="J1841"/>
  <c r="T1836"/>
  <c r="O1836"/>
  <c r="O1835" s="1"/>
  <c r="J1836"/>
  <c r="T1832"/>
  <c r="O1832"/>
  <c r="O1831" s="1"/>
  <c r="J1832"/>
  <c r="T1824"/>
  <c r="O1824"/>
  <c r="O1823" s="1"/>
  <c r="J1824"/>
  <c r="J1820"/>
  <c r="T1813"/>
  <c r="O1813"/>
  <c r="O1812" s="1"/>
  <c r="J1813"/>
  <c r="X1806"/>
  <c r="J1797"/>
  <c r="O1789"/>
  <c r="O1787" s="1"/>
  <c r="J1789"/>
  <c r="O1782"/>
  <c r="O1780" s="1"/>
  <c r="J1782"/>
  <c r="O1775"/>
  <c r="O1774" s="1"/>
  <c r="J1775"/>
  <c r="O1772"/>
  <c r="O1770" s="1"/>
  <c r="J1772"/>
  <c r="T1753"/>
  <c r="O1753"/>
  <c r="O1752" s="1"/>
  <c r="J1753"/>
  <c r="O1745"/>
  <c r="O1743" s="1"/>
  <c r="J1745"/>
  <c r="O1738"/>
  <c r="O1737" s="1"/>
  <c r="J1738"/>
  <c r="O1735"/>
  <c r="J1735"/>
  <c r="O1564"/>
  <c r="O1555"/>
  <c r="O1529"/>
  <c r="O1461"/>
  <c r="O1458"/>
  <c r="O1426"/>
  <c r="O1417"/>
  <c r="O1391"/>
  <c r="O1323"/>
  <c r="O1320"/>
  <c r="O1288"/>
  <c r="X1707"/>
  <c r="T1529"/>
  <c r="X1529" s="1"/>
  <c r="X1530"/>
  <c r="T1391"/>
  <c r="X1391" s="1"/>
  <c r="X1392"/>
  <c r="T1667"/>
  <c r="X1667" s="1"/>
  <c r="O1667"/>
  <c r="O1559"/>
  <c r="O1547"/>
  <c r="O1536"/>
  <c r="T1456"/>
  <c r="O1476"/>
  <c r="O1421"/>
  <c r="O1409"/>
  <c r="O1398"/>
  <c r="T1318"/>
  <c r="O1338"/>
  <c r="I1222"/>
  <c r="J1222" s="1"/>
  <c r="J1223"/>
  <c r="S1200"/>
  <c r="T1201"/>
  <c r="I1200"/>
  <c r="J1201"/>
  <c r="X1017"/>
  <c r="I1711"/>
  <c r="T1703"/>
  <c r="O1703"/>
  <c r="O1702" s="1"/>
  <c r="J1703"/>
  <c r="T1698"/>
  <c r="O1698"/>
  <c r="O1697" s="1"/>
  <c r="J1698"/>
  <c r="T1694"/>
  <c r="O1694"/>
  <c r="O1693" s="1"/>
  <c r="J1694"/>
  <c r="T1686"/>
  <c r="O1686"/>
  <c r="O1685" s="1"/>
  <c r="J1686"/>
  <c r="J1682"/>
  <c r="T1675"/>
  <c r="O1675"/>
  <c r="O1674" s="1"/>
  <c r="J1675"/>
  <c r="X1668"/>
  <c r="J1659"/>
  <c r="O1651"/>
  <c r="O1649" s="1"/>
  <c r="J1651"/>
  <c r="O1644"/>
  <c r="O1642" s="1"/>
  <c r="J1644"/>
  <c r="O1637"/>
  <c r="O1636" s="1"/>
  <c r="J1637"/>
  <c r="O1634"/>
  <c r="O1632" s="1"/>
  <c r="J1634"/>
  <c r="T1615"/>
  <c r="O1615"/>
  <c r="O1614" s="1"/>
  <c r="J1615"/>
  <c r="O1607"/>
  <c r="O1605" s="1"/>
  <c r="J1607"/>
  <c r="O1600"/>
  <c r="O1599" s="1"/>
  <c r="J1600"/>
  <c r="O1597"/>
  <c r="J1597"/>
  <c r="T1564"/>
  <c r="X1564" s="1"/>
  <c r="T1559"/>
  <c r="X1559" s="1"/>
  <c r="T1555"/>
  <c r="X1555" s="1"/>
  <c r="T1547"/>
  <c r="X1547" s="1"/>
  <c r="I1543"/>
  <c r="J1543" s="1"/>
  <c r="T1536"/>
  <c r="X1536" s="1"/>
  <c r="S1529"/>
  <c r="S1573" s="1"/>
  <c r="N1529"/>
  <c r="I1529"/>
  <c r="J1529" s="1"/>
  <c r="I1520"/>
  <c r="J1520" s="1"/>
  <c r="N1498"/>
  <c r="I1498"/>
  <c r="J1498" s="1"/>
  <c r="T1476"/>
  <c r="N1461"/>
  <c r="I1461"/>
  <c r="J1461" s="1"/>
  <c r="N1458"/>
  <c r="I1458"/>
  <c r="T1426"/>
  <c r="X1426" s="1"/>
  <c r="T1421"/>
  <c r="X1421" s="1"/>
  <c r="T1417"/>
  <c r="X1417" s="1"/>
  <c r="T1409"/>
  <c r="X1409" s="1"/>
  <c r="I1405"/>
  <c r="J1405" s="1"/>
  <c r="T1398"/>
  <c r="X1398" s="1"/>
  <c r="S1391"/>
  <c r="S1435" s="1"/>
  <c r="N1391"/>
  <c r="I1391"/>
  <c r="J1391" s="1"/>
  <c r="I1382"/>
  <c r="J1382" s="1"/>
  <c r="N1360"/>
  <c r="I1360"/>
  <c r="J1360" s="1"/>
  <c r="T1338"/>
  <c r="N1323"/>
  <c r="I1323"/>
  <c r="J1323" s="1"/>
  <c r="N1320"/>
  <c r="I1320"/>
  <c r="T1288"/>
  <c r="X1288" s="1"/>
  <c r="T1283"/>
  <c r="X1283" s="1"/>
  <c r="O1283"/>
  <c r="N1283"/>
  <c r="S1279"/>
  <c r="I1279"/>
  <c r="J1279" s="1"/>
  <c r="O1271"/>
  <c r="N1271"/>
  <c r="T1260"/>
  <c r="X1260" s="1"/>
  <c r="S1260"/>
  <c r="I1260"/>
  <c r="J1260" s="1"/>
  <c r="T1253"/>
  <c r="X1253" s="1"/>
  <c r="I1235"/>
  <c r="J1235" s="1"/>
  <c r="I1228"/>
  <c r="J1228" s="1"/>
  <c r="I1218"/>
  <c r="J1218" s="1"/>
  <c r="S1159"/>
  <c r="T977"/>
  <c r="X977" s="1"/>
  <c r="O977"/>
  <c r="I1267"/>
  <c r="J1267" s="1"/>
  <c r="J1268"/>
  <c r="I1244"/>
  <c r="J1244" s="1"/>
  <c r="J1245"/>
  <c r="X1155"/>
  <c r="O947"/>
  <c r="O1512"/>
  <c r="O1511" s="1"/>
  <c r="J1512"/>
  <c r="O1505"/>
  <c r="O1504" s="1"/>
  <c r="J1505"/>
  <c r="O1495"/>
  <c r="O1494" s="1"/>
  <c r="J1495"/>
  <c r="X1477"/>
  <c r="O1468"/>
  <c r="O1467" s="1"/>
  <c r="J1468"/>
  <c r="O1374"/>
  <c r="O1373" s="1"/>
  <c r="J1374"/>
  <c r="O1367"/>
  <c r="O1366" s="1"/>
  <c r="J1367"/>
  <c r="O1357"/>
  <c r="O1356" s="1"/>
  <c r="J1357"/>
  <c r="X1339"/>
  <c r="O1330"/>
  <c r="O1329" s="1"/>
  <c r="J1330"/>
  <c r="X1284"/>
  <c r="N1282"/>
  <c r="O1282" s="1"/>
  <c r="O287" s="1"/>
  <c r="X1280"/>
  <c r="N1280"/>
  <c r="N285" s="1"/>
  <c r="T1271"/>
  <c r="X1271" s="1"/>
  <c r="S1271"/>
  <c r="I1271"/>
  <c r="J1271" s="1"/>
  <c r="N1270"/>
  <c r="O1270" s="1"/>
  <c r="N1265"/>
  <c r="O1265" s="1"/>
  <c r="N1263"/>
  <c r="O1263" s="1"/>
  <c r="X1261"/>
  <c r="N1261"/>
  <c r="S1253"/>
  <c r="N1253"/>
  <c r="I1253"/>
  <c r="J1253" s="1"/>
  <c r="N1243"/>
  <c r="O1243" s="1"/>
  <c r="N1241"/>
  <c r="O1241" s="1"/>
  <c r="N1239"/>
  <c r="O1239" s="1"/>
  <c r="N1237"/>
  <c r="N1234"/>
  <c r="O1234" s="1"/>
  <c r="N1232"/>
  <c r="O1232" s="1"/>
  <c r="N1230"/>
  <c r="N1227"/>
  <c r="O1227" s="1"/>
  <c r="N1225"/>
  <c r="O1225" s="1"/>
  <c r="N1223"/>
  <c r="N228" s="1"/>
  <c r="N1220"/>
  <c r="N1215"/>
  <c r="O1215" s="1"/>
  <c r="N1211"/>
  <c r="O1211" s="1"/>
  <c r="N1209"/>
  <c r="O1209" s="1"/>
  <c r="N1207"/>
  <c r="O1207" s="1"/>
  <c r="N1205"/>
  <c r="O1205" s="1"/>
  <c r="N1203"/>
  <c r="O1203" s="1"/>
  <c r="N1201"/>
  <c r="T1115"/>
  <c r="X1115" s="1"/>
  <c r="O1115"/>
  <c r="X879"/>
  <c r="O741"/>
  <c r="O1193"/>
  <c r="O1191" s="1"/>
  <c r="J1193"/>
  <c r="O1186"/>
  <c r="O1185" s="1"/>
  <c r="J1186"/>
  <c r="O1183"/>
  <c r="J1183"/>
  <c r="I1159"/>
  <c r="T1151"/>
  <c r="O1151"/>
  <c r="O1150" s="1"/>
  <c r="J1151"/>
  <c r="T1146"/>
  <c r="O1146"/>
  <c r="O1145" s="1"/>
  <c r="J1146"/>
  <c r="T1142"/>
  <c r="O1142"/>
  <c r="O1141" s="1"/>
  <c r="J1142"/>
  <c r="T1134"/>
  <c r="O1134"/>
  <c r="O1133" s="1"/>
  <c r="J1134"/>
  <c r="J1130"/>
  <c r="T1123"/>
  <c r="O1123"/>
  <c r="O1122" s="1"/>
  <c r="J1123"/>
  <c r="X1116"/>
  <c r="J1107"/>
  <c r="O1099"/>
  <c r="O1097" s="1"/>
  <c r="J1099"/>
  <c r="O1092"/>
  <c r="O1090" s="1"/>
  <c r="J1092"/>
  <c r="O1085"/>
  <c r="O1084" s="1"/>
  <c r="J1085"/>
  <c r="O1082"/>
  <c r="O1080" s="1"/>
  <c r="J1082"/>
  <c r="T1063"/>
  <c r="O1063"/>
  <c r="O1062" s="1"/>
  <c r="J1063"/>
  <c r="O1055"/>
  <c r="O1053" s="1"/>
  <c r="J1055"/>
  <c r="O1048"/>
  <c r="O1047" s="1"/>
  <c r="J1048"/>
  <c r="O1045"/>
  <c r="J1045"/>
  <c r="T1013"/>
  <c r="O1013"/>
  <c r="O1012" s="1"/>
  <c r="J1013"/>
  <c r="T1008"/>
  <c r="O1008"/>
  <c r="O1007" s="1"/>
  <c r="J1008"/>
  <c r="T1004"/>
  <c r="O1004"/>
  <c r="O1003" s="1"/>
  <c r="J1004"/>
  <c r="T996"/>
  <c r="O996"/>
  <c r="O995" s="1"/>
  <c r="J996"/>
  <c r="J992"/>
  <c r="T985"/>
  <c r="O985"/>
  <c r="O984" s="1"/>
  <c r="J985"/>
  <c r="X978"/>
  <c r="J969"/>
  <c r="J961"/>
  <c r="N958"/>
  <c r="O958" s="1"/>
  <c r="O239" s="1"/>
  <c r="N956"/>
  <c r="O956" s="1"/>
  <c r="N954"/>
  <c r="N951"/>
  <c r="O951" s="1"/>
  <c r="N949"/>
  <c r="O949" s="1"/>
  <c r="N944"/>
  <c r="N939"/>
  <c r="O939" s="1"/>
  <c r="N935"/>
  <c r="O935" s="1"/>
  <c r="N933"/>
  <c r="O933" s="1"/>
  <c r="N931"/>
  <c r="O931" s="1"/>
  <c r="N924"/>
  <c r="T839"/>
  <c r="X839" s="1"/>
  <c r="O839"/>
  <c r="I946"/>
  <c r="J946" s="1"/>
  <c r="J947"/>
  <c r="O959"/>
  <c r="I952"/>
  <c r="J952" s="1"/>
  <c r="I942"/>
  <c r="J942" s="1"/>
  <c r="S924"/>
  <c r="S1021" s="1"/>
  <c r="I924"/>
  <c r="J924" s="1"/>
  <c r="I771"/>
  <c r="J771" s="1"/>
  <c r="J772"/>
  <c r="I768"/>
  <c r="J768" s="1"/>
  <c r="J769"/>
  <c r="T737"/>
  <c r="T294" s="1"/>
  <c r="X294" s="1"/>
  <c r="S736"/>
  <c r="S293" s="1"/>
  <c r="J737"/>
  <c r="I736"/>
  <c r="J736" s="1"/>
  <c r="T708"/>
  <c r="X708" s="1"/>
  <c r="X709"/>
  <c r="T925"/>
  <c r="T206" s="1"/>
  <c r="X206" s="1"/>
  <c r="O925"/>
  <c r="J925"/>
  <c r="O917"/>
  <c r="O915" s="1"/>
  <c r="J917"/>
  <c r="O910"/>
  <c r="O909" s="1"/>
  <c r="J910"/>
  <c r="O907"/>
  <c r="J907"/>
  <c r="T875"/>
  <c r="O875"/>
  <c r="O874" s="1"/>
  <c r="J875"/>
  <c r="T870"/>
  <c r="T289" s="1"/>
  <c r="X289" s="1"/>
  <c r="O870"/>
  <c r="O869" s="1"/>
  <c r="J870"/>
  <c r="T866"/>
  <c r="T285" s="1"/>
  <c r="X285" s="1"/>
  <c r="O866"/>
  <c r="O865" s="1"/>
  <c r="J866"/>
  <c r="T858"/>
  <c r="T277" s="1"/>
  <c r="X277" s="1"/>
  <c r="O858"/>
  <c r="O857" s="1"/>
  <c r="J858"/>
  <c r="J854"/>
  <c r="T847"/>
  <c r="T266" s="1"/>
  <c r="X266" s="1"/>
  <c r="O847"/>
  <c r="O846" s="1"/>
  <c r="J847"/>
  <c r="X840"/>
  <c r="J831"/>
  <c r="O823"/>
  <c r="O821" s="1"/>
  <c r="J823"/>
  <c r="O816"/>
  <c r="O814" s="1"/>
  <c r="J816"/>
  <c r="O809"/>
  <c r="O808" s="1"/>
  <c r="J809"/>
  <c r="O806"/>
  <c r="O804" s="1"/>
  <c r="J806"/>
  <c r="T786"/>
  <c r="X786" s="1"/>
  <c r="S786"/>
  <c r="S883" s="1"/>
  <c r="I786"/>
  <c r="J786" s="1"/>
  <c r="O777"/>
  <c r="I777"/>
  <c r="J777" s="1"/>
  <c r="O731"/>
  <c r="O719"/>
  <c r="O701"/>
  <c r="O648"/>
  <c r="N771"/>
  <c r="O772"/>
  <c r="O771" s="1"/>
  <c r="N768"/>
  <c r="O769"/>
  <c r="J741"/>
  <c r="O737"/>
  <c r="O736" s="1"/>
  <c r="N736"/>
  <c r="T731"/>
  <c r="X731" s="1"/>
  <c r="X732"/>
  <c r="T727"/>
  <c r="X727" s="1"/>
  <c r="X728"/>
  <c r="T719"/>
  <c r="X719" s="1"/>
  <c r="X720"/>
  <c r="T648"/>
  <c r="X648" s="1"/>
  <c r="T628"/>
  <c r="X649"/>
  <c r="O786"/>
  <c r="N786"/>
  <c r="N777"/>
  <c r="O666"/>
  <c r="S731"/>
  <c r="S288" s="1"/>
  <c r="N731"/>
  <c r="I731"/>
  <c r="J731" s="1"/>
  <c r="S727"/>
  <c r="S284" s="1"/>
  <c r="N727"/>
  <c r="I727"/>
  <c r="J727" s="1"/>
  <c r="S719"/>
  <c r="S276" s="1"/>
  <c r="N719"/>
  <c r="I719"/>
  <c r="J719" s="1"/>
  <c r="S708"/>
  <c r="S265" s="1"/>
  <c r="N708"/>
  <c r="I708"/>
  <c r="J708" s="1"/>
  <c r="T701"/>
  <c r="X701" s="1"/>
  <c r="N683"/>
  <c r="I683"/>
  <c r="J683" s="1"/>
  <c r="N676"/>
  <c r="I676"/>
  <c r="J676" s="1"/>
  <c r="N666"/>
  <c r="I666"/>
  <c r="J666" s="1"/>
  <c r="S648"/>
  <c r="S745" s="1"/>
  <c r="N648"/>
  <c r="I648"/>
  <c r="J648" s="1"/>
  <c r="N639"/>
  <c r="I639"/>
  <c r="J639" s="1"/>
  <c r="J716"/>
  <c r="J693"/>
  <c r="O671"/>
  <c r="O670" s="1"/>
  <c r="J671"/>
  <c r="O634"/>
  <c r="O633" s="1"/>
  <c r="J634"/>
  <c r="O631"/>
  <c r="O188" s="1"/>
  <c r="J631"/>
  <c r="F25" i="1" l="1"/>
  <c r="H66"/>
  <c r="F77"/>
  <c r="X297" i="2"/>
  <c r="I42" i="1"/>
  <c r="X273" i="2"/>
  <c r="X251"/>
  <c r="I46" i="1"/>
  <c r="H45"/>
  <c r="T766" i="2"/>
  <c r="O924"/>
  <c r="O205" s="1"/>
  <c r="N2201"/>
  <c r="S2263"/>
  <c r="S3505"/>
  <c r="S3919"/>
  <c r="G22" i="1"/>
  <c r="X283" i="2"/>
  <c r="X287"/>
  <c r="X291"/>
  <c r="F52" i="1"/>
  <c r="X295" i="2"/>
  <c r="F55" i="1"/>
  <c r="N1329" i="2"/>
  <c r="N1435" s="1"/>
  <c r="N1636"/>
  <c r="N1649"/>
  <c r="X280"/>
  <c r="N281"/>
  <c r="N283"/>
  <c r="N287"/>
  <c r="N291"/>
  <c r="X292"/>
  <c r="F53" i="1"/>
  <c r="N295" i="2"/>
  <c r="X296"/>
  <c r="I56" i="1"/>
  <c r="F58"/>
  <c r="N959" i="2"/>
  <c r="N1338"/>
  <c r="N1476"/>
  <c r="N1667"/>
  <c r="N258" s="1"/>
  <c r="N1674"/>
  <c r="X275"/>
  <c r="I49" i="1"/>
  <c r="I272" i="2"/>
  <c r="J272" s="1"/>
  <c r="X269"/>
  <c r="G48" i="1"/>
  <c r="X257" i="2"/>
  <c r="N256"/>
  <c r="G46" i="1"/>
  <c r="X249" i="2"/>
  <c r="I240"/>
  <c r="J240" s="1"/>
  <c r="X237"/>
  <c r="X227"/>
  <c r="I44" i="1"/>
  <c r="N275" i="2"/>
  <c r="F51" i="1"/>
  <c r="X270" i="2"/>
  <c r="N269"/>
  <c r="I265"/>
  <c r="J265" s="1"/>
  <c r="X256"/>
  <c r="N255"/>
  <c r="I249"/>
  <c r="J249" s="1"/>
  <c r="X238"/>
  <c r="N237"/>
  <c r="G45" i="1"/>
  <c r="H44"/>
  <c r="H43"/>
  <c r="X204" i="2"/>
  <c r="G42" i="1"/>
  <c r="I43"/>
  <c r="N204" i="2"/>
  <c r="I196"/>
  <c r="J196" s="1"/>
  <c r="F41" i="1"/>
  <c r="X187" i="2"/>
  <c r="I39" i="1"/>
  <c r="X281" i="2"/>
  <c r="N280"/>
  <c r="X267"/>
  <c r="N266"/>
  <c r="N264"/>
  <c r="X261"/>
  <c r="N260"/>
  <c r="X253"/>
  <c r="X247"/>
  <c r="N246"/>
  <c r="X243"/>
  <c r="N242"/>
  <c r="X235"/>
  <c r="N232"/>
  <c r="X229"/>
  <c r="N279"/>
  <c r="X274"/>
  <c r="X262"/>
  <c r="X254"/>
  <c r="X250"/>
  <c r="X246"/>
  <c r="N245"/>
  <c r="X242"/>
  <c r="N235"/>
  <c r="X232"/>
  <c r="X228"/>
  <c r="X224"/>
  <c r="O224"/>
  <c r="N222"/>
  <c r="X221"/>
  <c r="T220"/>
  <c r="X220" s="1"/>
  <c r="X216"/>
  <c r="T212"/>
  <c r="X212" s="1"/>
  <c r="N211"/>
  <c r="T208"/>
  <c r="X208" s="1"/>
  <c r="N207"/>
  <c r="X202"/>
  <c r="N201"/>
  <c r="X198"/>
  <c r="N197"/>
  <c r="N195"/>
  <c r="X192"/>
  <c r="N192"/>
  <c r="X219"/>
  <c r="N218"/>
  <c r="X215"/>
  <c r="N214"/>
  <c r="X211"/>
  <c r="S210"/>
  <c r="N210"/>
  <c r="X207"/>
  <c r="N206"/>
  <c r="X201"/>
  <c r="N200"/>
  <c r="X197"/>
  <c r="O197"/>
  <c r="X193"/>
  <c r="X188"/>
  <c r="X189"/>
  <c r="N188"/>
  <c r="N670"/>
  <c r="N1053"/>
  <c r="N196" s="1"/>
  <c r="N808"/>
  <c r="N995"/>
  <c r="N1890"/>
  <c r="N1925"/>
  <c r="N2427"/>
  <c r="N2602"/>
  <c r="N2718"/>
  <c r="N2753"/>
  <c r="N2994"/>
  <c r="N3029"/>
  <c r="N1787"/>
  <c r="N2019"/>
  <c r="N2433"/>
  <c r="N2789"/>
  <c r="N3054"/>
  <c r="N3132"/>
  <c r="N3154"/>
  <c r="N3167"/>
  <c r="N3211"/>
  <c r="S3270"/>
  <c r="S3367" s="1"/>
  <c r="N3807"/>
  <c r="N3813"/>
  <c r="F68" i="1"/>
  <c r="F57"/>
  <c r="G56"/>
  <c r="F56" s="1"/>
  <c r="F87"/>
  <c r="G86"/>
  <c r="F86" s="1"/>
  <c r="F40"/>
  <c r="G39"/>
  <c r="I284" i="2"/>
  <c r="J284" s="1"/>
  <c r="I288"/>
  <c r="J288" s="1"/>
  <c r="N1711"/>
  <c r="X282"/>
  <c r="X286"/>
  <c r="F50" i="1"/>
  <c r="N289" i="2"/>
  <c r="X290"/>
  <c r="I293"/>
  <c r="J293" s="1"/>
  <c r="F54" i="1"/>
  <c r="S1711" i="2"/>
  <c r="I276"/>
  <c r="J276" s="1"/>
  <c r="G49" i="1"/>
  <c r="N270" i="2"/>
  <c r="I258"/>
  <c r="J258" s="1"/>
  <c r="G44" i="1"/>
  <c r="F44" s="1"/>
  <c r="H49"/>
  <c r="X272" i="2"/>
  <c r="H48" i="1"/>
  <c r="T258" i="2"/>
  <c r="X258" s="1"/>
  <c r="F47" i="1"/>
  <c r="H46"/>
  <c r="X240" i="2"/>
  <c r="N239"/>
  <c r="X236"/>
  <c r="I45" i="1"/>
  <c r="I38" s="1"/>
  <c r="I64" s="1"/>
  <c r="I233" i="2"/>
  <c r="J233" s="1"/>
  <c r="I227"/>
  <c r="J227" s="1"/>
  <c r="I223"/>
  <c r="J223" s="1"/>
  <c r="S205"/>
  <c r="I205"/>
  <c r="J205" s="1"/>
  <c r="G43" i="1"/>
  <c r="F43" s="1"/>
  <c r="H42"/>
  <c r="I187" i="2"/>
  <c r="J187" s="1"/>
  <c r="I190"/>
  <c r="J190" s="1"/>
  <c r="X279"/>
  <c r="N268"/>
  <c r="X263"/>
  <c r="N262"/>
  <c r="N248"/>
  <c r="X245"/>
  <c r="N244"/>
  <c r="X241"/>
  <c r="O241"/>
  <c r="X231"/>
  <c r="N230"/>
  <c r="X225"/>
  <c r="X278"/>
  <c r="N277"/>
  <c r="X268"/>
  <c r="X264"/>
  <c r="N263"/>
  <c r="X260"/>
  <c r="N259"/>
  <c r="X252"/>
  <c r="X248"/>
  <c r="N247"/>
  <c r="X244"/>
  <c r="N243"/>
  <c r="X234"/>
  <c r="O234"/>
  <c r="X230"/>
  <c r="X226"/>
  <c r="N225"/>
  <c r="X222"/>
  <c r="N221"/>
  <c r="X218"/>
  <c r="X214"/>
  <c r="T210"/>
  <c r="X210" s="1"/>
  <c r="N203"/>
  <c r="X200"/>
  <c r="N199"/>
  <c r="X194"/>
  <c r="N193"/>
  <c r="S220"/>
  <c r="N220"/>
  <c r="X217"/>
  <c r="N216"/>
  <c r="X213"/>
  <c r="S212"/>
  <c r="N212"/>
  <c r="X209"/>
  <c r="S208"/>
  <c r="N208"/>
  <c r="X203"/>
  <c r="N202"/>
  <c r="X199"/>
  <c r="X195"/>
  <c r="N194"/>
  <c r="N189"/>
  <c r="O191"/>
  <c r="N857"/>
  <c r="N276" s="1"/>
  <c r="N821"/>
  <c r="N240" s="1"/>
  <c r="N1047"/>
  <c r="N1159" s="1"/>
  <c r="N1511"/>
  <c r="N1573" s="1"/>
  <c r="N1752"/>
  <c r="N1823"/>
  <c r="N1912"/>
  <c r="N2013"/>
  <c r="N2125" s="1"/>
  <c r="N2580"/>
  <c r="N2615"/>
  <c r="N2740"/>
  <c r="N2841"/>
  <c r="N2953" s="1"/>
  <c r="N3016"/>
  <c r="N3408"/>
  <c r="N3270"/>
  <c r="N1774"/>
  <c r="N1961"/>
  <c r="N2651"/>
  <c r="N2847"/>
  <c r="N3150"/>
  <c r="N3160"/>
  <c r="N3203"/>
  <c r="N3215"/>
  <c r="N3077"/>
  <c r="N3123"/>
  <c r="N3341"/>
  <c r="N3305"/>
  <c r="N3755"/>
  <c r="O628"/>
  <c r="O630"/>
  <c r="O766"/>
  <c r="O768"/>
  <c r="O883" s="1"/>
  <c r="X866"/>
  <c r="T865"/>
  <c r="X865" s="1"/>
  <c r="X875"/>
  <c r="T874"/>
  <c r="X874" s="1"/>
  <c r="T904"/>
  <c r="X925"/>
  <c r="T924"/>
  <c r="T205" s="1"/>
  <c r="X205" s="1"/>
  <c r="T736"/>
  <c r="X737"/>
  <c r="O944"/>
  <c r="O942" s="1"/>
  <c r="O223" s="1"/>
  <c r="N942"/>
  <c r="N223" s="1"/>
  <c r="X1004"/>
  <c r="T1003"/>
  <c r="X1003" s="1"/>
  <c r="X1013"/>
  <c r="T1012"/>
  <c r="X1012" s="1"/>
  <c r="T1042"/>
  <c r="X1063"/>
  <c r="T1062"/>
  <c r="X1142"/>
  <c r="T1141"/>
  <c r="X1141" s="1"/>
  <c r="X1151"/>
  <c r="T1150"/>
  <c r="X1150" s="1"/>
  <c r="O1220"/>
  <c r="O1218" s="1"/>
  <c r="N1218"/>
  <c r="O1230"/>
  <c r="O1228" s="1"/>
  <c r="N1228"/>
  <c r="O1261"/>
  <c r="O1260" s="1"/>
  <c r="O265" s="1"/>
  <c r="N1260"/>
  <c r="N265" s="1"/>
  <c r="O1280"/>
  <c r="O1279" s="1"/>
  <c r="O284" s="1"/>
  <c r="N1279"/>
  <c r="N284" s="1"/>
  <c r="T1594"/>
  <c r="X1615"/>
  <c r="T1614"/>
  <c r="X1694"/>
  <c r="T1693"/>
  <c r="X1693" s="1"/>
  <c r="X1703"/>
  <c r="T1702"/>
  <c r="X1702" s="1"/>
  <c r="T1180"/>
  <c r="T1200"/>
  <c r="X1201"/>
  <c r="T1732"/>
  <c r="X1753"/>
  <c r="T1752"/>
  <c r="X1832"/>
  <c r="T1831"/>
  <c r="X1831" s="1"/>
  <c r="X1841"/>
  <c r="T1840"/>
  <c r="X1840" s="1"/>
  <c r="T1870"/>
  <c r="X1891"/>
  <c r="T1890"/>
  <c r="X1970"/>
  <c r="T1969"/>
  <c r="X1969" s="1"/>
  <c r="X1979"/>
  <c r="T1978"/>
  <c r="X1978" s="1"/>
  <c r="T2008"/>
  <c r="X2029"/>
  <c r="T2028"/>
  <c r="X2108"/>
  <c r="T2107"/>
  <c r="X2107" s="1"/>
  <c r="X2117"/>
  <c r="T2116"/>
  <c r="X2116" s="1"/>
  <c r="T2146"/>
  <c r="X2167"/>
  <c r="T2166"/>
  <c r="O2227"/>
  <c r="O2226" s="1"/>
  <c r="N2226"/>
  <c r="O2246"/>
  <c r="O2245" s="1"/>
  <c r="N2245"/>
  <c r="X2304"/>
  <c r="T2401"/>
  <c r="X2401" s="1"/>
  <c r="O2393"/>
  <c r="O2392" s="1"/>
  <c r="O293" s="1"/>
  <c r="N2392"/>
  <c r="N293" s="1"/>
  <c r="J2286"/>
  <c r="I2401"/>
  <c r="O2424"/>
  <c r="O2539" s="1"/>
  <c r="O2422"/>
  <c r="X2503"/>
  <c r="T2502"/>
  <c r="X2502" s="1"/>
  <c r="X2514"/>
  <c r="T2513"/>
  <c r="X2513" s="1"/>
  <c r="X2526"/>
  <c r="T2525"/>
  <c r="X2525" s="1"/>
  <c r="J2406"/>
  <c r="J2409"/>
  <c r="J2410"/>
  <c r="J2412"/>
  <c r="J2415"/>
  <c r="J2417"/>
  <c r="J2422"/>
  <c r="J2539"/>
  <c r="J2542"/>
  <c r="J2407"/>
  <c r="J2408"/>
  <c r="J2411"/>
  <c r="J2413"/>
  <c r="J2414"/>
  <c r="J2416"/>
  <c r="J2418"/>
  <c r="J2419"/>
  <c r="J2420"/>
  <c r="J2421"/>
  <c r="J2423"/>
  <c r="O2562"/>
  <c r="O2677" s="1"/>
  <c r="O2560"/>
  <c r="X2641"/>
  <c r="T2640"/>
  <c r="X2640" s="1"/>
  <c r="X2652"/>
  <c r="T2651"/>
  <c r="X2651" s="1"/>
  <c r="X2664"/>
  <c r="T2663"/>
  <c r="X2663" s="1"/>
  <c r="J2544"/>
  <c r="J2547"/>
  <c r="J2548"/>
  <c r="J2550"/>
  <c r="J2553"/>
  <c r="J2555"/>
  <c r="J2560"/>
  <c r="J2677"/>
  <c r="J2680"/>
  <c r="J2545"/>
  <c r="J2546"/>
  <c r="J2549"/>
  <c r="J2551"/>
  <c r="J2552"/>
  <c r="J2554"/>
  <c r="J2556"/>
  <c r="J2557"/>
  <c r="J2558"/>
  <c r="J2559"/>
  <c r="J2561"/>
  <c r="O2700"/>
  <c r="O2815" s="1"/>
  <c r="O2698"/>
  <c r="X2779"/>
  <c r="T2778"/>
  <c r="X2778" s="1"/>
  <c r="X2790"/>
  <c r="T2789"/>
  <c r="X2789" s="1"/>
  <c r="X2802"/>
  <c r="T2801"/>
  <c r="X2801" s="1"/>
  <c r="J2682"/>
  <c r="J2685"/>
  <c r="J2686"/>
  <c r="J2688"/>
  <c r="J2691"/>
  <c r="J2693"/>
  <c r="J2698"/>
  <c r="J2815"/>
  <c r="J2818"/>
  <c r="J2683"/>
  <c r="J2684"/>
  <c r="J2687"/>
  <c r="J2689"/>
  <c r="J2690"/>
  <c r="J2692"/>
  <c r="J2694"/>
  <c r="J2695"/>
  <c r="J2696"/>
  <c r="J2697"/>
  <c r="J2699"/>
  <c r="O2838"/>
  <c r="O2953" s="1"/>
  <c r="O2836"/>
  <c r="X2917"/>
  <c r="T2916"/>
  <c r="X2916" s="1"/>
  <c r="X2928"/>
  <c r="T2927"/>
  <c r="X2927" s="1"/>
  <c r="X2940"/>
  <c r="T2939"/>
  <c r="X2939" s="1"/>
  <c r="J2820"/>
  <c r="J2823"/>
  <c r="J2824"/>
  <c r="J2826"/>
  <c r="J2829"/>
  <c r="J2831"/>
  <c r="J2836"/>
  <c r="J2953"/>
  <c r="J2956"/>
  <c r="J2821"/>
  <c r="J2822"/>
  <c r="J2825"/>
  <c r="J2827"/>
  <c r="J2828"/>
  <c r="J2830"/>
  <c r="J2832"/>
  <c r="J2833"/>
  <c r="J2834"/>
  <c r="J2835"/>
  <c r="J2837"/>
  <c r="O2976"/>
  <c r="O3091" s="1"/>
  <c r="O2974"/>
  <c r="X3055"/>
  <c r="T3054"/>
  <c r="X3054" s="1"/>
  <c r="X3066"/>
  <c r="T3065"/>
  <c r="X3065" s="1"/>
  <c r="X3078"/>
  <c r="T3077"/>
  <c r="X3077" s="1"/>
  <c r="J2958"/>
  <c r="J2961"/>
  <c r="J2962"/>
  <c r="J2964"/>
  <c r="J2967"/>
  <c r="J2969"/>
  <c r="J2974"/>
  <c r="J3091"/>
  <c r="J3094"/>
  <c r="J2959"/>
  <c r="J2960"/>
  <c r="J2963"/>
  <c r="J2965"/>
  <c r="J2966"/>
  <c r="J2968"/>
  <c r="J2970"/>
  <c r="J2971"/>
  <c r="J2972"/>
  <c r="J2973"/>
  <c r="J2975"/>
  <c r="O3114"/>
  <c r="O3229" s="1"/>
  <c r="O3112"/>
  <c r="X3193"/>
  <c r="T3192"/>
  <c r="X3192" s="1"/>
  <c r="X3204"/>
  <c r="T3203"/>
  <c r="X3203" s="1"/>
  <c r="X3216"/>
  <c r="T3215"/>
  <c r="X3215" s="1"/>
  <c r="J3096"/>
  <c r="J3099"/>
  <c r="J3100"/>
  <c r="J3102"/>
  <c r="J3105"/>
  <c r="J3107"/>
  <c r="J3112"/>
  <c r="J3229"/>
  <c r="J3232"/>
  <c r="J3097"/>
  <c r="J3098"/>
  <c r="J3101"/>
  <c r="J3103"/>
  <c r="J3104"/>
  <c r="J3106"/>
  <c r="J3108"/>
  <c r="J3109"/>
  <c r="J3110"/>
  <c r="J3111"/>
  <c r="J3113"/>
  <c r="O3252"/>
  <c r="O3367" s="1"/>
  <c r="O3250"/>
  <c r="X3331"/>
  <c r="T3330"/>
  <c r="X3330" s="1"/>
  <c r="X3342"/>
  <c r="T3341"/>
  <c r="X3341" s="1"/>
  <c r="X3354"/>
  <c r="T3353"/>
  <c r="X3353" s="1"/>
  <c r="J3234"/>
  <c r="J3237"/>
  <c r="J3238"/>
  <c r="J3240"/>
  <c r="J3243"/>
  <c r="J3245"/>
  <c r="J3250"/>
  <c r="J3367"/>
  <c r="J3370"/>
  <c r="J3235"/>
  <c r="J3236"/>
  <c r="J3239"/>
  <c r="J3241"/>
  <c r="J3242"/>
  <c r="J3244"/>
  <c r="J3246"/>
  <c r="J3247"/>
  <c r="J3248"/>
  <c r="J3249"/>
  <c r="J3251"/>
  <c r="O3390"/>
  <c r="O3528"/>
  <c r="O3445"/>
  <c r="O3443" s="1"/>
  <c r="N3443"/>
  <c r="O3488"/>
  <c r="O3487" s="1"/>
  <c r="N3487"/>
  <c r="O3618"/>
  <c r="O3617" s="1"/>
  <c r="N3617"/>
  <c r="N3643" s="1"/>
  <c r="O3677"/>
  <c r="O3675" s="1"/>
  <c r="O196" s="1"/>
  <c r="N3675"/>
  <c r="O3685"/>
  <c r="O3684" s="1"/>
  <c r="N3684"/>
  <c r="O3704"/>
  <c r="O3702" s="1"/>
  <c r="N3702"/>
  <c r="O3721"/>
  <c r="O3719" s="1"/>
  <c r="N3719"/>
  <c r="X3756"/>
  <c r="T3755"/>
  <c r="X3755" s="1"/>
  <c r="X3768"/>
  <c r="T3767"/>
  <c r="X3767" s="1"/>
  <c r="O3804"/>
  <c r="X3906"/>
  <c r="T3905"/>
  <c r="X3905" s="1"/>
  <c r="N3910"/>
  <c r="O3911"/>
  <c r="O3910" s="1"/>
  <c r="T745"/>
  <c r="I745"/>
  <c r="O946"/>
  <c r="O227" s="1"/>
  <c r="O1318"/>
  <c r="O1456"/>
  <c r="O1435"/>
  <c r="O1573"/>
  <c r="I3505"/>
  <c r="S3643"/>
  <c r="O3599"/>
  <c r="I3781"/>
  <c r="I3919"/>
  <c r="N3669"/>
  <c r="O3706"/>
  <c r="O3905"/>
  <c r="X847"/>
  <c r="T846"/>
  <c r="X846" s="1"/>
  <c r="X858"/>
  <c r="T857"/>
  <c r="X857" s="1"/>
  <c r="X870"/>
  <c r="T869"/>
  <c r="X869" s="1"/>
  <c r="O906"/>
  <c r="O954"/>
  <c r="O952" s="1"/>
  <c r="O233" s="1"/>
  <c r="N952"/>
  <c r="N233" s="1"/>
  <c r="X985"/>
  <c r="T984"/>
  <c r="X984" s="1"/>
  <c r="X996"/>
  <c r="T995"/>
  <c r="X995" s="1"/>
  <c r="X1008"/>
  <c r="T1007"/>
  <c r="X1007" s="1"/>
  <c r="O1044"/>
  <c r="O1159" s="1"/>
  <c r="O1042"/>
  <c r="X1123"/>
  <c r="T1122"/>
  <c r="X1122" s="1"/>
  <c r="X1134"/>
  <c r="T1133"/>
  <c r="X1133" s="1"/>
  <c r="X1146"/>
  <c r="T1145"/>
  <c r="X1145" s="1"/>
  <c r="J1026"/>
  <c r="J1029"/>
  <c r="J1030"/>
  <c r="J1032"/>
  <c r="J1035"/>
  <c r="J1037"/>
  <c r="J1042"/>
  <c r="J1159"/>
  <c r="J1162"/>
  <c r="J1027"/>
  <c r="J1028"/>
  <c r="J1031"/>
  <c r="J1033"/>
  <c r="J1034"/>
  <c r="J1036"/>
  <c r="J1038"/>
  <c r="J1039"/>
  <c r="J1040"/>
  <c r="J1041"/>
  <c r="J1043"/>
  <c r="O1182"/>
  <c r="N1200"/>
  <c r="N205" s="1"/>
  <c r="O1201"/>
  <c r="O1200" s="1"/>
  <c r="N1222"/>
  <c r="O1223"/>
  <c r="O1222" s="1"/>
  <c r="O1237"/>
  <c r="O1235" s="1"/>
  <c r="O240" s="1"/>
  <c r="N1235"/>
  <c r="J1320"/>
  <c r="I1435"/>
  <c r="X1338"/>
  <c r="T1435"/>
  <c r="X1435" s="1"/>
  <c r="J1458"/>
  <c r="I1573"/>
  <c r="X1476"/>
  <c r="T1573"/>
  <c r="X1573" s="1"/>
  <c r="O1596"/>
  <c r="O1711" s="1"/>
  <c r="O1594"/>
  <c r="X1675"/>
  <c r="T1674"/>
  <c r="X1674" s="1"/>
  <c r="X1686"/>
  <c r="T1685"/>
  <c r="X1685" s="1"/>
  <c r="X1698"/>
  <c r="T1697"/>
  <c r="X1697" s="1"/>
  <c r="J1578"/>
  <c r="J1581"/>
  <c r="J1582"/>
  <c r="J1584"/>
  <c r="J1587"/>
  <c r="J1589"/>
  <c r="J1594"/>
  <c r="J1711"/>
  <c r="J1579"/>
  <c r="J1580"/>
  <c r="J1583"/>
  <c r="J1585"/>
  <c r="J1586"/>
  <c r="J1588"/>
  <c r="J1590"/>
  <c r="J1591"/>
  <c r="J1592"/>
  <c r="J1593"/>
  <c r="J1595"/>
  <c r="J1714"/>
  <c r="J1200"/>
  <c r="I1297"/>
  <c r="O1732"/>
  <c r="O1734"/>
  <c r="O1849" s="1"/>
  <c r="X1813"/>
  <c r="T1812"/>
  <c r="X1812" s="1"/>
  <c r="X1824"/>
  <c r="T1823"/>
  <c r="X1823" s="1"/>
  <c r="X1836"/>
  <c r="T1835"/>
  <c r="X1835" s="1"/>
  <c r="J1717"/>
  <c r="J1718"/>
  <c r="J1721"/>
  <c r="J1723"/>
  <c r="J1724"/>
  <c r="J1726"/>
  <c r="J1728"/>
  <c r="J1729"/>
  <c r="J1730"/>
  <c r="J1731"/>
  <c r="J1733"/>
  <c r="J1722"/>
  <c r="J1725"/>
  <c r="J1849"/>
  <c r="J1852"/>
  <c r="J1716"/>
  <c r="J1719"/>
  <c r="J1720"/>
  <c r="J1727"/>
  <c r="J1732"/>
  <c r="O1872"/>
  <c r="O1987" s="1"/>
  <c r="O1870"/>
  <c r="X1951"/>
  <c r="T1950"/>
  <c r="X1950" s="1"/>
  <c r="X1962"/>
  <c r="T1961"/>
  <c r="X1961" s="1"/>
  <c r="X1974"/>
  <c r="T1973"/>
  <c r="X1973" s="1"/>
  <c r="J1854"/>
  <c r="J1857"/>
  <c r="J1858"/>
  <c r="J1860"/>
  <c r="J1863"/>
  <c r="J1865"/>
  <c r="J1870"/>
  <c r="J1987"/>
  <c r="J1990"/>
  <c r="J1855"/>
  <c r="J1856"/>
  <c r="J1859"/>
  <c r="J1861"/>
  <c r="J1862"/>
  <c r="J1864"/>
  <c r="J1866"/>
  <c r="J1867"/>
  <c r="J1868"/>
  <c r="J1869"/>
  <c r="J1871"/>
  <c r="O2010"/>
  <c r="O2125" s="1"/>
  <c r="O2008"/>
  <c r="X2089"/>
  <c r="T2088"/>
  <c r="X2088" s="1"/>
  <c r="X2100"/>
  <c r="T2099"/>
  <c r="X2099" s="1"/>
  <c r="X2112"/>
  <c r="T2111"/>
  <c r="X2111" s="1"/>
  <c r="J1992"/>
  <c r="J1995"/>
  <c r="J1996"/>
  <c r="J1998"/>
  <c r="J2001"/>
  <c r="J2003"/>
  <c r="J2008"/>
  <c r="J2125"/>
  <c r="J2128"/>
  <c r="J1993"/>
  <c r="J1994"/>
  <c r="J1997"/>
  <c r="J1999"/>
  <c r="J2000"/>
  <c r="J2002"/>
  <c r="J2004"/>
  <c r="J2005"/>
  <c r="J2006"/>
  <c r="J2007"/>
  <c r="J2009"/>
  <c r="O2148"/>
  <c r="O2146"/>
  <c r="O2259"/>
  <c r="O2263" s="1"/>
  <c r="N2263"/>
  <c r="O2376"/>
  <c r="O2375" s="1"/>
  <c r="O276" s="1"/>
  <c r="N2375"/>
  <c r="O2388"/>
  <c r="O2387" s="1"/>
  <c r="O288" s="1"/>
  <c r="N2387"/>
  <c r="N288" s="1"/>
  <c r="T2422"/>
  <c r="X2443"/>
  <c r="T2442"/>
  <c r="X2522"/>
  <c r="T2521"/>
  <c r="X2521" s="1"/>
  <c r="X2531"/>
  <c r="T2530"/>
  <c r="X2530" s="1"/>
  <c r="T2560"/>
  <c r="X2581"/>
  <c r="T2580"/>
  <c r="X2660"/>
  <c r="T2659"/>
  <c r="X2659" s="1"/>
  <c r="X2669"/>
  <c r="T2668"/>
  <c r="X2668" s="1"/>
  <c r="T2698"/>
  <c r="X2719"/>
  <c r="T2718"/>
  <c r="X2798"/>
  <c r="T2797"/>
  <c r="X2797" s="1"/>
  <c r="X2807"/>
  <c r="T2806"/>
  <c r="X2806" s="1"/>
  <c r="T2836"/>
  <c r="X2857"/>
  <c r="T2856"/>
  <c r="X2936"/>
  <c r="T2935"/>
  <c r="X2935" s="1"/>
  <c r="X2945"/>
  <c r="T2944"/>
  <c r="X2944" s="1"/>
  <c r="T2974"/>
  <c r="X2995"/>
  <c r="T2994"/>
  <c r="X3074"/>
  <c r="T3073"/>
  <c r="X3073" s="1"/>
  <c r="X3083"/>
  <c r="T3082"/>
  <c r="X3082" s="1"/>
  <c r="T3112"/>
  <c r="X3133"/>
  <c r="T3132"/>
  <c r="X3212"/>
  <c r="T3211"/>
  <c r="X3211" s="1"/>
  <c r="X3221"/>
  <c r="T3220"/>
  <c r="X3220" s="1"/>
  <c r="T3250"/>
  <c r="X3271"/>
  <c r="T3270"/>
  <c r="X3350"/>
  <c r="T3349"/>
  <c r="X3349" s="1"/>
  <c r="X3359"/>
  <c r="T3358"/>
  <c r="X3358" s="1"/>
  <c r="T3388"/>
  <c r="X3409"/>
  <c r="T3408"/>
  <c r="O2284"/>
  <c r="O2286"/>
  <c r="O3902"/>
  <c r="O3901" s="1"/>
  <c r="N3901"/>
  <c r="O3469"/>
  <c r="O3468" s="1"/>
  <c r="O3505" s="1"/>
  <c r="N3468"/>
  <c r="O3630"/>
  <c r="O3629" s="1"/>
  <c r="N3629"/>
  <c r="O3635"/>
  <c r="O3634" s="1"/>
  <c r="N3634"/>
  <c r="O3714"/>
  <c r="O3712" s="1"/>
  <c r="N3712"/>
  <c r="O3745"/>
  <c r="O3744" s="1"/>
  <c r="N3744"/>
  <c r="X3764"/>
  <c r="T3763"/>
  <c r="X3763" s="1"/>
  <c r="X3773"/>
  <c r="T3772"/>
  <c r="X3772" s="1"/>
  <c r="T3802"/>
  <c r="X3823"/>
  <c r="T3822"/>
  <c r="X3894"/>
  <c r="T3893"/>
  <c r="X3893" s="1"/>
  <c r="O3883"/>
  <c r="O3882" s="1"/>
  <c r="N3882"/>
  <c r="O3664"/>
  <c r="O3666"/>
  <c r="N883"/>
  <c r="I883"/>
  <c r="N1021"/>
  <c r="I1021"/>
  <c r="O745"/>
  <c r="N946"/>
  <c r="S1297"/>
  <c r="S301" s="1"/>
  <c r="O2357"/>
  <c r="O258" s="1"/>
  <c r="N2304"/>
  <c r="N2401" s="1"/>
  <c r="N2357"/>
  <c r="I2263"/>
  <c r="T3643"/>
  <c r="X3643" s="1"/>
  <c r="I3643"/>
  <c r="O3669"/>
  <c r="O190" s="1"/>
  <c r="T3664"/>
  <c r="N3893"/>
  <c r="N3706"/>
  <c r="N3905"/>
  <c r="H38" i="1" l="1"/>
  <c r="H64" s="1"/>
  <c r="G66"/>
  <c r="F66" s="1"/>
  <c r="N3091" i="2"/>
  <c r="N2815"/>
  <c r="N2539"/>
  <c r="N1987"/>
  <c r="N227"/>
  <c r="O198"/>
  <c r="O228"/>
  <c r="O266"/>
  <c r="H39" i="1"/>
  <c r="T276" i="2"/>
  <c r="X276" s="1"/>
  <c r="F46" i="1"/>
  <c r="T288" i="2"/>
  <c r="X288" s="1"/>
  <c r="T284"/>
  <c r="X284" s="1"/>
  <c r="O297"/>
  <c r="O242"/>
  <c r="O206"/>
  <c r="O235"/>
  <c r="X745"/>
  <c r="X736"/>
  <c r="T293"/>
  <c r="X293" s="1"/>
  <c r="F45" i="1"/>
  <c r="G38"/>
  <c r="F38" s="1"/>
  <c r="F22"/>
  <c r="N3505" i="2"/>
  <c r="O187"/>
  <c r="N3781"/>
  <c r="I301"/>
  <c r="I445" s="1"/>
  <c r="I598" s="1"/>
  <c r="N3229"/>
  <c r="N3367"/>
  <c r="N2677"/>
  <c r="N1849"/>
  <c r="T265"/>
  <c r="X265" s="1"/>
  <c r="F49" i="1"/>
  <c r="O294" i="2"/>
  <c r="O289"/>
  <c r="O285"/>
  <c r="F39" i="1"/>
  <c r="F42"/>
  <c r="F48"/>
  <c r="N745" i="2"/>
  <c r="N190"/>
  <c r="O277"/>
  <c r="O225"/>
  <c r="J3511"/>
  <c r="J3512"/>
  <c r="J3515"/>
  <c r="J3517"/>
  <c r="J3518"/>
  <c r="J3520"/>
  <c r="J3522"/>
  <c r="J3523"/>
  <c r="J3524"/>
  <c r="J3525"/>
  <c r="J3527"/>
  <c r="J3516"/>
  <c r="J3519"/>
  <c r="J3643"/>
  <c r="J3646"/>
  <c r="J3510"/>
  <c r="J3513"/>
  <c r="J3514"/>
  <c r="J3521"/>
  <c r="J3526"/>
  <c r="J888"/>
  <c r="J891"/>
  <c r="J892"/>
  <c r="J894"/>
  <c r="J897"/>
  <c r="J899"/>
  <c r="J904"/>
  <c r="J889"/>
  <c r="J890"/>
  <c r="J893"/>
  <c r="J895"/>
  <c r="J896"/>
  <c r="J898"/>
  <c r="J900"/>
  <c r="J901"/>
  <c r="J902"/>
  <c r="J903"/>
  <c r="J905"/>
  <c r="J1021"/>
  <c r="J1024"/>
  <c r="J751"/>
  <c r="J752"/>
  <c r="J755"/>
  <c r="J757"/>
  <c r="J758"/>
  <c r="J760"/>
  <c r="J762"/>
  <c r="J763"/>
  <c r="J764"/>
  <c r="J765"/>
  <c r="J767"/>
  <c r="J756"/>
  <c r="J759"/>
  <c r="J883"/>
  <c r="J886"/>
  <c r="J750"/>
  <c r="J753"/>
  <c r="J754"/>
  <c r="J761"/>
  <c r="J766"/>
  <c r="X3822"/>
  <c r="T3919"/>
  <c r="X3919" s="1"/>
  <c r="X3270"/>
  <c r="T3367"/>
  <c r="X3367" s="1"/>
  <c r="X2994"/>
  <c r="T3091"/>
  <c r="X3091" s="1"/>
  <c r="X2718"/>
  <c r="T2815"/>
  <c r="X2815" s="1"/>
  <c r="X2442"/>
  <c r="T2539"/>
  <c r="X2539" s="1"/>
  <c r="J3649"/>
  <c r="J3650"/>
  <c r="J3653"/>
  <c r="J3655"/>
  <c r="J3656"/>
  <c r="J3658"/>
  <c r="J3660"/>
  <c r="J3661"/>
  <c r="J3662"/>
  <c r="J3663"/>
  <c r="J3665"/>
  <c r="J3648"/>
  <c r="J3651"/>
  <c r="J3652"/>
  <c r="J3659"/>
  <c r="J3664"/>
  <c r="J3781"/>
  <c r="J3784"/>
  <c r="J3654"/>
  <c r="J3657"/>
  <c r="J613"/>
  <c r="J614"/>
  <c r="J617"/>
  <c r="J619"/>
  <c r="J620"/>
  <c r="J622"/>
  <c r="J624"/>
  <c r="J625"/>
  <c r="J626"/>
  <c r="J627"/>
  <c r="J629"/>
  <c r="J612"/>
  <c r="J615"/>
  <c r="J616"/>
  <c r="J618"/>
  <c r="J621"/>
  <c r="J623"/>
  <c r="J628"/>
  <c r="J745"/>
  <c r="J748"/>
  <c r="J3368"/>
  <c r="J3369"/>
  <c r="J3230"/>
  <c r="J3231"/>
  <c r="J3092"/>
  <c r="J3093"/>
  <c r="J2954"/>
  <c r="J2955"/>
  <c r="J2816"/>
  <c r="J2817"/>
  <c r="J2678"/>
  <c r="J2679"/>
  <c r="J2540"/>
  <c r="J2541"/>
  <c r="J2269"/>
  <c r="J2270"/>
  <c r="J2273"/>
  <c r="J2275"/>
  <c r="J2276"/>
  <c r="J2278"/>
  <c r="J2280"/>
  <c r="J2281"/>
  <c r="J2282"/>
  <c r="J2283"/>
  <c r="J2285"/>
  <c r="J2268"/>
  <c r="J2271"/>
  <c r="J2272"/>
  <c r="J2279"/>
  <c r="J2284"/>
  <c r="J2401"/>
  <c r="J2404"/>
  <c r="J2274"/>
  <c r="J2277"/>
  <c r="X2166"/>
  <c r="T2263"/>
  <c r="X2263" s="1"/>
  <c r="X1890"/>
  <c r="T1987"/>
  <c r="X1987" s="1"/>
  <c r="X1062"/>
  <c r="T1159"/>
  <c r="X1159" s="1"/>
  <c r="O3781"/>
  <c r="N3919"/>
  <c r="N1297"/>
  <c r="O1297"/>
  <c r="O1021"/>
  <c r="O301" s="1"/>
  <c r="O3802"/>
  <c r="O3643"/>
  <c r="O3388"/>
  <c r="J2130"/>
  <c r="J2133"/>
  <c r="J2134"/>
  <c r="J2136"/>
  <c r="J2139"/>
  <c r="J2141"/>
  <c r="J2146"/>
  <c r="J2131"/>
  <c r="J2132"/>
  <c r="J2135"/>
  <c r="J2137"/>
  <c r="J2138"/>
  <c r="J2140"/>
  <c r="J2142"/>
  <c r="J2143"/>
  <c r="J2144"/>
  <c r="J2145"/>
  <c r="J2147"/>
  <c r="J2263"/>
  <c r="J2266"/>
  <c r="X3408"/>
  <c r="T3505"/>
  <c r="X3505" s="1"/>
  <c r="X3132"/>
  <c r="T3229"/>
  <c r="X3229" s="1"/>
  <c r="X2856"/>
  <c r="T2953"/>
  <c r="X2953" s="1"/>
  <c r="X2580"/>
  <c r="T2677"/>
  <c r="X2677" s="1"/>
  <c r="J2126"/>
  <c r="J2127"/>
  <c r="J1988"/>
  <c r="J1989"/>
  <c r="J1850"/>
  <c r="J1851"/>
  <c r="J1164"/>
  <c r="J1167"/>
  <c r="J1168"/>
  <c r="J1170"/>
  <c r="J1173"/>
  <c r="J1175"/>
  <c r="J1180"/>
  <c r="J1165"/>
  <c r="J1166"/>
  <c r="J1169"/>
  <c r="J1171"/>
  <c r="J1172"/>
  <c r="J1174"/>
  <c r="J1176"/>
  <c r="J1177"/>
  <c r="J1178"/>
  <c r="J1179"/>
  <c r="J1181"/>
  <c r="J1297"/>
  <c r="J1300"/>
  <c r="J1713"/>
  <c r="J1712"/>
  <c r="J1440"/>
  <c r="J1443"/>
  <c r="J1444"/>
  <c r="J1446"/>
  <c r="J1449"/>
  <c r="J1451"/>
  <c r="J1456"/>
  <c r="J1573"/>
  <c r="J1576"/>
  <c r="J1441"/>
  <c r="J1442"/>
  <c r="J1445"/>
  <c r="J1447"/>
  <c r="J1448"/>
  <c r="J1450"/>
  <c r="J1452"/>
  <c r="J1453"/>
  <c r="J1454"/>
  <c r="J1455"/>
  <c r="J1457"/>
  <c r="J1302"/>
  <c r="J1305"/>
  <c r="J1306"/>
  <c r="J1308"/>
  <c r="J1311"/>
  <c r="J1313"/>
  <c r="J1318"/>
  <c r="J1435"/>
  <c r="J1438"/>
  <c r="J1303"/>
  <c r="J1304"/>
  <c r="J1307"/>
  <c r="J1309"/>
  <c r="J1310"/>
  <c r="J1312"/>
  <c r="J1314"/>
  <c r="J1315"/>
  <c r="J1316"/>
  <c r="J1317"/>
  <c r="J1319"/>
  <c r="J1160"/>
  <c r="J1161"/>
  <c r="J3786"/>
  <c r="J3789"/>
  <c r="J3790"/>
  <c r="J3792"/>
  <c r="J3795"/>
  <c r="J3797"/>
  <c r="J3802"/>
  <c r="J3919"/>
  <c r="J3787"/>
  <c r="J3788"/>
  <c r="J3791"/>
  <c r="J3793"/>
  <c r="J3794"/>
  <c r="J3796"/>
  <c r="J3798"/>
  <c r="J3799"/>
  <c r="J3800"/>
  <c r="J3801"/>
  <c r="J3803"/>
  <c r="J3922"/>
  <c r="J3372"/>
  <c r="J3375"/>
  <c r="J3376"/>
  <c r="J3378"/>
  <c r="J3381"/>
  <c r="J3383"/>
  <c r="J3388"/>
  <c r="J3373"/>
  <c r="J3374"/>
  <c r="J3377"/>
  <c r="J3379"/>
  <c r="J3380"/>
  <c r="J3382"/>
  <c r="J3384"/>
  <c r="J3385"/>
  <c r="J3386"/>
  <c r="J3387"/>
  <c r="J3389"/>
  <c r="J3505"/>
  <c r="J3508"/>
  <c r="X2028"/>
  <c r="T2125"/>
  <c r="X2125" s="1"/>
  <c r="X1752"/>
  <c r="T1849"/>
  <c r="X1849" s="1"/>
  <c r="X1200"/>
  <c r="T1297"/>
  <c r="X1297" s="1"/>
  <c r="X1614"/>
  <c r="T1711"/>
  <c r="X1711" s="1"/>
  <c r="X924"/>
  <c r="T1021"/>
  <c r="X1021" s="1"/>
  <c r="O2401"/>
  <c r="O1180"/>
  <c r="O904"/>
  <c r="T3781"/>
  <c r="X3781" s="1"/>
  <c r="T883"/>
  <c r="X883" s="1"/>
  <c r="O3919"/>
  <c r="O3526"/>
  <c r="F64" i="1" l="1"/>
  <c r="F65" s="1"/>
  <c r="N301" i="2"/>
  <c r="T301"/>
  <c r="X301" s="1"/>
  <c r="G64" i="1"/>
  <c r="J3507" i="2"/>
  <c r="J3506"/>
  <c r="J1298"/>
  <c r="J1299"/>
  <c r="J2265"/>
  <c r="J2264"/>
  <c r="J2402"/>
  <c r="J2403"/>
  <c r="J747"/>
  <c r="J746"/>
  <c r="J3782"/>
  <c r="J3783"/>
  <c r="J1022"/>
  <c r="J1023"/>
  <c r="J3921"/>
  <c r="J3920"/>
  <c r="J1436"/>
  <c r="J1437"/>
  <c r="J1574"/>
  <c r="J1575"/>
  <c r="J884"/>
  <c r="J885"/>
  <c r="J3645"/>
  <c r="J3644"/>
</calcChain>
</file>

<file path=xl/comments1.xml><?xml version="1.0" encoding="utf-8"?>
<comments xmlns="http://schemas.openxmlformats.org/spreadsheetml/2006/main">
  <authors>
    <author>DBoyadzhieva</author>
    <author>Мариан Георгиев</author>
    <author>PKyuchukov</author>
  </authors>
  <commentList>
    <comment ref="D123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68" authorId="1">
      <text>
        <r>
          <rPr>
            <b/>
            <sz val="12"/>
            <color indexed="81"/>
            <rFont val="Tahoma"/>
            <family val="2"/>
            <charset val="204"/>
          </rPr>
          <t xml:space="preserve">Забележка: </t>
        </r>
        <r>
          <rPr>
            <sz val="12"/>
            <color indexed="81"/>
            <rFont val="Tahoma"/>
            <family val="2"/>
            <charset val="204"/>
          </rPr>
          <t>В полето се въвежда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1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46" authorId="1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6" authorId="2">
      <text>
        <r>
          <rPr>
            <b/>
            <sz val="10"/>
            <color indexed="81"/>
            <rFont val="Tahoma"/>
            <family val="2"/>
            <charset val="204"/>
          </rPr>
          <t xml:space="preserve">Забележка: </t>
        </r>
        <r>
          <rPr>
            <sz val="10"/>
            <color indexed="81"/>
            <rFont val="Tahoma"/>
            <family val="2"/>
            <charset val="204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468" authorId="1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§ 72-00 включва и възмездна финансова помощ, при която не се дължи лихва.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91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2.xml><?xml version="1.0" encoding="utf-8"?>
<comments xmlns="http://schemas.openxmlformats.org/spreadsheetml/2006/main">
  <authors>
    <author>Мариан Георгиев</author>
    <author>PKyuchukov</author>
  </authors>
  <commentList>
    <comment ref="D3863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  <comment ref="D3913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Забележка: </t>
        </r>
        <r>
          <rPr>
            <sz val="10"/>
            <color indexed="81"/>
            <rFont val="Tahoma"/>
            <family val="2"/>
            <charset val="204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<sst xmlns="http://schemas.openxmlformats.org/spreadsheetml/2006/main" count="6775" uniqueCount="1895">
  <si>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</si>
  <si>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</si>
  <si>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</si>
  <si>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</si>
  <si>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</si>
  <si>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</si>
  <si>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</si>
  <si>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</si>
  <si>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</si>
  <si>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</si>
  <si>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</si>
  <si>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</si>
  <si>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</si>
  <si>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</si>
  <si>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</si>
  <si>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</si>
  <si>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</si>
  <si>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</si>
  <si>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</si>
  <si>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</si>
  <si>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</si>
  <si>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</si>
  <si>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</si>
  <si>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</si>
  <si>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</si>
  <si>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</si>
  <si>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</si>
  <si>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</si>
  <si>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</si>
  <si>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</si>
  <si>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</si>
  <si>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</si>
  <si>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</si>
  <si>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</si>
  <si>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</si>
  <si>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</si>
  <si>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</si>
  <si>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</si>
  <si>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</si>
  <si>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</si>
  <si>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</si>
  <si>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</si>
  <si>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</si>
  <si>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</si>
  <si>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</si>
  <si>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</si>
  <si>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</si>
  <si>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</si>
  <si>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</si>
  <si>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</si>
  <si>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</si>
  <si>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</si>
  <si>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</si>
  <si>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</si>
  <si>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</si>
  <si>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</si>
  <si>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</si>
  <si>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</si>
  <si>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</si>
  <si>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</si>
  <si>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</si>
  <si>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</si>
  <si>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</si>
  <si>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</si>
  <si>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</si>
  <si>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</si>
  <si>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</si>
  <si>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</si>
  <si>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</si>
  <si>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</si>
  <si>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</si>
  <si>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</si>
  <si>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</si>
  <si>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</si>
  <si>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</si>
  <si>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</si>
  <si>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</si>
  <si>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</si>
  <si>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</si>
  <si>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</si>
  <si>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</si>
  <si>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</si>
  <si>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</si>
  <si>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</si>
  <si>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</si>
  <si>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</si>
  <si>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</si>
  <si>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</si>
  <si>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</si>
  <si>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</si>
  <si>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</si>
  <si>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</si>
  <si>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</si>
  <si>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</si>
  <si>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</si>
  <si>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</si>
  <si>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</si>
  <si>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</si>
  <si>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</si>
  <si>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</si>
  <si>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</si>
  <si>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</si>
  <si>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</si>
  <si>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</si>
  <si>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</si>
  <si>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</si>
  <si>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</si>
  <si>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</si>
  <si>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</si>
  <si>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</si>
  <si>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  <charset val="204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</si>
  <si>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</si>
  <si>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</si>
  <si>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</si>
  <si>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</si>
  <si>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</si>
  <si>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</si>
  <si>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</si>
  <si>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</si>
  <si>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</si>
  <si>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</si>
  <si>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</si>
  <si>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</si>
  <si>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</si>
  <si>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</si>
  <si>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</si>
  <si>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</si>
  <si>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</si>
  <si>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</si>
  <si>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</si>
  <si>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</si>
  <si>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</si>
  <si>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</si>
  <si>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</si>
  <si>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</si>
  <si>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</si>
  <si>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</si>
  <si>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</si>
  <si>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</si>
  <si>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</si>
  <si>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</si>
  <si>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</si>
  <si>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</si>
  <si>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</si>
  <si>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</si>
  <si>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</si>
  <si>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</si>
  <si>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</si>
  <si>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</si>
  <si>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</si>
  <si>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</si>
  <si>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</si>
  <si>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</si>
  <si>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</si>
  <si>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</si>
  <si>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</si>
  <si>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</si>
  <si>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</si>
  <si>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</si>
  <si>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</si>
  <si>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</si>
  <si>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</si>
  <si>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t>1754</t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</si>
  <si>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</si>
  <si>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</si>
  <si>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</si>
  <si>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</si>
  <si>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</si>
  <si>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</si>
  <si>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</si>
  <si>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1771</t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</si>
  <si>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</si>
  <si>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</si>
  <si>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</si>
  <si>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</si>
  <si>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</si>
  <si>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</si>
  <si>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</si>
  <si>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</si>
  <si>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</si>
  <si>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</si>
  <si>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</si>
  <si>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</si>
  <si>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</si>
  <si>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</si>
  <si>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</si>
  <si>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</si>
  <si>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</si>
  <si>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</si>
  <si>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</si>
  <si>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</si>
  <si>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</si>
  <si>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</si>
  <si>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</si>
  <si>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</si>
  <si>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</si>
  <si>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</si>
  <si>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</si>
  <si>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</si>
  <si>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</si>
  <si>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</si>
  <si>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</si>
  <si>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</si>
  <si>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</si>
  <si>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</si>
  <si>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</si>
  <si>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</si>
  <si>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</si>
  <si>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</si>
  <si>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</si>
  <si>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</si>
  <si>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</si>
  <si>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</si>
  <si>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</si>
  <si>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</si>
  <si>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</si>
  <si>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</si>
  <si>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</si>
  <si>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</si>
  <si>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</si>
  <si>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</si>
  <si>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</si>
  <si>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  <charset val="204"/>
      </rPr>
      <t>ангажимент</t>
    </r>
    <r>
      <rPr>
        <sz val="12"/>
        <rFont val="Times New Roman CYR"/>
        <family val="1"/>
        <charset val="204"/>
      </rPr>
      <t xml:space="preserve"> по заеми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</si>
  <si>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</si>
  <si>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</si>
  <si>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</si>
  <si>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</si>
  <si>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</si>
  <si>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</si>
  <si>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</si>
  <si>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</si>
  <si>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</si>
  <si>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</si>
  <si>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</si>
  <si>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</si>
  <si>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</si>
  <si>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</si>
  <si>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</si>
  <si>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</si>
  <si>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</si>
  <si>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</si>
  <si>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</si>
  <si>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</si>
  <si>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</si>
  <si>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  <charset val="204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</si>
  <si>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</si>
  <si>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</si>
  <si>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</si>
  <si>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</si>
  <si>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</si>
  <si>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</si>
  <si>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</si>
  <si>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</si>
  <si>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</si>
  <si>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</si>
  <si>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</si>
  <si>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</si>
  <si>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</si>
  <si>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</si>
  <si>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</si>
  <si>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</si>
  <si>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</si>
  <si>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</si>
  <si>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</si>
  <si>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</si>
  <si>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</si>
  <si>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</si>
  <si>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</si>
  <si>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</si>
  <si>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</si>
  <si>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</si>
  <si>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</si>
  <si>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</si>
  <si>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</si>
  <si>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</si>
  <si>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</si>
  <si>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</si>
  <si>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</si>
  <si>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</si>
  <si>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</si>
  <si>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</si>
  <si>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</si>
  <si>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</si>
  <si>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</si>
  <si>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</si>
  <si>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</si>
  <si>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</si>
  <si>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</si>
  <si>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</si>
  <si>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</si>
  <si>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</si>
  <si>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</si>
  <si>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</si>
  <si>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</si>
  <si>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</si>
  <si>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</si>
  <si>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</si>
  <si>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</si>
  <si>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</si>
  <si>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</si>
  <si>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</si>
  <si>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</si>
  <si>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</si>
  <si>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</si>
  <si>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</si>
  <si>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family val="1"/>
        <charset val="204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</si>
  <si>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</si>
  <si>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charset val="204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</si>
  <si>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</si>
  <si>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</si>
  <si>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b/>
        <i/>
        <sz val="12"/>
        <rFont val="Times New Roman CYR"/>
        <family val="1"/>
        <charset val="204"/>
      </rPr>
      <t xml:space="preserve"> банки и финансови институции от чужбина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</si>
  <si>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b/>
        <i/>
        <sz val="12"/>
        <rFont val="Times New Roman CYR"/>
        <family val="1"/>
        <charset val="204"/>
      </rPr>
      <t xml:space="preserve"> банки и финансови институции от чужбина</t>
    </r>
    <r>
      <rPr>
        <i/>
        <sz val="12"/>
        <rFont val="Times New Roman CYR"/>
        <family val="1"/>
        <charset val="204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</si>
  <si>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  <r>
      <rPr>
        <i/>
        <sz val="12"/>
        <rFont val="Times New Roman CYR"/>
        <family val="1"/>
        <charset val="204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</si>
  <si>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b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  <r>
      <rPr>
        <i/>
        <sz val="12"/>
        <rFont val="Times New Roman CYR"/>
        <family val="1"/>
        <charset val="204"/>
      </rPr>
      <t xml:space="preserve"> 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</si>
  <si>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</si>
  <si>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</si>
  <si>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sz val="12"/>
        <color indexed="12"/>
        <rFont val="Times New Roman CYR"/>
        <family val="1"/>
        <charset val="204"/>
      </rPr>
      <t>(</t>
    </r>
    <r>
      <rPr>
        <b/>
        <sz val="12"/>
        <color indexed="12"/>
        <rFont val="Times New Roman CYR"/>
        <family val="1"/>
        <charset val="204"/>
      </rPr>
      <t>+/-</t>
    </r>
    <r>
      <rPr>
        <sz val="12"/>
        <color indexed="12"/>
        <rFont val="Times New Roman CYR"/>
        <family val="1"/>
        <charset val="204"/>
      </rPr>
      <t>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</si>
  <si>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</si>
  <si>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</si>
  <si>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</si>
  <si>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</si>
  <si>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</si>
  <si>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</si>
  <si>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</si>
  <si>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</si>
  <si>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</si>
  <si>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</si>
  <si>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</si>
  <si>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</si>
  <si>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</si>
  <si>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</si>
  <si>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</si>
  <si>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</si>
  <si>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</si>
  <si>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</si>
  <si>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</si>
  <si>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</si>
  <si>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</si>
  <si>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</si>
  <si>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</si>
  <si>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</si>
  <si>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</si>
  <si>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</si>
  <si>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</si>
  <si>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</si>
  <si>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</si>
  <si>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</si>
  <si>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</si>
  <si>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</si>
  <si>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</si>
  <si>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</si>
  <si>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</si>
  <si>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</si>
  <si>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</si>
  <si>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</si>
  <si>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</si>
  <si>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</si>
  <si>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</si>
  <si>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</si>
  <si>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</si>
  <si>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</si>
  <si>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</si>
  <si>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</si>
  <si>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</si>
  <si>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</si>
  <si>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</si>
  <si>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</si>
  <si>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</si>
  <si>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</si>
  <si>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</si>
  <si>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</si>
  <si>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</si>
  <si>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</si>
  <si>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</si>
  <si>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</si>
  <si>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</si>
  <si>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</si>
  <si>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</si>
  <si>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</si>
  <si>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</si>
  <si>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</si>
  <si>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</si>
  <si>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</si>
  <si>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</si>
  <si>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</si>
  <si>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</si>
  <si>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</si>
  <si>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</si>
  <si>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</si>
  <si>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</si>
  <si>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</si>
  <si>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</si>
  <si>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</si>
  <si>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</si>
  <si>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</si>
  <si>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</si>
  <si>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</si>
  <si>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</si>
  <si>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</si>
  <si>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</si>
  <si>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</si>
  <si>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</si>
  <si>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</si>
  <si>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</si>
  <si>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</si>
  <si>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</si>
  <si>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</si>
  <si>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</si>
  <si>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</si>
  <si>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</si>
  <si>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</si>
  <si>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</si>
  <si>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</si>
  <si>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</si>
  <si>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</si>
  <si>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</si>
  <si>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</si>
  <si>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</si>
  <si>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</si>
  <si>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</si>
  <si>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</si>
  <si>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</si>
  <si>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</si>
  <si>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</si>
  <si>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</si>
  <si>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</si>
  <si>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</si>
  <si>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</si>
  <si>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</si>
  <si>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</si>
  <si>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</si>
  <si>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</si>
  <si>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</si>
  <si>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</si>
  <si>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</si>
  <si>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</si>
  <si>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</si>
  <si>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</si>
  <si>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</si>
  <si>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</si>
  <si>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</si>
  <si>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</si>
  <si>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</si>
  <si>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</si>
  <si>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</si>
  <si>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</si>
  <si>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</si>
  <si>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</si>
  <si>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</si>
  <si>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</si>
  <si>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</si>
  <si>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</si>
  <si>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</si>
  <si>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</si>
  <si>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</si>
  <si>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</si>
  <si>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</si>
  <si>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</si>
  <si>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</si>
  <si>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</si>
  <si>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</si>
  <si>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</si>
  <si>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</si>
  <si>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</si>
  <si>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</si>
  <si>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</si>
  <si>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</si>
  <si>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</si>
  <si>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</si>
  <si>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</si>
  <si>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</si>
  <si>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</si>
  <si>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</si>
  <si>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</si>
  <si>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</si>
  <si>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</si>
  <si>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</si>
  <si>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</si>
  <si>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</si>
  <si>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</si>
  <si>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</si>
  <si>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</si>
  <si>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</si>
  <si>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</si>
  <si>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</si>
  <si>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</si>
  <si>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</si>
  <si>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</si>
  <si>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</si>
  <si>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</si>
  <si>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</si>
  <si>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</si>
  <si>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</si>
  <si>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</si>
  <si>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</si>
  <si>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</si>
  <si>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</si>
  <si>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</si>
  <si>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</si>
  <si>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</si>
  <si>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</si>
  <si>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</si>
  <si>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</si>
  <si>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</si>
  <si>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</si>
  <si>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</si>
  <si>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</si>
  <si>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</si>
  <si>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</si>
  <si>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</si>
  <si>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</si>
  <si>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</si>
  <si>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</si>
  <si>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</si>
  <si>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</si>
  <si>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</si>
  <si>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</si>
  <si>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</si>
  <si>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</si>
  <si>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</si>
  <si>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</si>
  <si>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</si>
  <si>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</si>
  <si>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</si>
  <si>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</si>
  <si>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</si>
  <si>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</si>
  <si>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</si>
  <si>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</si>
  <si>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</si>
  <si>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</si>
  <si>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</si>
  <si>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</si>
  <si>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</si>
  <si>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</si>
  <si>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</si>
  <si>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</si>
  <si>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</si>
  <si>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</si>
  <si>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</si>
  <si>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</si>
  <si>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</si>
  <si>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</si>
  <si>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</si>
  <si>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</si>
  <si>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</si>
  <si>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</si>
  <si>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</si>
  <si>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</si>
  <si>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</si>
  <si>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</si>
  <si>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</si>
  <si>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</si>
  <si>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</si>
  <si>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</si>
  <si>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</si>
  <si>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</si>
  <si>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</si>
  <si>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</si>
  <si>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</si>
  <si>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</si>
  <si>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</si>
  <si>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</si>
  <si>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</si>
  <si>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</si>
  <si>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</si>
  <si>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</si>
  <si>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</si>
  <si>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</si>
  <si>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</si>
  <si>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</si>
  <si>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</si>
  <si>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</si>
  <si>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</si>
  <si>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</si>
  <si>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</si>
  <si>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</si>
  <si>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</si>
  <si>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</si>
  <si>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</si>
  <si>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</si>
  <si>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</si>
  <si>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</si>
  <si>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</si>
  <si>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</si>
  <si>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</si>
  <si>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</si>
  <si>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</si>
  <si>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</si>
  <si>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</si>
  <si>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</si>
  <si>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</si>
  <si>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</si>
  <si>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</si>
  <si>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</si>
  <si>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</si>
  <si>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</si>
  <si>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</si>
  <si>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</si>
  <si>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</si>
  <si>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</si>
  <si>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</si>
  <si>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</si>
  <si>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</si>
  <si>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</si>
  <si>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</si>
  <si>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</si>
  <si>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</si>
  <si>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</si>
  <si>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</si>
  <si>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</si>
  <si>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</si>
  <si>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</si>
  <si>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</si>
  <si>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</si>
  <si>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</si>
  <si>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</si>
  <si>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</si>
  <si>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</si>
  <si>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</si>
  <si>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</si>
  <si>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</si>
  <si>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</si>
  <si>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</si>
  <si>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</si>
  <si>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</si>
  <si>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</si>
  <si>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</si>
  <si>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</si>
  <si>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</si>
  <si>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</si>
  <si>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</si>
  <si>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</si>
  <si>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</si>
  <si>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</si>
  <si>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</si>
  <si>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</si>
  <si>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</si>
  <si>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</si>
  <si>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</si>
  <si>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</si>
  <si>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</si>
  <si>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</si>
  <si>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</si>
  <si>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</si>
  <si>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</si>
  <si>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</si>
  <si>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</si>
  <si>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</si>
  <si>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</si>
  <si>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</si>
  <si>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</si>
  <si>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</si>
  <si>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</si>
  <si>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</si>
  <si>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</si>
  <si>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</si>
  <si>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</si>
  <si>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</si>
  <si>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</si>
  <si>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</si>
  <si>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</si>
  <si>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</si>
  <si>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</si>
  <si>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</si>
  <si>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</si>
  <si>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</si>
  <si>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</si>
  <si>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</si>
  <si>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</si>
  <si>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</si>
  <si>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</si>
  <si>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</si>
  <si>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</si>
  <si>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</si>
  <si>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</si>
  <si>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</si>
  <si>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</si>
  <si>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</si>
  <si>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</si>
  <si>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</si>
  <si>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</si>
  <si>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</si>
  <si>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</si>
  <si>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</si>
  <si>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</si>
  <si>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</si>
  <si>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</si>
  <si>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</si>
  <si>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</si>
  <si>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</si>
  <si>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</si>
  <si>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</si>
  <si>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</si>
  <si>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</si>
  <si>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</si>
  <si>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</si>
  <si>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</si>
  <si>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</si>
  <si>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</si>
  <si>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</si>
  <si>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</si>
  <si>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</si>
  <si>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</si>
  <si>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</si>
  <si>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</si>
  <si>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</si>
  <si>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</si>
  <si>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</si>
  <si>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</si>
  <si>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</si>
  <si>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</si>
  <si>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</si>
  <si>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</si>
  <si>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</si>
  <si>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</si>
  <si>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</si>
  <si>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</si>
  <si>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</si>
  <si>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</si>
  <si>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</si>
  <si>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</si>
  <si>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</si>
  <si>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</si>
  <si>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</si>
  <si>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</si>
  <si>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</si>
  <si>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</si>
  <si>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</si>
  <si>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</si>
  <si>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</si>
  <si>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</si>
  <si>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</si>
  <si>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</si>
  <si>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</si>
  <si>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</si>
  <si>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</si>
  <si>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</si>
  <si>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</si>
  <si>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</si>
  <si>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</si>
  <si>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</si>
  <si>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</si>
  <si>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</si>
  <si>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</si>
  <si>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</si>
  <si>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</si>
  <si>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</si>
  <si>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</si>
  <si>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</si>
  <si>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</si>
  <si>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</si>
  <si>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</si>
  <si>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</si>
  <si>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</si>
  <si>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</si>
  <si>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</si>
  <si>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</si>
  <si>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</si>
  <si>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</si>
  <si>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</si>
  <si>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  <charset val="204"/>
      </rPr>
      <t xml:space="preserve">нето </t>
    </r>
    <r>
      <rPr>
        <sz val="12"/>
        <color indexed="12"/>
        <rFont val="Times New Roman CYR"/>
        <family val="1"/>
        <charset val="204"/>
      </rPr>
      <t>(</t>
    </r>
    <r>
      <rPr>
        <b/>
        <i/>
        <sz val="12"/>
        <color indexed="12"/>
        <rFont val="Times New Roman CYR"/>
        <family val="1"/>
        <charset val="204"/>
      </rPr>
      <t>+</t>
    </r>
    <r>
      <rPr>
        <b/>
        <sz val="12"/>
        <color indexed="12"/>
        <rFont val="Times New Roman CYR"/>
        <family val="1"/>
        <charset val="204"/>
      </rPr>
      <t>/</t>
    </r>
    <r>
      <rPr>
        <i/>
        <sz val="12"/>
        <color indexed="12"/>
        <rFont val="Times New Roman CYR"/>
        <family val="1"/>
        <charset val="204"/>
      </rPr>
      <t>-</t>
    </r>
    <r>
      <rPr>
        <sz val="12"/>
        <color indexed="12"/>
        <rFont val="Times New Roman CYR"/>
        <family val="1"/>
        <charset val="204"/>
      </rPr>
      <t>)</t>
    </r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</si>
  <si>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</si>
  <si>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</si>
  <si>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</si>
  <si>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</si>
  <si>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</si>
  <si>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</si>
  <si>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</si>
  <si>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</si>
  <si>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</si>
  <si>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</si>
  <si>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</si>
  <si>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</si>
  <si>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</si>
  <si>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</si>
  <si>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</si>
  <si>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</si>
  <si>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</si>
  <si>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</si>
  <si>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</si>
  <si>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</si>
  <si>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</si>
  <si>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</si>
  <si>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</si>
  <si>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  <charset val="204"/>
      </rPr>
      <t xml:space="preserve">нето </t>
    </r>
    <r>
      <rPr>
        <sz val="12"/>
        <color indexed="12"/>
        <rFont val="Times New Roman CYR"/>
        <family val="1"/>
        <charset val="204"/>
      </rPr>
      <t>(</t>
    </r>
    <r>
      <rPr>
        <b/>
        <i/>
        <sz val="12"/>
        <color indexed="12"/>
        <rFont val="Times New Roman CYR"/>
        <family val="1"/>
        <charset val="204"/>
      </rPr>
      <t>+</t>
    </r>
    <r>
      <rPr>
        <sz val="12"/>
        <color indexed="12"/>
        <rFont val="Times New Roman CYR"/>
        <family val="1"/>
        <charset val="204"/>
      </rPr>
      <t>/</t>
    </r>
    <r>
      <rPr>
        <b/>
        <i/>
        <sz val="12"/>
        <color indexed="12"/>
        <rFont val="Times New Roman CYR"/>
        <family val="1"/>
        <charset val="204"/>
      </rPr>
      <t>-</t>
    </r>
    <r>
      <rPr>
        <sz val="12"/>
        <color indexed="12"/>
        <rFont val="Times New Roman CYR"/>
        <family val="1"/>
        <charset val="204"/>
      </rPr>
      <t>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</si>
  <si>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</si>
  <si>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</si>
  <si>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sz val="12"/>
        <color indexed="12"/>
        <rFont val="Times New Roman CYR"/>
        <family val="1"/>
        <charset val="204"/>
      </rPr>
      <t>(</t>
    </r>
    <r>
      <rPr>
        <b/>
        <sz val="12"/>
        <color indexed="12"/>
        <rFont val="Times New Roman CYR"/>
        <family val="1"/>
        <charset val="204"/>
      </rPr>
      <t>+/-</t>
    </r>
    <r>
      <rPr>
        <sz val="12"/>
        <color indexed="12"/>
        <rFont val="Times New Roman CYR"/>
        <family val="1"/>
        <charset val="204"/>
      </rPr>
      <t>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</si>
  <si>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</si>
  <si>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</si>
  <si>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</si>
  <si>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</si>
  <si>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</si>
  <si>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</si>
  <si>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</si>
  <si>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</si>
  <si>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</si>
  <si>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</si>
  <si>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</si>
  <si>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</si>
  <si>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</si>
  <si>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</si>
  <si>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</si>
  <si>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</si>
  <si>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</si>
  <si>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</si>
  <si>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</si>
  <si>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</si>
  <si>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</si>
  <si>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</si>
  <si>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</si>
  <si>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</si>
  <si>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</si>
  <si>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</si>
  <si>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</si>
  <si>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</si>
  <si>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</si>
  <si>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</si>
  <si>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</si>
  <si>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</si>
  <si>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</si>
  <si>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</si>
  <si>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</si>
  <si>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</si>
  <si>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</si>
  <si>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</si>
  <si>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</si>
  <si>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</si>
  <si>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</si>
  <si>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</si>
  <si>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</si>
  <si>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</si>
  <si>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</si>
  <si>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</si>
  <si>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</si>
  <si>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</si>
  <si>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</si>
  <si>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</si>
  <si>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</si>
  <si>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</si>
  <si>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</si>
  <si>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</si>
  <si>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</si>
  <si>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</si>
  <si>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</si>
  <si>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</si>
  <si>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</si>
  <si>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</si>
  <si>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</si>
  <si>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</si>
  <si>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</si>
  <si>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</si>
  <si>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</si>
  <si>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</si>
  <si>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</si>
  <si>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</si>
  <si>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</si>
  <si>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</si>
  <si>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</si>
  <si>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</si>
  <si>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</si>
  <si>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</si>
  <si>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</si>
  <si>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</si>
  <si>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</si>
  <si>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</si>
  <si>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</si>
  <si>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</si>
  <si>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</si>
  <si>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</si>
  <si>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</si>
  <si>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</si>
  <si>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</si>
  <si>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</si>
  <si>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</si>
  <si>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</si>
  <si>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</si>
  <si>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</si>
  <si>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</si>
  <si>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</si>
  <si>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</si>
  <si>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</si>
  <si>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</si>
  <si>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</si>
  <si>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</si>
  <si>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</si>
  <si>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</si>
  <si>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</si>
  <si>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</si>
  <si>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</si>
  <si>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</si>
  <si>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</si>
  <si>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</si>
  <si>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</si>
  <si>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</si>
  <si>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</si>
  <si>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</si>
  <si>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</si>
  <si>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</si>
  <si>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</si>
  <si>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</si>
  <si>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</si>
  <si>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</si>
  <si>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</si>
  <si>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</si>
  <si>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</si>
  <si>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</si>
  <si>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</si>
  <si>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</si>
  <si>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</si>
  <si>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</si>
  <si>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</si>
  <si>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</si>
  <si>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</si>
  <si>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</si>
  <si>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</si>
  <si>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</si>
  <si>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</si>
  <si>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</si>
  <si>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</si>
  <si>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</si>
  <si>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</si>
  <si>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</si>
  <si>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</si>
  <si>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</si>
  <si>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</si>
  <si>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</si>
  <si>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</si>
  <si>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</si>
  <si>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</si>
  <si>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</si>
  <si>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</si>
  <si>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</si>
  <si>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</si>
  <si>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</si>
  <si>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</si>
  <si>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</si>
  <si>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</si>
  <si>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</si>
  <si>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</si>
  <si>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</si>
  <si>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</si>
  <si>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</si>
  <si>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</si>
  <si>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</si>
  <si>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</si>
  <si>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</si>
  <si>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</si>
  <si>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</si>
  <si>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</si>
  <si>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</si>
  <si>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</si>
  <si>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</si>
  <si>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</si>
  <si>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</si>
  <si>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</si>
  <si>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</si>
  <si>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</si>
  <si>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</si>
  <si>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</si>
  <si>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</si>
  <si>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</si>
  <si>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</si>
  <si>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</si>
  <si>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</si>
  <si>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</si>
  <si>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</si>
  <si>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</si>
  <si>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</si>
  <si>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</si>
  <si>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</si>
  <si>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</si>
  <si>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</si>
  <si>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</si>
  <si>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</si>
  <si>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</si>
  <si>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</si>
  <si>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</si>
  <si>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</si>
  <si>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</si>
  <si>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</si>
  <si>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</si>
  <si>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</si>
  <si>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</si>
  <si>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</si>
  <si>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</si>
  <si>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</si>
  <si>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</si>
  <si>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</si>
  <si>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</si>
  <si>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</si>
  <si>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</si>
  <si>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</si>
  <si>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</si>
  <si>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</si>
  <si>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</si>
  <si>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</si>
  <si>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</si>
  <si>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</si>
  <si>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</si>
  <si>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</si>
  <si>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</si>
  <si>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  <charset val="204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</si>
  <si>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  <charset val="204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</si>
  <si>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</si>
  <si>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</si>
  <si>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</si>
  <si>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</si>
  <si>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</si>
  <si>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</si>
  <si>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</si>
  <si>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</si>
  <si>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</si>
  <si>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</si>
  <si>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</si>
  <si>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</si>
  <si>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</si>
  <si>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</si>
  <si>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</si>
  <si>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</si>
  <si>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</si>
  <si>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  <charset val="204"/>
      </rPr>
      <t>само</t>
    </r>
    <r>
      <rPr>
        <b/>
        <sz val="12"/>
        <rFont val="Times New Roman CYR"/>
        <family val="1"/>
        <charset val="204"/>
      </rPr>
      <t xml:space="preserve"> като </t>
    </r>
    <r>
      <rPr>
        <b/>
        <i/>
        <sz val="12"/>
        <rFont val="Times New Roman CYR"/>
        <family val="1"/>
        <charset val="204"/>
      </rPr>
      <t>планов показател</t>
    </r>
    <r>
      <rPr>
        <b/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</si>
  <si>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  <charset val="204"/>
      </rPr>
      <t>не може</t>
    </r>
    <r>
      <rPr>
        <sz val="12"/>
        <rFont val="Times New Roman CYR"/>
        <family val="1"/>
        <charset val="204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</si>
  <si>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</si>
  <si>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</si>
  <si>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</si>
  <si>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</si>
  <si>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</si>
  <si>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</si>
  <si>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</si>
  <si>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</si>
  <si>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</si>
  <si>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</si>
  <si>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</si>
  <si>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</si>
  <si>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</si>
  <si>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</si>
  <si>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</si>
  <si>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</si>
  <si>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</si>
  <si>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</si>
  <si>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</si>
  <si>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</si>
  <si>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</si>
  <si>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</si>
  <si>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</si>
  <si>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</si>
  <si>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</si>
  <si>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</si>
  <si>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</si>
  <si>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</si>
  <si>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</si>
  <si>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</si>
  <si>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</si>
  <si>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</si>
  <si>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</si>
  <si>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</si>
  <si>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</si>
  <si>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</si>
  <si>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charset val="204"/>
      </rPr>
      <t xml:space="preserve"> и </t>
    </r>
    <r>
      <rPr>
        <b/>
        <i/>
        <sz val="12"/>
        <rFont val="Times New Roman CYR"/>
        <charset val="204"/>
      </rPr>
      <t>отстъпки</t>
    </r>
    <r>
      <rPr>
        <sz val="12"/>
        <rFont val="Times New Roman CYR"/>
        <charset val="204"/>
      </rPr>
      <t xml:space="preserve"> по </t>
    </r>
    <r>
      <rPr>
        <b/>
        <i/>
        <sz val="12"/>
        <rFont val="Times New Roman CYR"/>
        <charset val="204"/>
      </rPr>
      <t>целеви емисии</t>
    </r>
    <r>
      <rPr>
        <sz val="12"/>
        <rFont val="Times New Roman CYR"/>
        <charset val="204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</si>
  <si>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</si>
  <si>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charset val="204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</si>
  <si>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</si>
  <si>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</si>
  <si>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</si>
  <si>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</si>
  <si>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</si>
  <si>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</si>
  <si>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</si>
  <si>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</si>
  <si>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</si>
  <si>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</si>
  <si>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</si>
  <si>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</si>
  <si>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</si>
  <si>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</si>
  <si>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</si>
  <si>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</si>
  <si>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</si>
  <si>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</si>
  <si>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</si>
  <si>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</si>
  <si>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</si>
  <si>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</si>
  <si>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</si>
  <si>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</si>
  <si>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</si>
  <si>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</si>
  <si>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</si>
  <si>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</si>
  <si>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</si>
  <si>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</si>
  <si>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</si>
  <si>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</si>
  <si>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</si>
  <si>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</si>
  <si>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</si>
  <si>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</si>
  <si>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</si>
  <si>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</si>
  <si>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</si>
  <si>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</si>
  <si>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</si>
  <si>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</si>
  <si>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</si>
  <si>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</si>
  <si>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</si>
  <si>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</si>
  <si>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</si>
  <si>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</si>
  <si>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</si>
  <si>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</si>
  <si>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</si>
  <si>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</si>
  <si>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</si>
  <si>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</si>
  <si>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</si>
  <si>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</si>
  <si>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</si>
  <si>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</si>
  <si>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</si>
  <si>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</si>
  <si>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</si>
  <si>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</si>
  <si>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</si>
  <si>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</si>
  <si>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</si>
  <si>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</si>
  <si>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</si>
  <si>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</si>
  <si>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</si>
  <si>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</si>
  <si>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</si>
  <si>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</si>
  <si>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</si>
  <si>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</si>
  <si>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</si>
  <si>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</si>
  <si>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</si>
  <si>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</si>
  <si>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</si>
  <si>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</si>
  <si>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</si>
  <si>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</si>
  <si>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</si>
  <si>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</si>
  <si>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</si>
  <si>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</si>
  <si>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</si>
  <si>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</si>
  <si>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</si>
  <si>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</si>
  <si>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</si>
  <si>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</si>
  <si>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</si>
  <si>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</si>
  <si>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</si>
  <si>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</si>
  <si>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</si>
  <si>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</si>
  <si>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</si>
  <si>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</si>
  <si>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</si>
  <si>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</si>
  <si>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</si>
  <si>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</si>
  <si>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</si>
  <si>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</si>
  <si>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</si>
  <si>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</si>
  <si>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</si>
  <si>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</si>
  <si>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</si>
  <si>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</si>
  <si>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</si>
  <si>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</si>
  <si>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</si>
  <si>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</si>
  <si>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</si>
  <si>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</si>
  <si>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</si>
  <si>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</si>
  <si>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</si>
  <si>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</si>
  <si>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</si>
  <si>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</si>
  <si>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</si>
  <si>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</si>
  <si>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</si>
  <si>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</si>
  <si>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</si>
  <si>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</si>
  <si>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</si>
  <si>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</si>
  <si>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</si>
  <si>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</si>
  <si>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</si>
  <si>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</si>
  <si>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</si>
  <si>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</si>
  <si>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</si>
  <si>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</si>
  <si>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</si>
  <si>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</si>
  <si>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</si>
  <si>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</si>
  <si>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</si>
  <si>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</si>
  <si>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</si>
  <si>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</si>
  <si>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</si>
  <si>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</si>
  <si>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</si>
  <si>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</si>
  <si>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</si>
  <si>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</si>
  <si>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</si>
  <si>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</si>
  <si>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</si>
  <si>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</si>
  <si>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</si>
  <si>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</si>
  <si>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</si>
  <si>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</si>
  <si>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</si>
  <si>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</si>
  <si>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</si>
  <si>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</si>
  <si>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</si>
  <si>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</si>
  <si>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</si>
  <si>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</si>
  <si>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</si>
  <si>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</si>
  <si>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</si>
  <si>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</si>
  <si>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</si>
  <si>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</si>
  <si>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</si>
  <si>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</si>
  <si>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</si>
  <si>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</si>
  <si>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</si>
  <si>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</si>
  <si>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</si>
  <si>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</si>
  <si>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</si>
  <si>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</si>
  <si>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</si>
  <si>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</si>
  <si>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</si>
  <si>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</si>
  <si>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</si>
  <si>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</si>
  <si>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</si>
  <si>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</si>
  <si>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</si>
  <si>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</si>
  <si>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</si>
  <si>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</si>
  <si>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</si>
  <si>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</si>
  <si>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</si>
  <si>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</si>
  <si>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</si>
  <si>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</si>
  <si>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</si>
  <si>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</si>
  <si>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</si>
  <si>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</si>
  <si>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</si>
  <si>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</si>
  <si>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</si>
  <si>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</si>
  <si>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</si>
  <si>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</si>
  <si>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</si>
  <si>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</si>
  <si>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</si>
  <si>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</si>
  <si>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</si>
  <si>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</si>
  <si>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</si>
  <si>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</si>
  <si>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</si>
  <si>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</si>
  <si>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</si>
  <si>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</si>
  <si>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</si>
  <si>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</si>
  <si>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</si>
  <si>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</si>
  <si>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</si>
  <si>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</si>
  <si>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</si>
  <si>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</si>
  <si>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</si>
  <si>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</si>
  <si>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</si>
  <si>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</si>
  <si>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</si>
  <si>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</si>
  <si>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</si>
  <si>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</si>
  <si>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</si>
  <si>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</si>
  <si>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</si>
  <si>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</si>
  <si>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</si>
  <si>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</si>
  <si>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</si>
  <si>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</si>
  <si>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</si>
  <si>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</si>
  <si>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</si>
  <si>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</si>
  <si>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</si>
  <si>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</si>
  <si>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</si>
  <si>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</si>
  <si>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</si>
  <si>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</si>
  <si>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</si>
  <si>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</si>
  <si>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</si>
  <si>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</si>
  <si>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</si>
  <si>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</si>
  <si>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</si>
  <si>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</si>
  <si>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</si>
  <si>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</si>
  <si>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</si>
  <si>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</si>
  <si>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</si>
  <si>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</si>
  <si>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</si>
  <si>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</si>
  <si>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</si>
  <si>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</si>
  <si>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</si>
  <si>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</si>
  <si>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</si>
  <si>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</si>
  <si>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</si>
  <si>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</si>
  <si>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</si>
  <si>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</si>
  <si>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</si>
  <si>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</si>
  <si>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</si>
  <si>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</si>
  <si>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</si>
  <si>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</si>
  <si>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</si>
  <si>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</si>
  <si>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</si>
  <si>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</si>
  <si>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</si>
  <si>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</si>
  <si>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</si>
  <si>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</si>
  <si>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</si>
  <si>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</si>
  <si>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</si>
  <si>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</si>
  <si>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</si>
  <si>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</si>
  <si>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</si>
  <si>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</si>
  <si>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</si>
  <si>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</si>
  <si>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</si>
  <si>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</si>
  <si>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</si>
  <si>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</si>
  <si>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</si>
  <si>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</si>
  <si>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</si>
  <si>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</si>
  <si>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</si>
  <si>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</si>
  <si>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</si>
  <si>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</si>
  <si>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</si>
  <si>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</si>
  <si>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</si>
  <si>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</si>
  <si>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</si>
  <si>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</si>
  <si>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</si>
  <si>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</si>
  <si>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</si>
  <si>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</si>
  <si>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</si>
  <si>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</si>
  <si>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</si>
  <si>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</si>
  <si>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</si>
  <si>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</si>
  <si>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</si>
  <si>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</si>
  <si>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</si>
  <si>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</si>
  <si>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</si>
  <si>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</si>
  <si>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</si>
  <si>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</si>
  <si>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</si>
  <si>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</si>
  <si>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</si>
  <si>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</si>
  <si>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</si>
  <si>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</si>
  <si>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</si>
  <si>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</si>
  <si>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</si>
  <si>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</si>
  <si>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</si>
  <si>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</si>
  <si>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</si>
  <si>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</si>
  <si>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</si>
  <si>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</si>
  <si>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</si>
  <si>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</si>
  <si>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</si>
  <si>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</si>
  <si>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</si>
  <si>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</si>
  <si>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</si>
  <si>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</si>
  <si>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</si>
  <si>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</si>
  <si>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</si>
  <si>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</si>
  <si>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</si>
  <si>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</si>
  <si>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</si>
  <si>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  <charset val="204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</si>
  <si>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</si>
  <si>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</si>
  <si>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</si>
  <si>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</si>
  <si>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</si>
  <si>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</si>
  <si>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</si>
  <si>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</si>
  <si>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</si>
  <si>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</si>
  <si>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</si>
  <si>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</si>
  <si>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</si>
  <si>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</si>
  <si>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</si>
  <si>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</si>
  <si>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</si>
  <si>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</si>
  <si>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</si>
  <si>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</si>
  <si>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</si>
  <si>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</si>
  <si>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</si>
  <si>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</si>
  <si>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</si>
  <si>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</si>
  <si>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 </t>
    </r>
    <r>
      <rPr>
        <sz val="12"/>
        <color indexed="12"/>
        <rFont val="Times New Roman CYR"/>
        <family val="1"/>
        <charset val="204"/>
      </rPr>
      <t>(</t>
    </r>
    <r>
      <rPr>
        <b/>
        <sz val="12"/>
        <color indexed="12"/>
        <rFont val="Times New Roman CYR"/>
        <family val="1"/>
        <charset val="204"/>
      </rPr>
      <t>+/-</t>
    </r>
    <r>
      <rPr>
        <sz val="12"/>
        <color indexed="12"/>
        <rFont val="Times New Roman CYR"/>
        <family val="1"/>
        <charset val="204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</si>
  <si>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</si>
  <si>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</si>
  <si>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</si>
  <si>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</si>
  <si>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</si>
  <si>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</si>
  <si>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</si>
  <si>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</si>
  <si>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</si>
  <si>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</si>
  <si>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</si>
  <si>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</si>
  <si>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</si>
  <si>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</si>
  <si>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</si>
  <si>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</si>
  <si>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</si>
  <si>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</si>
  <si>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</si>
  <si>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</si>
  <si>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</si>
  <si>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</si>
  <si>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</si>
  <si>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</si>
  <si>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</si>
  <si>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</si>
  <si>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</si>
  <si>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</si>
  <si>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</si>
  <si>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</si>
  <si>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</si>
  <si>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</si>
  <si>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</si>
  <si>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 </t>
    </r>
    <r>
      <rPr>
        <b/>
        <i/>
        <sz val="12"/>
        <rFont val="Times New Roman CYR"/>
        <family val="1"/>
        <charset val="204"/>
      </rPr>
      <t>в чужбина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</si>
  <si>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charset val="204"/>
      </rPr>
      <t xml:space="preserve"> </t>
    </r>
    <r>
      <rPr>
        <b/>
        <sz val="12"/>
        <rFont val="Times New Roman Cyr"/>
        <charset val="204"/>
      </rPr>
      <t>в касата във валута</t>
    </r>
    <r>
      <rPr>
        <sz val="12"/>
        <rFont val="Times New Roman CYR"/>
        <charset val="204"/>
      </rPr>
      <t xml:space="preserve">  </t>
    </r>
    <r>
      <rPr>
        <b/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b/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</si>
  <si>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</t>
    </r>
    <r>
      <rPr>
        <b/>
        <sz val="12"/>
        <rFont val="Times New Roman Cyr"/>
        <charset val="204"/>
      </rPr>
      <t>в касата във валута</t>
    </r>
    <r>
      <rPr>
        <sz val="12"/>
        <rFont val="Times New Roman CYR"/>
        <charset val="204"/>
      </rPr>
      <t xml:space="preserve">  </t>
    </r>
    <r>
      <rPr>
        <b/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b/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</si>
  <si>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 xml:space="preserve">по валутни сметки </t>
    </r>
    <r>
      <rPr>
        <b/>
        <i/>
        <sz val="12"/>
        <rFont val="Times New Roman CYR"/>
        <family val="1"/>
        <charset val="204"/>
      </rPr>
      <t>в чужбина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</si>
  <si>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</si>
  <si>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12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</si>
  <si>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текущи сметки</t>
    </r>
    <r>
      <rPr>
        <sz val="12"/>
        <rFont val="Times New Roman CYR"/>
        <family val="1"/>
        <charset val="204"/>
      </rPr>
      <t xml:space="preserve"> на бюджетните организации</t>
    </r>
    <r>
      <rPr>
        <b/>
        <sz val="12"/>
        <rFont val="Times New Roman CYR"/>
        <family val="1"/>
        <charset val="204"/>
      </rPr>
      <t xml:space="preserve"> в БНБ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 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</si>
  <si>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текущи сметки </t>
    </r>
    <r>
      <rPr>
        <sz val="12"/>
        <rFont val="Times New Roman CYR"/>
        <family val="1"/>
        <charset val="204"/>
      </rPr>
      <t>на бюджетните организации</t>
    </r>
    <r>
      <rPr>
        <b/>
        <sz val="12"/>
        <rFont val="Times New Roman CYR"/>
        <family val="1"/>
        <charset val="204"/>
      </rPr>
      <t xml:space="preserve"> в БНБ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</si>
  <si>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</si>
  <si>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</si>
  <si>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</si>
  <si>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</si>
  <si>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</si>
  <si>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</si>
  <si>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</si>
  <si>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</si>
  <si>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</si>
  <si>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</si>
  <si>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</si>
  <si>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</si>
  <si>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</si>
  <si>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</si>
  <si>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</si>
  <si>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</si>
  <si>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</si>
  <si>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</si>
  <si>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</si>
  <si>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</si>
  <si>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</si>
  <si>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</si>
  <si>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</si>
  <si>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</si>
  <si>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</si>
  <si>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</si>
  <si>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</si>
  <si>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</si>
  <si>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</si>
  <si>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</si>
  <si>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</si>
  <si>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</si>
  <si>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</si>
  <si>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</si>
  <si>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</si>
  <si>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</si>
  <si>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</si>
  <si>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</si>
  <si>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</si>
  <si>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</si>
  <si>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</si>
  <si>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</si>
  <si>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</si>
  <si>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</si>
  <si>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</si>
  <si>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</si>
  <si>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</si>
  <si>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</si>
  <si>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</si>
  <si>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</si>
  <si>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</si>
  <si>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</si>
  <si>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</si>
  <si>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</si>
  <si>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</si>
  <si>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</si>
  <si>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</si>
  <si>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</si>
  <si>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</si>
  <si>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</si>
  <si>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</si>
  <si>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</si>
  <si>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</si>
  <si>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</si>
  <si>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</si>
  <si>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</si>
  <si>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</si>
  <si>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</si>
  <si>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</si>
  <si>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</si>
  <si>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</si>
  <si>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</si>
  <si>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</si>
  <si>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</si>
  <si>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</si>
  <si>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</si>
  <si>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</si>
  <si>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</si>
  <si>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</si>
  <si>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</si>
  <si>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</si>
  <si>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</si>
  <si>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</si>
  <si>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</si>
  <si>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</si>
  <si>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</si>
  <si>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</si>
  <si>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</si>
  <si>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</si>
  <si>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</si>
  <si>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</si>
  <si>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</si>
  <si>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</si>
  <si>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</si>
  <si>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</si>
  <si>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</si>
  <si>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</si>
  <si>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</si>
  <si>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</si>
  <si>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</si>
  <si>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</si>
  <si>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</si>
  <si>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</si>
  <si>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</si>
  <si>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</si>
  <si>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</si>
  <si>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</si>
  <si>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</si>
  <si>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</si>
  <si>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</si>
  <si>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</si>
  <si>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</si>
  <si>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</si>
  <si>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</si>
  <si>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</si>
  <si>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</si>
  <si>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</si>
  <si>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</si>
  <si>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</si>
  <si>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</si>
  <si>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</si>
  <si>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</si>
  <si>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</si>
  <si>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</si>
  <si>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</si>
  <si>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</si>
  <si>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</si>
  <si>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</si>
  <si>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</si>
  <si>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</si>
  <si>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</si>
  <si>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</si>
  <si>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</si>
  <si>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</si>
  <si>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</si>
  <si>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</si>
  <si>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</si>
  <si>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</si>
  <si>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</si>
  <si>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</si>
  <si>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</si>
  <si>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</si>
  <si>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</si>
  <si>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</si>
  <si>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</si>
  <si>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</si>
  <si>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</si>
  <si>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</si>
  <si>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</si>
  <si>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</si>
  <si>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</si>
  <si>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</si>
  <si>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</si>
  <si>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</si>
  <si>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</si>
  <si>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</si>
  <si>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</si>
  <si>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</si>
  <si>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</si>
  <si>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</si>
  <si>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</si>
  <si>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</si>
  <si>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</si>
  <si>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депозити </t>
    </r>
    <r>
      <rPr>
        <sz val="12"/>
        <rFont val="Times New Roman CYR"/>
        <family val="1"/>
        <charset val="204"/>
      </rPr>
      <t xml:space="preserve">на бюджетните организации </t>
    </r>
    <r>
      <rPr>
        <b/>
        <sz val="12"/>
        <rFont val="Times New Roman CYR"/>
        <family val="1"/>
        <charset val="204"/>
      </rPr>
      <t>в БНБ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</si>
  <si>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депозити</t>
    </r>
    <r>
      <rPr>
        <sz val="12"/>
        <rFont val="Times New Roman CYR"/>
        <family val="1"/>
        <charset val="204"/>
      </rPr>
      <t xml:space="preserve"> на бюджетните организации </t>
    </r>
    <r>
      <rPr>
        <b/>
        <sz val="12"/>
        <rFont val="Times New Roman CYR"/>
        <family val="1"/>
        <charset val="204"/>
      </rPr>
      <t>в БНБ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</si>
  <si>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</si>
  <si>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</si>
  <si>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</si>
  <si>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</si>
  <si>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</si>
  <si>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</si>
  <si>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</si>
  <si>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</si>
  <si>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</si>
  <si>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</si>
  <si>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</si>
  <si>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</si>
  <si>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</si>
  <si>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</si>
  <si>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  <charset val="204"/>
      </rPr>
      <t>промяна по бюджета</t>
    </r>
    <r>
      <rPr>
        <sz val="12"/>
        <rFont val="Times New Roman CYR"/>
        <family val="1"/>
        <charset val="204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</si>
  <si>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</si>
  <si>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</si>
  <si>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</si>
  <si>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</si>
  <si>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</si>
  <si>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</si>
  <si>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</si>
  <si>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</si>
  <si>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</si>
  <si>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</si>
  <si>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</si>
  <si>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</si>
  <si>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</si>
  <si>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</si>
  <si>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</si>
  <si>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</si>
  <si>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</si>
  <si>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</si>
  <si>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</si>
  <si>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</si>
  <si>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</si>
  <si>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</si>
  <si>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</si>
  <si>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</si>
  <si>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</si>
  <si>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</si>
  <si>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</si>
  <si>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</si>
  <si>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</si>
  <si>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</si>
  <si>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</si>
  <si>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</si>
  <si>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</si>
  <si>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</si>
  <si>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</si>
  <si>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</si>
  <si>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</si>
  <si>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</si>
  <si>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</si>
  <si>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</si>
  <si>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</si>
  <si>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</si>
  <si>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</si>
  <si>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</si>
  <si>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</si>
  <si>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</si>
  <si>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</si>
  <si>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</si>
  <si>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charset val="204"/>
      </rPr>
      <t>лихви</t>
    </r>
    <r>
      <rPr>
        <sz val="12"/>
        <rFont val="Times New Roman CYR"/>
        <family val="1"/>
        <charset val="204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</si>
  <si>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</si>
  <si>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</si>
  <si>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</si>
  <si>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</si>
  <si>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</si>
  <si>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i12:ae149</t>
  </si>
  <si>
    <t>c783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</si>
  <si>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</si>
  <si>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</si>
  <si>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</si>
  <si>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</si>
  <si>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</si>
  <si>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</si>
  <si>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</si>
  <si>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</si>
  <si>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</si>
  <si>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</si>
  <si>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</si>
  <si>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</si>
  <si>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</si>
  <si>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</si>
  <si>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</si>
  <si>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</si>
  <si>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</si>
  <si>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</si>
  <si>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</si>
  <si>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</si>
  <si>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</si>
  <si>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</si>
  <si>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</si>
  <si>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</si>
  <si>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</si>
  <si>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</si>
  <si>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</si>
  <si>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</si>
  <si>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</si>
  <si>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</si>
  <si>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</si>
  <si>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</si>
  <si>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</si>
  <si>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</si>
  <si>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</si>
  <si>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</si>
  <si>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</si>
  <si>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</si>
  <si>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</si>
  <si>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</si>
  <si>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</si>
  <si>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</si>
  <si>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</si>
  <si>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</si>
  <si>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</si>
  <si>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</si>
  <si>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</si>
  <si>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</si>
  <si>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</si>
  <si>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</si>
  <si>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</si>
  <si>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</si>
  <si>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</si>
  <si>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</si>
  <si>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</si>
  <si>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</si>
  <si>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</si>
  <si>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</si>
  <si>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</si>
  <si>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</si>
  <si>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</si>
  <si>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</si>
  <si>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</si>
  <si>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</si>
  <si>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</si>
  <si>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</si>
  <si>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</si>
  <si>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</si>
  <si>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</si>
  <si>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</si>
  <si>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</si>
  <si>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</si>
  <si>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</si>
  <si>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</si>
  <si>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</si>
  <si>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</si>
  <si>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</si>
  <si>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</si>
  <si>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</si>
  <si>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</si>
  <si>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</si>
  <si>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</si>
  <si>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</si>
  <si>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</si>
  <si>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</si>
  <si>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</si>
  <si>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</si>
  <si>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</si>
  <si>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</si>
  <si>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</si>
  <si>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</si>
  <si>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</si>
  <si>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</si>
  <si>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</si>
  <si>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</si>
  <si>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</si>
  <si>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</si>
  <si>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</si>
  <si>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</si>
  <si>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</si>
  <si>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</si>
  <si>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</si>
  <si>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</si>
  <si>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</si>
  <si>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</si>
  <si>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</si>
  <si>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</si>
  <si>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</si>
  <si>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</si>
  <si>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</si>
  <si>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</si>
  <si>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</si>
  <si>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</si>
  <si>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</si>
  <si>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</si>
  <si>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</si>
  <si>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</si>
  <si>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</si>
  <si>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</si>
  <si>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</si>
  <si>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</si>
  <si>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</si>
  <si>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</si>
  <si>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</si>
  <si>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</si>
  <si>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</si>
  <si>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</si>
  <si>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</si>
  <si>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</si>
  <si>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</si>
  <si>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</si>
  <si>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</si>
  <si>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</si>
  <si>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</si>
  <si>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</si>
  <si>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</si>
  <si>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кухни</t>
    </r>
  </si>
  <si>
    <r>
      <t xml:space="preserve">Налични към </t>
    </r>
    <r>
      <rPr>
        <b/>
        <sz val="12"/>
        <color indexed="10"/>
        <rFont val="Times New Roman CYR"/>
        <charset val="204"/>
      </rPr>
      <t>31.12.2022 г.</t>
    </r>
    <r>
      <rPr>
        <b/>
        <sz val="12"/>
        <rFont val="Times New Roman CYR"/>
        <family val="1"/>
        <charset val="204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</si>
  <si>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charset val="204"/>
      </rPr>
      <t>през 2023 г.</t>
    </r>
    <r>
      <rPr>
        <b/>
        <sz val="12"/>
        <rFont val="Times New Roman CYR"/>
        <family val="1"/>
        <charset val="204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</si>
  <si>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charset val="204"/>
      </rPr>
      <t>през 2023 г.</t>
    </r>
    <r>
      <rPr>
        <b/>
        <sz val="12"/>
        <rFont val="Times New Roman CYR"/>
        <family val="1"/>
        <charset val="204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</si>
  <si>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charset val="204"/>
      </rPr>
      <t>31.12.2022</t>
    </r>
    <r>
      <rPr>
        <b/>
        <sz val="12"/>
        <rFont val="Times New Roman CYR"/>
        <family val="1"/>
        <charset val="204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</si>
  <si>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charset val="204"/>
      </rPr>
      <t>през 2023</t>
    </r>
    <r>
      <rPr>
        <b/>
        <sz val="12"/>
        <rFont val="Times New Roman CYR"/>
        <family val="1"/>
        <charset val="204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</si>
  <si>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charset val="204"/>
      </rPr>
      <t>през 2023 г.</t>
    </r>
    <r>
      <rPr>
        <b/>
        <sz val="12"/>
        <rFont val="Times New Roman CYR"/>
        <family val="1"/>
        <charset val="204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</si>
  <si>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</rPr>
      <t xml:space="preserve">31.12.2022 г. </t>
    </r>
    <r>
      <rPr>
        <b/>
        <sz val="12"/>
        <rFont val="Times New Roman CYR"/>
        <family val="1"/>
        <charset val="204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</si>
  <si>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</rPr>
      <t xml:space="preserve">през 2023 г. </t>
    </r>
    <r>
      <rPr>
        <b/>
        <sz val="12"/>
        <rFont val="Times New Roman CYR"/>
        <family val="1"/>
        <charset val="204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</si>
  <si>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</rPr>
      <t xml:space="preserve">2023 г. </t>
    </r>
    <r>
      <rPr>
        <b/>
        <sz val="12"/>
        <rFont val="Times New Roman CYR"/>
        <family val="1"/>
        <charset val="204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</si>
  <si>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</rPr>
      <t>към 31.12.2022 г.</t>
    </r>
  </si>
  <si>
    <r>
      <t xml:space="preserve">Поети
ангажименти
</t>
    </r>
    <r>
      <rPr>
        <b/>
        <i/>
        <sz val="14"/>
        <color indexed="18"/>
        <rFont val="Times New Roman Cyr"/>
      </rPr>
      <t>през 2023 г.</t>
    </r>
  </si>
  <si>
    <r>
      <t xml:space="preserve">Реализирани/из-пълнени </t>
    </r>
    <r>
      <rPr>
        <b/>
        <i/>
        <sz val="14"/>
        <color indexed="18"/>
        <rFont val="Times New Roman Cyr"/>
      </rPr>
      <t>през 2023 г.</t>
    </r>
    <r>
      <rPr>
        <b/>
        <sz val="14"/>
        <rFont val="Times New Roman Cyr"/>
        <family val="1"/>
        <charset val="204"/>
      </rPr>
      <t xml:space="preserve"> ангажименти</t>
    </r>
  </si>
  <si>
    <t>b3923</t>
  </si>
</sst>
</file>

<file path=xl/styles.xml><?xml version="1.0" encoding="utf-8"?>
<styleSheet xmlns="http://schemas.openxmlformats.org/spreadsheetml/2006/main">
  <numFmts count="10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&quot;x&quot;"/>
    <numFmt numFmtId="187" formatCode="0&quot; &quot;0&quot; &quot;0&quot; &quot;0"/>
  </numFmts>
  <fonts count="164">
    <font>
      <sz val="10"/>
      <name val="Hebar"/>
      <charset val="204"/>
    </font>
    <font>
      <sz val="10"/>
      <name val="Heba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2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12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color indexed="12"/>
      <name val="Arial"/>
      <family val="2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b/>
      <i/>
      <sz val="12"/>
      <color indexed="12"/>
      <name val="Times New Roman CYR"/>
      <family val="1"/>
      <charset val="204"/>
    </font>
    <font>
      <i/>
      <sz val="12"/>
      <color indexed="12"/>
      <name val="Times New Roman CYR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2"/>
      <color indexed="10"/>
      <name val="Times New Roman CYR"/>
      <charset val="204"/>
    </font>
    <font>
      <b/>
      <sz val="12"/>
      <color indexed="30"/>
      <name val="Times New Roman Cyr"/>
      <charset val="204"/>
    </font>
    <font>
      <b/>
      <sz val="14"/>
      <name val="Times New Roman CYR"/>
    </font>
    <font>
      <b/>
      <sz val="14"/>
      <color indexed="10"/>
      <name val="Times New Roman CYR"/>
    </font>
    <font>
      <b/>
      <sz val="12"/>
      <name val="Arial"/>
      <family val="2"/>
      <charset val="204"/>
    </font>
    <font>
      <b/>
      <sz val="14"/>
      <color indexed="9"/>
      <name val="Times New Roman CYR"/>
    </font>
    <font>
      <sz val="12"/>
      <color indexed="9"/>
      <name val="Times New Roman CYR"/>
    </font>
    <font>
      <b/>
      <sz val="14"/>
      <color indexed="13"/>
      <name val="Times New Roman CYR"/>
    </font>
    <font>
      <sz val="14"/>
      <color indexed="13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i/>
      <sz val="14"/>
      <color indexed="10"/>
      <name val="Times New Roman CYR"/>
    </font>
    <font>
      <b/>
      <i/>
      <sz val="14"/>
      <color indexed="18"/>
      <name val="Times New Roman Cyr"/>
    </font>
    <font>
      <b/>
      <sz val="14"/>
      <name val="Times New Roman Cyr"/>
      <family val="1"/>
      <charset val="204"/>
    </font>
    <font>
      <b/>
      <i/>
      <sz val="12"/>
      <color indexed="10"/>
      <name val="Times New Roman CYR"/>
    </font>
    <font>
      <b/>
      <i/>
      <sz val="12"/>
      <color indexed="18"/>
      <name val="Times New Roman CYR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color indexed="62"/>
      <name val="Times New Roman CYR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b/>
      <i/>
      <sz val="12"/>
      <color indexed="16"/>
      <name val="Times New Roman BOLD"/>
    </font>
    <font>
      <sz val="12"/>
      <color indexed="16"/>
      <name val="Times New Roman Bold"/>
    </font>
    <font>
      <b/>
      <sz val="12"/>
      <color indexed="18"/>
      <name val="Times New Roman CYR"/>
    </font>
    <font>
      <b/>
      <sz val="11"/>
      <name val="Times New Roman CYR"/>
      <family val="1"/>
    </font>
    <font>
      <b/>
      <i/>
      <sz val="11"/>
      <color indexed="18"/>
      <name val="Times New Roman Bold"/>
    </font>
    <font>
      <sz val="12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1"/>
      <name val="Times New Roman CYR"/>
      <family val="1"/>
    </font>
    <font>
      <sz val="14"/>
      <name val="Times New Roman CYR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sz val="12"/>
      <color indexed="13"/>
      <name val="Hebar"/>
      <charset val="204"/>
    </font>
    <font>
      <i/>
      <sz val="12"/>
      <name val="Times New Roman Bold"/>
      <charset val="204"/>
    </font>
    <font>
      <b/>
      <sz val="14"/>
      <color indexed="13"/>
      <name val="Times New Roman CYR"/>
      <charset val="204"/>
    </font>
    <font>
      <b/>
      <i/>
      <sz val="14"/>
      <color indexed="20"/>
      <name val="Times New Roman CYR"/>
    </font>
    <font>
      <b/>
      <sz val="12"/>
      <color indexed="20"/>
      <name val="Times New Roman CYR"/>
    </font>
    <font>
      <b/>
      <sz val="12"/>
      <color indexed="9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2"/>
      <color indexed="18"/>
      <name val="Times New Roman Cyr"/>
      <family val="1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800000"/>
      <name val="Times New Roman CYR"/>
      <family val="1"/>
      <charset val="204"/>
    </font>
    <font>
      <sz val="12"/>
      <color rgb="FF800000"/>
      <name val="Times New Roman CYR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0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sz val="12"/>
      <color rgb="FFEAEAEA"/>
      <name val="Times New Roman Cyr"/>
      <charset val="204"/>
    </font>
    <font>
      <sz val="12"/>
      <color rgb="FFFFFF67"/>
      <name val="Times New Roman Cyr"/>
      <charset val="204"/>
    </font>
    <font>
      <i/>
      <sz val="12"/>
      <color theme="0"/>
      <name val="Times New Roman CYR"/>
      <family val="1"/>
      <charset val="204"/>
    </font>
    <font>
      <b/>
      <sz val="12"/>
      <color rgb="FFA50021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b/>
      <sz val="14"/>
      <color rgb="FF000080"/>
      <name val="Times New Roman CYR"/>
      <family val="1"/>
      <charset val="204"/>
    </font>
    <font>
      <sz val="12"/>
      <color rgb="FF000080"/>
      <name val="Times New Roman CYR"/>
      <family val="1"/>
    </font>
    <font>
      <b/>
      <i/>
      <sz val="12"/>
      <color rgb="FF000080"/>
      <name val="Times New Roman BOLD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000099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67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177" fontId="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45" fillId="0" borderId="0"/>
    <xf numFmtId="0" fontId="66" fillId="0" borderId="0"/>
    <xf numFmtId="0" fontId="120" fillId="0" borderId="0"/>
    <xf numFmtId="0" fontId="45" fillId="0" borderId="0"/>
    <xf numFmtId="0" fontId="11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45" fillId="0" borderId="0"/>
  </cellStyleXfs>
  <cellXfs count="969">
    <xf numFmtId="0" fontId="0" fillId="0" borderId="0" xfId="0"/>
    <xf numFmtId="178" fontId="7" fillId="0" borderId="0" xfId="0" applyNumberFormat="1" applyFont="1" applyBorder="1" applyProtection="1">
      <protection locked="0"/>
    </xf>
    <xf numFmtId="178" fontId="7" fillId="0" borderId="0" xfId="0" applyNumberFormat="1" applyFont="1" applyFill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5" fillId="0" borderId="0" xfId="0" quotePrefix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3" fontId="7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3" xfId="0" quotePrefix="1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8" fontId="2" fillId="0" borderId="0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6" xfId="0" quotePrefix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3" fillId="0" borderId="11" xfId="0" quotePrefix="1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0" xfId="0" quotePrefix="1" applyFont="1" applyBorder="1" applyAlignment="1" applyProtection="1">
      <alignment horizontal="left"/>
      <protection locked="0"/>
    </xf>
    <xf numFmtId="178" fontId="7" fillId="0" borderId="12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13" xfId="0" quotePrefix="1" applyFont="1" applyBorder="1" applyAlignment="1" applyProtection="1">
      <alignment horizontal="left"/>
      <protection locked="0"/>
    </xf>
    <xf numFmtId="0" fontId="7" fillId="0" borderId="6" xfId="0" quotePrefix="1" applyFont="1" applyBorder="1" applyAlignment="1" applyProtection="1">
      <alignment horizontal="left"/>
      <protection locked="0"/>
    </xf>
    <xf numFmtId="178" fontId="7" fillId="0" borderId="0" xfId="0" applyNumberFormat="1" applyFont="1" applyProtection="1">
      <protection locked="0"/>
    </xf>
    <xf numFmtId="0" fontId="7" fillId="0" borderId="14" xfId="0" quotePrefix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/>
      <protection locked="0"/>
    </xf>
    <xf numFmtId="1" fontId="7" fillId="0" borderId="0" xfId="0" quotePrefix="1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left"/>
      <protection locked="0"/>
    </xf>
    <xf numFmtId="178" fontId="2" fillId="0" borderId="0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7" fillId="0" borderId="0" xfId="0" quotePrefix="1" applyFont="1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178" fontId="8" fillId="0" borderId="0" xfId="0" quotePrefix="1" applyNumberFormat="1" applyFont="1" applyBorder="1" applyAlignment="1" applyProtection="1">
      <alignment horizontal="left"/>
      <protection locked="0"/>
    </xf>
    <xf numFmtId="178" fontId="2" fillId="0" borderId="0" xfId="0" quotePrefix="1" applyNumberFormat="1" applyFont="1" applyBorder="1" applyAlignment="1" applyProtection="1">
      <alignment horizontal="left"/>
      <protection locked="0"/>
    </xf>
    <xf numFmtId="0" fontId="9" fillId="0" borderId="0" xfId="0" quotePrefix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/>
    <xf numFmtId="1" fontId="2" fillId="0" borderId="10" xfId="0" applyNumberFormat="1" applyFont="1" applyBorder="1" applyAlignment="1" applyProtection="1">
      <protection locked="0"/>
    </xf>
    <xf numFmtId="0" fontId="7" fillId="0" borderId="8" xfId="0" quotePrefix="1" applyFont="1" applyBorder="1" applyAlignment="1" applyProtection="1">
      <alignment horizontal="left"/>
      <protection locked="0"/>
    </xf>
    <xf numFmtId="0" fontId="7" fillId="0" borderId="1" xfId="0" quotePrefix="1" applyFont="1" applyBorder="1" applyAlignment="1" applyProtection="1">
      <alignment horizontal="left"/>
      <protection locked="0"/>
    </xf>
    <xf numFmtId="178" fontId="7" fillId="0" borderId="11" xfId="0" applyNumberFormat="1" applyFont="1" applyBorder="1" applyProtection="1">
      <protection locked="0"/>
    </xf>
    <xf numFmtId="0" fontId="7" fillId="0" borderId="1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Protection="1"/>
    <xf numFmtId="49" fontId="2" fillId="0" borderId="0" xfId="0" applyNumberFormat="1" applyFont="1" applyBorder="1" applyAlignment="1" applyProtection="1">
      <alignment horizontal="left"/>
      <protection locked="0"/>
    </xf>
    <xf numFmtId="178" fontId="7" fillId="0" borderId="13" xfId="0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78" fontId="7" fillId="0" borderId="1" xfId="0" applyNumberFormat="1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8" xfId="0" quotePrefix="1" applyFont="1" applyBorder="1" applyAlignment="1" applyProtection="1">
      <alignment horizontal="left"/>
      <protection locked="0"/>
    </xf>
    <xf numFmtId="0" fontId="7" fillId="0" borderId="5" xfId="0" quotePrefix="1" applyFont="1" applyBorder="1" applyAlignment="1" applyProtection="1">
      <alignment horizontal="left"/>
      <protection locked="0"/>
    </xf>
    <xf numFmtId="0" fontId="2" fillId="0" borderId="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left"/>
      <protection locked="0"/>
    </xf>
    <xf numFmtId="178" fontId="7" fillId="0" borderId="10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/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6" fillId="0" borderId="10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4" fillId="0" borderId="0" xfId="0" applyFont="1" applyProtection="1"/>
    <xf numFmtId="0" fontId="11" fillId="0" borderId="10" xfId="0" quotePrefix="1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7" fillId="0" borderId="14" xfId="0" quotePrefix="1" applyFont="1" applyBorder="1" applyAlignment="1" applyProtection="1">
      <alignment horizontal="left"/>
    </xf>
    <xf numFmtId="0" fontId="7" fillId="0" borderId="13" xfId="0" quotePrefix="1" applyFont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8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7" fillId="0" borderId="8" xfId="0" quotePrefix="1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178" fontId="7" fillId="0" borderId="13" xfId="0" applyNumberFormat="1" applyFont="1" applyBorder="1" applyProtection="1"/>
    <xf numFmtId="0" fontId="7" fillId="0" borderId="18" xfId="0" quotePrefix="1" applyFont="1" applyBorder="1" applyAlignment="1" applyProtection="1">
      <alignment horizontal="left"/>
    </xf>
    <xf numFmtId="0" fontId="7" fillId="0" borderId="5" xfId="0" quotePrefix="1" applyFont="1" applyBorder="1" applyAlignment="1" applyProtection="1">
      <alignment horizontal="left"/>
    </xf>
    <xf numFmtId="178" fontId="7" fillId="0" borderId="1" xfId="0" applyNumberFormat="1" applyFont="1" applyBorder="1" applyProtection="1"/>
    <xf numFmtId="0" fontId="12" fillId="0" borderId="17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/>
    </xf>
    <xf numFmtId="0" fontId="13" fillId="0" borderId="0" xfId="0" applyFont="1" applyProtection="1"/>
    <xf numFmtId="3" fontId="2" fillId="0" borderId="10" xfId="0" applyNumberFormat="1" applyFont="1" applyBorder="1" applyAlignment="1" applyProtection="1"/>
    <xf numFmtId="3" fontId="2" fillId="0" borderId="5" xfId="0" applyNumberFormat="1" applyFont="1" applyBorder="1" applyAlignment="1" applyProtection="1"/>
    <xf numFmtId="3" fontId="2" fillId="0" borderId="8" xfId="0" applyNumberFormat="1" applyFont="1" applyBorder="1" applyAlignment="1" applyProtection="1"/>
    <xf numFmtId="3" fontId="2" fillId="0" borderId="14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3" fontId="2" fillId="0" borderId="20" xfId="0" applyNumberFormat="1" applyFont="1" applyBorder="1" applyAlignment="1" applyProtection="1"/>
    <xf numFmtId="3" fontId="2" fillId="0" borderId="18" xfId="0" applyNumberFormat="1" applyFont="1" applyBorder="1" applyAlignment="1" applyProtection="1"/>
    <xf numFmtId="3" fontId="2" fillId="0" borderId="1" xfId="0" applyNumberFormat="1" applyFont="1" applyBorder="1" applyAlignment="1" applyProtection="1"/>
    <xf numFmtId="3" fontId="7" fillId="0" borderId="13" xfId="0" quotePrefix="1" applyNumberFormat="1" applyFont="1" applyBorder="1" applyAlignment="1" applyProtection="1"/>
    <xf numFmtId="3" fontId="2" fillId="0" borderId="10" xfId="0" applyNumberFormat="1" applyFont="1" applyBorder="1" applyAlignment="1" applyProtection="1">
      <alignment horizontal="right"/>
    </xf>
    <xf numFmtId="3" fontId="2" fillId="0" borderId="6" xfId="0" applyNumberFormat="1" applyFont="1" applyBorder="1" applyAlignment="1" applyProtection="1">
      <alignment horizontal="right"/>
    </xf>
    <xf numFmtId="3" fontId="2" fillId="0" borderId="6" xfId="0" applyNumberFormat="1" applyFont="1" applyBorder="1" applyAlignment="1" applyProtection="1"/>
    <xf numFmtId="177" fontId="7" fillId="0" borderId="8" xfId="1" applyFont="1" applyBorder="1" applyAlignment="1" applyProtection="1">
      <alignment horizontal="left"/>
    </xf>
    <xf numFmtId="0" fontId="15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49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7" xfId="9" quotePrefix="1" applyFont="1" applyFill="1" applyBorder="1" applyAlignment="1">
      <alignment horizontal="right" vertical="center"/>
    </xf>
    <xf numFmtId="181" fontId="22" fillId="0" borderId="22" xfId="9" quotePrefix="1" applyNumberFormat="1" applyFont="1" applyFill="1" applyBorder="1" applyAlignment="1">
      <alignment horizontal="right" vertical="center"/>
    </xf>
    <xf numFmtId="0" fontId="15" fillId="0" borderId="23" xfId="9" applyFont="1" applyFill="1" applyBorder="1" applyAlignment="1">
      <alignment horizontal="left" vertical="center" wrapText="1"/>
    </xf>
    <xf numFmtId="0" fontId="15" fillId="0" borderId="0" xfId="9" applyFont="1" applyFill="1" applyBorder="1" applyAlignment="1">
      <alignment horizontal="left" vertical="center" wrapText="1"/>
    </xf>
    <xf numFmtId="0" fontId="15" fillId="0" borderId="7" xfId="9" applyFont="1" applyFill="1" applyBorder="1" applyAlignment="1">
      <alignment horizontal="right" vertical="center"/>
    </xf>
    <xf numFmtId="0" fontId="15" fillId="0" borderId="12" xfId="9" applyFont="1" applyFill="1" applyBorder="1" applyAlignment="1">
      <alignment horizontal="left" vertical="center" wrapText="1"/>
    </xf>
    <xf numFmtId="181" fontId="22" fillId="0" borderId="24" xfId="9" quotePrefix="1" applyNumberFormat="1" applyFont="1" applyFill="1" applyBorder="1" applyAlignment="1">
      <alignment horizontal="right" vertical="center"/>
    </xf>
    <xf numFmtId="181" fontId="18" fillId="0" borderId="7" xfId="9" quotePrefix="1" applyNumberFormat="1" applyFont="1" applyFill="1" applyBorder="1" applyAlignment="1">
      <alignment horizontal="right" vertical="center"/>
    </xf>
    <xf numFmtId="181" fontId="22" fillId="0" borderId="25" xfId="9" quotePrefix="1" applyNumberFormat="1" applyFont="1" applyFill="1" applyBorder="1" applyAlignment="1">
      <alignment horizontal="right" vertical="center"/>
    </xf>
    <xf numFmtId="0" fontId="15" fillId="0" borderId="0" xfId="9" applyFont="1" applyFill="1" applyBorder="1" applyAlignment="1">
      <alignment vertical="center" wrapText="1"/>
    </xf>
    <xf numFmtId="0" fontId="15" fillId="0" borderId="12" xfId="9" applyFont="1" applyFill="1" applyBorder="1" applyAlignment="1">
      <alignment vertical="center" wrapText="1"/>
    </xf>
    <xf numFmtId="0" fontId="20" fillId="0" borderId="23" xfId="9" applyFont="1" applyFill="1" applyBorder="1" applyAlignment="1">
      <alignment horizontal="left" vertical="center" wrapText="1"/>
    </xf>
    <xf numFmtId="0" fontId="20" fillId="0" borderId="12" xfId="9" applyFont="1" applyFill="1" applyBorder="1" applyAlignment="1">
      <alignment vertical="center" wrapText="1"/>
    </xf>
    <xf numFmtId="0" fontId="18" fillId="0" borderId="0" xfId="9" applyFont="1" applyFill="1" applyBorder="1" applyAlignment="1">
      <alignment horizontal="right" vertical="center"/>
    </xf>
    <xf numFmtId="0" fontId="20" fillId="0" borderId="0" xfId="9" applyFont="1" applyFill="1" applyBorder="1" applyAlignment="1">
      <alignment vertical="center" wrapText="1"/>
    </xf>
    <xf numFmtId="0" fontId="18" fillId="0" borderId="0" xfId="9" quotePrefix="1" applyFont="1" applyFill="1" applyBorder="1" applyAlignment="1">
      <alignment horizontal="right" vertical="center"/>
    </xf>
    <xf numFmtId="0" fontId="18" fillId="0" borderId="7" xfId="9" applyFont="1" applyFill="1" applyBorder="1" applyAlignment="1">
      <alignment horizontal="right" vertical="center"/>
    </xf>
    <xf numFmtId="0" fontId="25" fillId="0" borderId="0" xfId="9" applyFont="1" applyFill="1" applyBorder="1" applyAlignment="1">
      <alignment horizontal="left" vertical="center" wrapText="1"/>
    </xf>
    <xf numFmtId="0" fontId="20" fillId="0" borderId="12" xfId="9" applyFont="1" applyFill="1" applyBorder="1" applyAlignment="1">
      <alignment horizontal="left" vertical="center" wrapText="1"/>
    </xf>
    <xf numFmtId="0" fontId="26" fillId="0" borderId="23" xfId="9" applyFont="1" applyFill="1" applyBorder="1" applyAlignment="1">
      <alignment horizontal="left" vertical="center" wrapText="1"/>
    </xf>
    <xf numFmtId="0" fontId="26" fillId="0" borderId="0" xfId="9" applyFont="1" applyFill="1" applyBorder="1" applyAlignment="1">
      <alignment horizontal="left" vertical="center" wrapText="1"/>
    </xf>
    <xf numFmtId="0" fontId="26" fillId="0" borderId="12" xfId="9" applyFont="1" applyFill="1" applyBorder="1" applyAlignment="1">
      <alignment vertical="center" wrapText="1"/>
    </xf>
    <xf numFmtId="181" fontId="22" fillId="0" borderId="0" xfId="9" quotePrefix="1" applyNumberFormat="1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left" vertical="center" wrapText="1"/>
    </xf>
    <xf numFmtId="181" fontId="29" fillId="0" borderId="25" xfId="9" quotePrefix="1" applyNumberFormat="1" applyFont="1" applyFill="1" applyBorder="1" applyAlignment="1">
      <alignment horizontal="right"/>
    </xf>
    <xf numFmtId="181" fontId="29" fillId="0" borderId="22" xfId="9" quotePrefix="1" applyNumberFormat="1" applyFont="1" applyFill="1" applyBorder="1" applyAlignment="1">
      <alignment horizontal="right"/>
    </xf>
    <xf numFmtId="181" fontId="29" fillId="0" borderId="24" xfId="9" quotePrefix="1" applyNumberFormat="1" applyFont="1" applyFill="1" applyBorder="1" applyAlignment="1">
      <alignment horizontal="right"/>
    </xf>
    <xf numFmtId="0" fontId="15" fillId="0" borderId="23" xfId="9" applyFont="1" applyFill="1" applyBorder="1" applyAlignment="1">
      <alignment vertical="center" wrapText="1"/>
    </xf>
    <xf numFmtId="181" fontId="22" fillId="0" borderId="26" xfId="9" quotePrefix="1" applyNumberFormat="1" applyFont="1" applyFill="1" applyBorder="1" applyAlignment="1">
      <alignment horizontal="right" vertical="center"/>
    </xf>
    <xf numFmtId="0" fontId="15" fillId="0" borderId="27" xfId="9" applyFont="1" applyFill="1" applyBorder="1" applyAlignment="1">
      <alignment horizontal="left" vertical="center" wrapText="1"/>
    </xf>
    <xf numFmtId="181" fontId="22" fillId="0" borderId="28" xfId="9" quotePrefix="1" applyNumberFormat="1" applyFont="1" applyFill="1" applyBorder="1" applyAlignment="1">
      <alignment horizontal="right" vertical="center"/>
    </xf>
    <xf numFmtId="0" fontId="15" fillId="0" borderId="27" xfId="9" applyFont="1" applyFill="1" applyBorder="1" applyAlignment="1">
      <alignment vertical="center" wrapText="1"/>
    </xf>
    <xf numFmtId="181" fontId="22" fillId="0" borderId="29" xfId="9" quotePrefix="1" applyNumberFormat="1" applyFont="1" applyFill="1" applyBorder="1" applyAlignment="1">
      <alignment horizontal="right" vertical="center"/>
    </xf>
    <xf numFmtId="0" fontId="15" fillId="0" borderId="30" xfId="9" applyFont="1" applyFill="1" applyBorder="1" applyAlignment="1">
      <alignment vertical="center" wrapText="1"/>
    </xf>
    <xf numFmtId="0" fontId="20" fillId="0" borderId="30" xfId="9" applyFont="1" applyFill="1" applyBorder="1" applyAlignment="1">
      <alignment horizontal="left" vertical="center" wrapText="1"/>
    </xf>
    <xf numFmtId="0" fontId="18" fillId="0" borderId="7" xfId="9" quotePrefix="1" applyFont="1" applyFill="1" applyBorder="1" applyAlignment="1">
      <alignment horizontal="center" vertical="center"/>
    </xf>
    <xf numFmtId="0" fontId="18" fillId="0" borderId="7" xfId="9" applyFont="1" applyFill="1" applyBorder="1" applyAlignment="1">
      <alignment horizontal="center" vertical="center"/>
    </xf>
    <xf numFmtId="178" fontId="15" fillId="0" borderId="7" xfId="9" applyNumberFormat="1" applyFont="1" applyFill="1" applyBorder="1" applyAlignment="1">
      <alignment horizontal="right" vertical="center"/>
    </xf>
    <xf numFmtId="0" fontId="20" fillId="0" borderId="23" xfId="9" applyFont="1" applyFill="1" applyBorder="1" applyAlignment="1">
      <alignment vertical="center" wrapText="1"/>
    </xf>
    <xf numFmtId="178" fontId="15" fillId="0" borderId="7" xfId="9" applyNumberFormat="1" applyFont="1" applyFill="1" applyBorder="1" applyAlignment="1">
      <alignment horizontal="right"/>
    </xf>
    <xf numFmtId="181" fontId="22" fillId="0" borderId="25" xfId="9" quotePrefix="1" applyNumberFormat="1" applyFont="1" applyFill="1" applyBorder="1" applyAlignment="1">
      <alignment horizontal="right" vertical="top"/>
    </xf>
    <xf numFmtId="0" fontId="15" fillId="0" borderId="23" xfId="9" applyFont="1" applyFill="1" applyBorder="1" applyAlignment="1">
      <alignment vertical="top" wrapText="1"/>
    </xf>
    <xf numFmtId="181" fontId="22" fillId="0" borderId="22" xfId="9" quotePrefix="1" applyNumberFormat="1" applyFont="1" applyFill="1" applyBorder="1" applyAlignment="1">
      <alignment horizontal="right" vertical="top"/>
    </xf>
    <xf numFmtId="0" fontId="15" fillId="0" borderId="0" xfId="9" applyFont="1" applyFill="1" applyBorder="1" applyAlignment="1">
      <alignment vertical="top" wrapText="1"/>
    </xf>
    <xf numFmtId="181" fontId="22" fillId="0" borderId="24" xfId="9" quotePrefix="1" applyNumberFormat="1" applyFont="1" applyFill="1" applyBorder="1" applyAlignment="1">
      <alignment horizontal="right" vertical="top"/>
    </xf>
    <xf numFmtId="0" fontId="15" fillId="0" borderId="12" xfId="9" applyFont="1" applyFill="1" applyBorder="1" applyAlignment="1">
      <alignment vertical="top" wrapText="1"/>
    </xf>
    <xf numFmtId="181" fontId="22" fillId="0" borderId="31" xfId="9" quotePrefix="1" applyNumberFormat="1" applyFont="1" applyFill="1" applyBorder="1" applyAlignment="1">
      <alignment horizontal="right" vertical="center"/>
    </xf>
    <xf numFmtId="178" fontId="15" fillId="0" borderId="0" xfId="9" applyNumberFormat="1" applyFont="1" applyFill="1" applyBorder="1" applyAlignment="1">
      <alignment vertical="center"/>
    </xf>
    <xf numFmtId="183" fontId="18" fillId="0" borderId="7" xfId="9" quotePrefix="1" applyNumberFormat="1" applyFont="1" applyFill="1" applyBorder="1" applyAlignment="1">
      <alignment horizontal="right" vertical="center"/>
    </xf>
    <xf numFmtId="183" fontId="18" fillId="0" borderId="11" xfId="9" quotePrefix="1" applyNumberFormat="1" applyFont="1" applyFill="1" applyBorder="1" applyAlignment="1">
      <alignment horizontal="right" vertical="center"/>
    </xf>
    <xf numFmtId="0" fontId="18" fillId="0" borderId="0" xfId="9" applyFont="1" applyFill="1" applyBorder="1" applyAlignment="1">
      <alignment horizontal="center" vertical="center"/>
    </xf>
    <xf numFmtId="181" fontId="15" fillId="0" borderId="7" xfId="9" applyNumberFormat="1" applyFont="1" applyFill="1" applyBorder="1" applyAlignment="1">
      <alignment horizontal="right" vertical="center"/>
    </xf>
    <xf numFmtId="0" fontId="20" fillId="0" borderId="27" xfId="9" applyFont="1" applyFill="1" applyBorder="1" applyAlignment="1">
      <alignment horizontal="left" vertical="center" wrapText="1"/>
    </xf>
    <xf numFmtId="0" fontId="27" fillId="0" borderId="0" xfId="9" applyFont="1" applyFill="1" applyBorder="1" applyAlignment="1">
      <alignment horizontal="left" vertical="center" wrapText="1"/>
    </xf>
    <xf numFmtId="181" fontId="18" fillId="0" borderId="1" xfId="9" quotePrefix="1" applyNumberFormat="1" applyFont="1" applyFill="1" applyBorder="1" applyAlignment="1">
      <alignment horizontal="center" vertical="center"/>
    </xf>
    <xf numFmtId="181" fontId="20" fillId="0" borderId="1" xfId="9" quotePrefix="1" applyNumberFormat="1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vertical="center"/>
    </xf>
    <xf numFmtId="181" fontId="22" fillId="0" borderId="25" xfId="9" quotePrefix="1" applyNumberFormat="1" applyFont="1" applyFill="1" applyBorder="1" applyAlignment="1">
      <alignment horizontal="right"/>
    </xf>
    <xf numFmtId="181" fontId="22" fillId="0" borderId="24" xfId="9" quotePrefix="1" applyNumberFormat="1" applyFont="1" applyFill="1" applyBorder="1" applyAlignment="1">
      <alignment horizontal="right"/>
    </xf>
    <xf numFmtId="181" fontId="22" fillId="0" borderId="25" xfId="9" applyNumberFormat="1" applyFont="1" applyFill="1" applyBorder="1" applyAlignment="1">
      <alignment horizontal="right" vertical="center"/>
    </xf>
    <xf numFmtId="181" fontId="18" fillId="0" borderId="15" xfId="9" quotePrefix="1" applyNumberFormat="1" applyFont="1" applyFill="1" applyBorder="1" applyAlignment="1">
      <alignment horizontal="right" vertical="center"/>
    </xf>
    <xf numFmtId="181" fontId="35" fillId="0" borderId="25" xfId="9" quotePrefix="1" applyNumberFormat="1" applyFont="1" applyFill="1" applyBorder="1" applyAlignment="1">
      <alignment horizontal="right"/>
    </xf>
    <xf numFmtId="181" fontId="35" fillId="0" borderId="24" xfId="9" quotePrefix="1" applyNumberFormat="1" applyFont="1" applyFill="1" applyBorder="1" applyAlignment="1">
      <alignment horizontal="right"/>
    </xf>
    <xf numFmtId="0" fontId="15" fillId="0" borderId="30" xfId="9" applyFont="1" applyFill="1" applyBorder="1" applyAlignment="1">
      <alignment horizontal="left" vertical="center" wrapText="1"/>
    </xf>
    <xf numFmtId="0" fontId="15" fillId="0" borderId="32" xfId="9" applyFont="1" applyFill="1" applyBorder="1" applyAlignment="1">
      <alignment horizontal="left" vertical="center" wrapText="1"/>
    </xf>
    <xf numFmtId="181" fontId="22" fillId="0" borderId="33" xfId="9" quotePrefix="1" applyNumberFormat="1" applyFont="1" applyFill="1" applyBorder="1" applyAlignment="1">
      <alignment horizontal="right" vertical="center"/>
    </xf>
    <xf numFmtId="0" fontId="15" fillId="0" borderId="34" xfId="9" applyFont="1" applyFill="1" applyBorder="1" applyAlignment="1">
      <alignment horizontal="left" vertical="center" wrapText="1"/>
    </xf>
    <xf numFmtId="181" fontId="22" fillId="0" borderId="22" xfId="9" quotePrefix="1" applyNumberFormat="1" applyFont="1" applyFill="1" applyBorder="1" applyAlignment="1">
      <alignment horizontal="right"/>
    </xf>
    <xf numFmtId="181" fontId="22" fillId="0" borderId="35" xfId="9" quotePrefix="1" applyNumberFormat="1" applyFont="1" applyFill="1" applyBorder="1" applyAlignment="1">
      <alignment horizontal="right" vertical="center"/>
    </xf>
    <xf numFmtId="0" fontId="15" fillId="0" borderId="36" xfId="9" applyFont="1" applyFill="1" applyBorder="1" applyAlignment="1">
      <alignment horizontal="left" vertical="center" wrapText="1"/>
    </xf>
    <xf numFmtId="181" fontId="22" fillId="0" borderId="35" xfId="9" quotePrefix="1" applyNumberFormat="1" applyFont="1" applyFill="1" applyBorder="1" applyAlignment="1">
      <alignment horizontal="right"/>
    </xf>
    <xf numFmtId="178" fontId="18" fillId="0" borderId="11" xfId="9" applyNumberFormat="1" applyFont="1" applyFill="1" applyBorder="1" applyAlignment="1">
      <alignment horizontal="right" vertical="center"/>
    </xf>
    <xf numFmtId="3" fontId="7" fillId="0" borderId="1" xfId="0" quotePrefix="1" applyNumberFormat="1" applyFont="1" applyBorder="1" applyAlignment="1" applyProtection="1"/>
    <xf numFmtId="3" fontId="7" fillId="0" borderId="10" xfId="0" quotePrefix="1" applyNumberFormat="1" applyFont="1" applyBorder="1" applyAlignment="1" applyProtection="1"/>
    <xf numFmtId="3" fontId="7" fillId="0" borderId="6" xfId="0" quotePrefix="1" applyNumberFormat="1" applyFont="1" applyBorder="1" applyAlignment="1" applyProtection="1"/>
    <xf numFmtId="3" fontId="7" fillId="0" borderId="18" xfId="0" quotePrefix="1" applyNumberFormat="1" applyFont="1" applyBorder="1" applyAlignment="1" applyProtection="1"/>
    <xf numFmtId="3" fontId="7" fillId="0" borderId="5" xfId="0" quotePrefix="1" applyNumberFormat="1" applyFont="1" applyBorder="1" applyAlignment="1" applyProtection="1"/>
    <xf numFmtId="14" fontId="3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15" fillId="0" borderId="0" xfId="3" applyFont="1" applyAlignment="1">
      <alignment vertical="center"/>
    </xf>
    <xf numFmtId="0" fontId="15" fillId="0" borderId="0" xfId="3" applyFont="1" applyAlignment="1">
      <alignment vertical="center" wrapText="1"/>
    </xf>
    <xf numFmtId="1" fontId="46" fillId="3" borderId="0" xfId="3" applyNumberFormat="1" applyFont="1" applyFill="1" applyAlignment="1">
      <alignment vertical="center"/>
    </xf>
    <xf numFmtId="1" fontId="46" fillId="4" borderId="0" xfId="3" applyNumberFormat="1" applyFont="1" applyFill="1" applyAlignment="1">
      <alignment vertical="center"/>
    </xf>
    <xf numFmtId="0" fontId="15" fillId="0" borderId="0" xfId="3" applyFont="1" applyAlignment="1" applyProtection="1">
      <alignment vertical="center"/>
    </xf>
    <xf numFmtId="1" fontId="46" fillId="0" borderId="0" xfId="3" applyNumberFormat="1" applyFont="1" applyFill="1" applyAlignment="1">
      <alignment vertical="center"/>
    </xf>
    <xf numFmtId="0" fontId="15" fillId="3" borderId="0" xfId="3" applyFont="1" applyFill="1" applyAlignment="1">
      <alignment vertical="center"/>
    </xf>
    <xf numFmtId="0" fontId="15" fillId="4" borderId="0" xfId="3" applyFont="1" applyFill="1" applyAlignment="1">
      <alignment vertical="center"/>
    </xf>
    <xf numFmtId="3" fontId="15" fillId="0" borderId="0" xfId="3" applyNumberFormat="1" applyFont="1" applyFill="1" applyAlignment="1" applyProtection="1">
      <alignment horizontal="right" vertical="center"/>
    </xf>
    <xf numFmtId="0" fontId="16" fillId="0" borderId="0" xfId="3" applyFont="1" applyProtection="1">
      <protection locked="0"/>
    </xf>
    <xf numFmtId="0" fontId="16" fillId="0" borderId="0" xfId="3" applyFont="1" applyProtection="1"/>
    <xf numFmtId="0" fontId="15" fillId="0" borderId="0" xfId="3" applyFont="1" applyAlignment="1" applyProtection="1">
      <alignment vertical="center"/>
      <protection locked="0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 wrapText="1"/>
    </xf>
    <xf numFmtId="0" fontId="15" fillId="0" borderId="0" xfId="3" applyFont="1" applyAlignment="1">
      <alignment horizontal="center" vertical="center"/>
    </xf>
    <xf numFmtId="0" fontId="15" fillId="0" borderId="0" xfId="3" quotePrefix="1" applyFont="1" applyAlignment="1">
      <alignment vertical="center"/>
    </xf>
    <xf numFmtId="0" fontId="15" fillId="0" borderId="0" xfId="3" quotePrefix="1" applyFont="1" applyAlignment="1">
      <alignment horizontal="center" vertical="center"/>
    </xf>
    <xf numFmtId="180" fontId="15" fillId="0" borderId="0" xfId="3" applyNumberFormat="1" applyFont="1" applyAlignment="1">
      <alignment vertical="center"/>
    </xf>
    <xf numFmtId="0" fontId="15" fillId="0" borderId="0" xfId="3" quotePrefix="1" applyFont="1" applyAlignment="1" applyProtection="1">
      <alignment horizontal="center" vertical="center"/>
    </xf>
    <xf numFmtId="180" fontId="15" fillId="0" borderId="0" xfId="3" applyNumberFormat="1" applyFont="1" applyAlignment="1" applyProtection="1">
      <alignment vertical="center"/>
    </xf>
    <xf numFmtId="0" fontId="15" fillId="0" borderId="0" xfId="3" quotePrefix="1" applyFont="1" applyAlignment="1">
      <alignment horizontal="right" vertical="center"/>
    </xf>
    <xf numFmtId="0" fontId="15" fillId="0" borderId="5" xfId="3" applyFont="1" applyBorder="1" applyAlignment="1">
      <alignment horizontal="center" vertical="center"/>
    </xf>
    <xf numFmtId="0" fontId="15" fillId="4" borderId="0" xfId="3" applyFont="1" applyFill="1" applyBorder="1" applyAlignment="1">
      <alignment vertical="center"/>
    </xf>
    <xf numFmtId="0" fontId="15" fillId="0" borderId="37" xfId="3" applyFont="1" applyBorder="1" applyAlignment="1">
      <alignment horizontal="center" vertical="center"/>
    </xf>
    <xf numFmtId="0" fontId="15" fillId="0" borderId="15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4" xfId="3" applyFont="1" applyBorder="1" applyAlignment="1">
      <alignment horizontal="left" vertical="center" wrapText="1"/>
    </xf>
    <xf numFmtId="0" fontId="24" fillId="0" borderId="0" xfId="3" applyFont="1" applyAlignment="1">
      <alignment vertical="center"/>
    </xf>
    <xf numFmtId="0" fontId="24" fillId="3" borderId="0" xfId="3" applyFont="1" applyFill="1" applyAlignment="1">
      <alignment vertical="center"/>
    </xf>
    <xf numFmtId="0" fontId="24" fillId="4" borderId="0" xfId="3" applyFont="1" applyFill="1" applyAlignment="1">
      <alignment vertical="center"/>
    </xf>
    <xf numFmtId="3" fontId="15" fillId="0" borderId="39" xfId="3" applyNumberFormat="1" applyFont="1" applyBorder="1" applyAlignment="1" applyProtection="1">
      <alignment horizontal="right" vertical="center"/>
      <protection locked="0"/>
    </xf>
    <xf numFmtId="0" fontId="15" fillId="5" borderId="0" xfId="3" applyFont="1" applyFill="1" applyAlignment="1">
      <alignment vertical="center"/>
    </xf>
    <xf numFmtId="0" fontId="23" fillId="0" borderId="0" xfId="3" applyFont="1" applyAlignment="1">
      <alignment vertical="center"/>
    </xf>
    <xf numFmtId="3" fontId="15" fillId="0" borderId="40" xfId="3" applyNumberFormat="1" applyFont="1" applyBorder="1" applyAlignment="1" applyProtection="1">
      <alignment horizontal="right" vertical="center"/>
    </xf>
    <xf numFmtId="3" fontId="15" fillId="0" borderId="41" xfId="3" applyNumberFormat="1" applyFont="1" applyBorder="1" applyAlignment="1" applyProtection="1">
      <alignment horizontal="right" vertical="center"/>
    </xf>
    <xf numFmtId="0" fontId="23" fillId="6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3" fontId="15" fillId="0" borderId="31" xfId="3" applyNumberFormat="1" applyFont="1" applyFill="1" applyBorder="1" applyAlignment="1" applyProtection="1">
      <alignment horizontal="right" vertical="center"/>
      <protection locked="0"/>
    </xf>
    <xf numFmtId="3" fontId="15" fillId="0" borderId="39" xfId="3" applyNumberFormat="1" applyFont="1" applyFill="1" applyBorder="1" applyAlignment="1" applyProtection="1">
      <alignment horizontal="right" vertical="center"/>
      <protection locked="0"/>
    </xf>
    <xf numFmtId="3" fontId="23" fillId="0" borderId="31" xfId="3" applyNumberFormat="1" applyFont="1" applyFill="1" applyBorder="1" applyAlignment="1" applyProtection="1">
      <alignment horizontal="right" vertical="center"/>
      <protection locked="0"/>
    </xf>
    <xf numFmtId="0" fontId="23" fillId="5" borderId="0" xfId="3" applyFont="1" applyFill="1" applyAlignment="1">
      <alignment vertical="center"/>
    </xf>
    <xf numFmtId="0" fontId="15" fillId="0" borderId="22" xfId="9" quotePrefix="1" applyNumberFormat="1" applyFont="1" applyFill="1" applyBorder="1" applyAlignment="1">
      <alignment horizontal="right"/>
    </xf>
    <xf numFmtId="0" fontId="15" fillId="0" borderId="37" xfId="9" quotePrefix="1" applyNumberFormat="1" applyFont="1" applyFill="1" applyBorder="1" applyAlignment="1">
      <alignment horizontal="right"/>
    </xf>
    <xf numFmtId="0" fontId="23" fillId="0" borderId="37" xfId="9" quotePrefix="1" applyNumberFormat="1" applyFont="1" applyFill="1" applyBorder="1" applyAlignment="1">
      <alignment horizontal="right"/>
    </xf>
    <xf numFmtId="0" fontId="23" fillId="0" borderId="0" xfId="3" applyNumberFormat="1" applyFont="1" applyAlignment="1">
      <alignment horizontal="right"/>
    </xf>
    <xf numFmtId="0" fontId="15" fillId="0" borderId="0" xfId="3" applyNumberFormat="1" applyFont="1" applyAlignment="1">
      <alignment horizontal="right"/>
    </xf>
    <xf numFmtId="0" fontId="15" fillId="5" borderId="0" xfId="3" applyNumberFormat="1" applyFont="1" applyFill="1" applyAlignment="1">
      <alignment horizontal="right"/>
    </xf>
    <xf numFmtId="0" fontId="15" fillId="0" borderId="0" xfId="3" applyNumberFormat="1" applyFont="1" applyFill="1" applyAlignment="1">
      <alignment horizontal="right"/>
    </xf>
    <xf numFmtId="0" fontId="23" fillId="0" borderId="0" xfId="9" applyNumberFormat="1" applyFont="1" applyFill="1" applyAlignment="1">
      <alignment horizontal="right"/>
    </xf>
    <xf numFmtId="178" fontId="19" fillId="0" borderId="0" xfId="9" applyNumberFormat="1" applyFont="1" applyFill="1" applyBorder="1"/>
    <xf numFmtId="0" fontId="23" fillId="0" borderId="0" xfId="9" applyFont="1" applyFill="1" applyBorder="1"/>
    <xf numFmtId="0" fontId="15" fillId="0" borderId="0" xfId="9" applyNumberFormat="1" applyFont="1" applyFill="1" applyAlignment="1">
      <alignment horizontal="right"/>
    </xf>
    <xf numFmtId="178" fontId="18" fillId="0" borderId="0" xfId="9" applyNumberFormat="1" applyFont="1" applyFill="1" applyBorder="1"/>
    <xf numFmtId="0" fontId="15" fillId="0" borderId="0" xfId="9" applyFont="1" applyFill="1" applyBorder="1"/>
    <xf numFmtId="178" fontId="15" fillId="0" borderId="0" xfId="9" applyNumberFormat="1" applyFont="1" applyFill="1" applyProtection="1">
      <protection locked="0"/>
    </xf>
    <xf numFmtId="178" fontId="15" fillId="0" borderId="0" xfId="9" applyNumberFormat="1" applyFont="1" applyFill="1"/>
    <xf numFmtId="178" fontId="15" fillId="0" borderId="0" xfId="9" applyNumberFormat="1" applyFont="1" applyFill="1" applyBorder="1"/>
    <xf numFmtId="178" fontId="18" fillId="0" borderId="0" xfId="9" applyNumberFormat="1" applyFont="1" applyFill="1"/>
    <xf numFmtId="0" fontId="15" fillId="0" borderId="0" xfId="9" applyFont="1" applyFill="1"/>
    <xf numFmtId="3" fontId="15" fillId="0" borderId="42" xfId="3" applyNumberFormat="1" applyFont="1" applyBorder="1" applyAlignment="1" applyProtection="1">
      <alignment horizontal="right" vertical="center"/>
      <protection locked="0"/>
    </xf>
    <xf numFmtId="0" fontId="15" fillId="0" borderId="0" xfId="3" applyNumberFormat="1" applyFont="1" applyBorder="1" applyAlignment="1">
      <alignment horizontal="right"/>
    </xf>
    <xf numFmtId="3" fontId="15" fillId="0" borderId="1" xfId="3" applyNumberFormat="1" applyFont="1" applyBorder="1" applyAlignment="1" applyProtection="1">
      <alignment horizontal="right" vertical="center"/>
    </xf>
    <xf numFmtId="3" fontId="15" fillId="0" borderId="0" xfId="3" applyNumberFormat="1" applyFont="1" applyBorder="1" applyAlignment="1" applyProtection="1">
      <alignment horizontal="right" vertical="center"/>
      <protection locked="0"/>
    </xf>
    <xf numFmtId="3" fontId="15" fillId="0" borderId="0" xfId="3" applyNumberFormat="1" applyFont="1" applyAlignment="1">
      <alignment horizontal="right" vertical="center"/>
    </xf>
    <xf numFmtId="3" fontId="15" fillId="0" borderId="0" xfId="3" applyNumberFormat="1" applyFont="1" applyAlignment="1">
      <alignment horizontal="center" vertical="center"/>
    </xf>
    <xf numFmtId="49" fontId="15" fillId="0" borderId="0" xfId="3" applyNumberFormat="1" applyFont="1" applyFill="1" applyAlignment="1" applyProtection="1">
      <alignment horizontal="center" vertical="center"/>
    </xf>
    <xf numFmtId="3" fontId="15" fillId="0" borderId="0" xfId="3" quotePrefix="1" applyNumberFormat="1" applyFont="1" applyAlignment="1">
      <alignment horizontal="right" vertical="center"/>
    </xf>
    <xf numFmtId="3" fontId="15" fillId="0" borderId="0" xfId="3" applyNumberFormat="1" applyFont="1" applyAlignment="1" applyProtection="1">
      <alignment horizontal="right" vertical="center"/>
    </xf>
    <xf numFmtId="0" fontId="26" fillId="0" borderId="0" xfId="3" applyFont="1" applyAlignment="1">
      <alignment vertical="center"/>
    </xf>
    <xf numFmtId="3" fontId="15" fillId="0" borderId="0" xfId="3" quotePrefix="1" applyNumberFormat="1" applyFont="1" applyAlignment="1" applyProtection="1">
      <alignment horizontal="right" vertical="center"/>
    </xf>
    <xf numFmtId="0" fontId="26" fillId="0" borderId="0" xfId="3" applyFont="1" applyFill="1" applyAlignment="1">
      <alignment vertical="center"/>
    </xf>
    <xf numFmtId="0" fontId="15" fillId="0" borderId="0" xfId="3" quotePrefix="1" applyFont="1" applyFill="1" applyAlignment="1">
      <alignment vertical="center"/>
    </xf>
    <xf numFmtId="0" fontId="15" fillId="0" borderId="0" xfId="3" applyFont="1" applyFill="1" applyAlignment="1" applyProtection="1">
      <alignment vertical="center"/>
    </xf>
    <xf numFmtId="0" fontId="15" fillId="0" borderId="0" xfId="3" quotePrefix="1" applyFont="1" applyFill="1" applyAlignment="1" applyProtection="1">
      <alignment horizontal="right" vertical="center"/>
    </xf>
    <xf numFmtId="0" fontId="49" fillId="0" borderId="1" xfId="3" applyFont="1" applyFill="1" applyBorder="1" applyAlignment="1">
      <alignment vertical="center"/>
    </xf>
    <xf numFmtId="0" fontId="42" fillId="0" borderId="1" xfId="3" applyFont="1" applyFill="1" applyBorder="1" applyAlignment="1">
      <alignment vertical="center"/>
    </xf>
    <xf numFmtId="0" fontId="50" fillId="7" borderId="5" xfId="3" applyFont="1" applyFill="1" applyBorder="1" applyAlignment="1">
      <alignment horizontal="center" vertical="center"/>
    </xf>
    <xf numFmtId="0" fontId="15" fillId="0" borderId="7" xfId="3" quotePrefix="1" applyFont="1" applyBorder="1" applyAlignment="1">
      <alignment horizontal="center" vertical="center" wrapText="1"/>
    </xf>
    <xf numFmtId="0" fontId="49" fillId="0" borderId="1" xfId="3" applyFont="1" applyFill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5" xfId="3" applyFont="1" applyBorder="1" applyAlignment="1">
      <alignment horizontal="left" vertical="center" wrapText="1"/>
    </xf>
    <xf numFmtId="3" fontId="49" fillId="0" borderId="1" xfId="3" quotePrefix="1" applyNumberFormat="1" applyFont="1" applyFill="1" applyBorder="1" applyAlignment="1">
      <alignment horizontal="center" vertical="center"/>
    </xf>
    <xf numFmtId="3" fontId="49" fillId="0" borderId="1" xfId="3" applyNumberFormat="1" applyFont="1" applyFill="1" applyBorder="1" applyAlignment="1">
      <alignment horizontal="center" vertical="center"/>
    </xf>
    <xf numFmtId="3" fontId="49" fillId="0" borderId="1" xfId="3" applyNumberFormat="1" applyFont="1" applyFill="1" applyBorder="1" applyAlignment="1" applyProtection="1">
      <alignment horizontal="center" vertical="center"/>
    </xf>
    <xf numFmtId="3" fontId="49" fillId="0" borderId="10" xfId="3" quotePrefix="1" applyNumberFormat="1" applyFont="1" applyBorder="1" applyAlignment="1">
      <alignment horizontal="center" vertical="center"/>
    </xf>
    <xf numFmtId="0" fontId="50" fillId="7" borderId="10" xfId="3" quotePrefix="1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 wrapText="1"/>
    </xf>
    <xf numFmtId="0" fontId="15" fillId="0" borderId="37" xfId="3" applyFont="1" applyBorder="1" applyAlignment="1">
      <alignment horizontal="center" vertical="center" wrapText="1"/>
    </xf>
    <xf numFmtId="3" fontId="15" fillId="0" borderId="6" xfId="3" applyNumberFormat="1" applyFont="1" applyBorder="1" applyAlignment="1" applyProtection="1">
      <alignment horizontal="right" vertical="center"/>
    </xf>
    <xf numFmtId="3" fontId="52" fillId="0" borderId="5" xfId="3" applyNumberFormat="1" applyFont="1" applyFill="1" applyBorder="1" applyAlignment="1" applyProtection="1">
      <alignment horizontal="center" vertical="center" wrapText="1"/>
    </xf>
    <xf numFmtId="0" fontId="53" fillId="4" borderId="0" xfId="3" applyFont="1" applyFill="1" applyAlignment="1">
      <alignment vertical="center"/>
    </xf>
    <xf numFmtId="0" fontId="54" fillId="3" borderId="5" xfId="3" applyFont="1" applyFill="1" applyBorder="1" applyAlignment="1">
      <alignment vertical="center" wrapText="1"/>
    </xf>
    <xf numFmtId="3" fontId="15" fillId="0" borderId="37" xfId="3" applyNumberFormat="1" applyFont="1" applyBorder="1" applyAlignment="1" applyProtection="1">
      <alignment horizontal="right" vertical="center"/>
    </xf>
    <xf numFmtId="0" fontId="55" fillId="3" borderId="6" xfId="3" applyFont="1" applyFill="1" applyBorder="1" applyAlignment="1">
      <alignment vertical="center"/>
    </xf>
    <xf numFmtId="3" fontId="15" fillId="0" borderId="43" xfId="3" applyNumberFormat="1" applyFont="1" applyBorder="1" applyAlignment="1" applyProtection="1">
      <alignment horizontal="right" vertical="center"/>
    </xf>
    <xf numFmtId="0" fontId="55" fillId="3" borderId="10" xfId="3" applyFont="1" applyFill="1" applyBorder="1" applyAlignment="1">
      <alignment vertical="center"/>
    </xf>
    <xf numFmtId="3" fontId="23" fillId="0" borderId="44" xfId="3" applyNumberFormat="1" applyFont="1" applyFill="1" applyBorder="1" applyAlignment="1" applyProtection="1">
      <alignment vertical="center"/>
    </xf>
    <xf numFmtId="3" fontId="23" fillId="0" borderId="45" xfId="3" applyNumberFormat="1" applyFont="1" applyFill="1" applyBorder="1" applyAlignment="1" applyProtection="1">
      <alignment vertical="center"/>
    </xf>
    <xf numFmtId="3" fontId="55" fillId="3" borderId="10" xfId="3" applyNumberFormat="1" applyFont="1" applyFill="1" applyBorder="1" applyAlignment="1">
      <alignment vertical="center"/>
    </xf>
    <xf numFmtId="3" fontId="15" fillId="0" borderId="46" xfId="3" applyNumberFormat="1" applyFont="1" applyFill="1" applyBorder="1" applyAlignment="1" applyProtection="1">
      <alignment horizontal="right" vertical="center"/>
    </xf>
    <xf numFmtId="3" fontId="15" fillId="0" borderId="31" xfId="3" applyNumberFormat="1" applyFont="1" applyFill="1" applyBorder="1" applyAlignment="1" applyProtection="1">
      <alignment horizontal="right" vertical="center"/>
    </xf>
    <xf numFmtId="3" fontId="23" fillId="0" borderId="46" xfId="3" applyNumberFormat="1" applyFont="1" applyFill="1" applyBorder="1" applyAlignment="1" applyProtection="1">
      <alignment horizontal="right" vertical="center"/>
    </xf>
    <xf numFmtId="3" fontId="23" fillId="0" borderId="31" xfId="3" applyNumberFormat="1" applyFont="1" applyFill="1" applyBorder="1" applyAlignment="1" applyProtection="1">
      <alignment horizontal="right" vertical="center"/>
    </xf>
    <xf numFmtId="0" fontId="23" fillId="0" borderId="0" xfId="3" applyNumberFormat="1" applyFont="1" applyBorder="1" applyAlignment="1">
      <alignment horizontal="right"/>
    </xf>
    <xf numFmtId="0" fontId="20" fillId="0" borderId="23" xfId="3" applyFont="1" applyFill="1" applyBorder="1" applyAlignment="1">
      <alignment vertical="center" wrapText="1"/>
    </xf>
    <xf numFmtId="0" fontId="20" fillId="0" borderId="30" xfId="3" applyFont="1" applyFill="1" applyBorder="1" applyAlignment="1">
      <alignment vertical="center" wrapText="1"/>
    </xf>
    <xf numFmtId="0" fontId="20" fillId="0" borderId="32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 wrapText="1"/>
    </xf>
    <xf numFmtId="3" fontId="15" fillId="0" borderId="40" xfId="3" applyNumberFormat="1" applyFont="1" applyFill="1" applyBorder="1" applyAlignment="1" applyProtection="1">
      <alignment horizontal="right" vertical="center"/>
    </xf>
    <xf numFmtId="3" fontId="15" fillId="0" borderId="41" xfId="3" applyNumberFormat="1" applyFont="1" applyFill="1" applyBorder="1" applyAlignment="1" applyProtection="1">
      <alignment horizontal="right" vertical="center"/>
    </xf>
    <xf numFmtId="0" fontId="23" fillId="5" borderId="0" xfId="3" applyNumberFormat="1" applyFont="1" applyFill="1" applyAlignment="1">
      <alignment horizontal="right"/>
    </xf>
    <xf numFmtId="3" fontId="23" fillId="0" borderId="46" xfId="3" applyNumberFormat="1" applyFont="1" applyFill="1" applyBorder="1" applyAlignment="1" applyProtection="1">
      <alignment horizontal="right"/>
    </xf>
    <xf numFmtId="3" fontId="23" fillId="0" borderId="31" xfId="3" applyNumberFormat="1" applyFont="1" applyFill="1" applyBorder="1" applyAlignment="1" applyProtection="1">
      <alignment horizontal="right"/>
    </xf>
    <xf numFmtId="0" fontId="23" fillId="0" borderId="0" xfId="3" applyFont="1"/>
    <xf numFmtId="3" fontId="15" fillId="0" borderId="46" xfId="3" applyNumberFormat="1" applyFont="1" applyFill="1" applyBorder="1" applyAlignment="1" applyProtection="1">
      <alignment horizontal="right"/>
    </xf>
    <xf numFmtId="3" fontId="15" fillId="0" borderId="31" xfId="3" applyNumberFormat="1" applyFont="1" applyFill="1" applyBorder="1" applyAlignment="1" applyProtection="1">
      <alignment horizontal="right"/>
    </xf>
    <xf numFmtId="0" fontId="15" fillId="0" borderId="0" xfId="3" applyFont="1"/>
    <xf numFmtId="3" fontId="15" fillId="8" borderId="47" xfId="3" applyNumberFormat="1" applyFont="1" applyFill="1" applyBorder="1" applyAlignment="1" applyProtection="1">
      <alignment horizontal="right" vertical="center"/>
    </xf>
    <xf numFmtId="3" fontId="15" fillId="8" borderId="25" xfId="3" applyNumberFormat="1" applyFont="1" applyFill="1" applyBorder="1" applyAlignment="1" applyProtection="1">
      <alignment horizontal="right" vertical="center"/>
    </xf>
    <xf numFmtId="0" fontId="18" fillId="0" borderId="0" xfId="3" applyFont="1" applyFill="1" applyBorder="1" applyAlignment="1">
      <alignment vertical="center" wrapText="1"/>
    </xf>
    <xf numFmtId="0" fontId="18" fillId="0" borderId="48" xfId="3" applyFont="1" applyFill="1" applyBorder="1" applyAlignment="1">
      <alignment vertical="center"/>
    </xf>
    <xf numFmtId="0" fontId="18" fillId="0" borderId="23" xfId="3" applyFont="1" applyFill="1" applyBorder="1" applyAlignment="1">
      <alignment vertical="center" wrapText="1"/>
    </xf>
    <xf numFmtId="3" fontId="15" fillId="0" borderId="49" xfId="3" applyNumberFormat="1" applyFont="1" applyBorder="1" applyAlignment="1" applyProtection="1">
      <alignment horizontal="right" vertical="center"/>
    </xf>
    <xf numFmtId="3" fontId="15" fillId="0" borderId="17" xfId="3" applyNumberFormat="1" applyFont="1" applyFill="1" applyBorder="1" applyAlignment="1" applyProtection="1">
      <alignment horizontal="right" vertical="center"/>
    </xf>
    <xf numFmtId="3" fontId="15" fillId="0" borderId="23" xfId="3" applyNumberFormat="1" applyFont="1" applyFill="1" applyBorder="1" applyAlignment="1" applyProtection="1">
      <alignment horizontal="right" vertical="center"/>
    </xf>
    <xf numFmtId="3" fontId="15" fillId="0" borderId="49" xfId="3" applyNumberFormat="1" applyFont="1" applyFill="1" applyBorder="1" applyAlignment="1" applyProtection="1">
      <alignment horizontal="right" vertical="center"/>
    </xf>
    <xf numFmtId="0" fontId="15" fillId="0" borderId="50" xfId="3" applyFont="1" applyFill="1" applyBorder="1" applyAlignment="1">
      <alignment vertical="center"/>
    </xf>
    <xf numFmtId="3" fontId="15" fillId="0" borderId="7" xfId="3" applyNumberFormat="1" applyFont="1" applyFill="1" applyBorder="1" applyAlignment="1" applyProtection="1">
      <alignment horizontal="right" vertical="center"/>
    </xf>
    <xf numFmtId="3" fontId="15" fillId="0" borderId="0" xfId="3" applyNumberFormat="1" applyFont="1" applyFill="1" applyBorder="1" applyAlignment="1" applyProtection="1">
      <alignment horizontal="right" vertical="center"/>
    </xf>
    <xf numFmtId="3" fontId="15" fillId="0" borderId="37" xfId="3" applyNumberFormat="1" applyFont="1" applyFill="1" applyBorder="1" applyAlignment="1" applyProtection="1">
      <alignment horizontal="right" vertical="center"/>
    </xf>
    <xf numFmtId="0" fontId="15" fillId="0" borderId="51" xfId="3" applyFont="1" applyFill="1" applyBorder="1" applyAlignment="1">
      <alignment vertical="center"/>
    </xf>
    <xf numFmtId="0" fontId="18" fillId="0" borderId="12" xfId="3" applyFont="1" applyFill="1" applyBorder="1" applyAlignment="1">
      <alignment vertical="center" wrapText="1"/>
    </xf>
    <xf numFmtId="3" fontId="15" fillId="0" borderId="11" xfId="3" applyNumberFormat="1" applyFont="1" applyFill="1" applyBorder="1" applyAlignment="1" applyProtection="1">
      <alignment horizontal="right" vertical="center"/>
    </xf>
    <xf numFmtId="3" fontId="15" fillId="0" borderId="4" xfId="3" applyNumberFormat="1" applyFont="1" applyFill="1" applyBorder="1" applyAlignment="1" applyProtection="1">
      <alignment horizontal="right" vertical="center"/>
    </xf>
    <xf numFmtId="3" fontId="15" fillId="0" borderId="43" xfId="3" applyNumberFormat="1" applyFont="1" applyFill="1" applyBorder="1" applyAlignment="1" applyProtection="1">
      <alignment horizontal="right" vertical="center"/>
    </xf>
    <xf numFmtId="3" fontId="15" fillId="0" borderId="1" xfId="3" applyNumberFormat="1" applyFont="1" applyFill="1" applyBorder="1" applyAlignment="1" applyProtection="1">
      <alignment horizontal="right" vertical="center"/>
    </xf>
    <xf numFmtId="0" fontId="15" fillId="0" borderId="0" xfId="3" applyNumberFormat="1" applyFont="1" applyFill="1" applyBorder="1" applyAlignment="1">
      <alignment horizontal="right"/>
    </xf>
    <xf numFmtId="3" fontId="15" fillId="0" borderId="0" xfId="3" applyNumberFormat="1" applyFont="1" applyBorder="1" applyAlignment="1">
      <alignment horizontal="right"/>
    </xf>
    <xf numFmtId="3" fontId="15" fillId="0" borderId="0" xfId="3" applyNumberFormat="1" applyFont="1" applyBorder="1" applyAlignment="1" applyProtection="1">
      <alignment horizontal="right"/>
    </xf>
    <xf numFmtId="0" fontId="15" fillId="0" borderId="7" xfId="3" quotePrefix="1" applyFont="1" applyBorder="1" applyAlignment="1">
      <alignment horizontal="center" vertical="center"/>
    </xf>
    <xf numFmtId="0" fontId="15" fillId="0" borderId="15" xfId="3" applyFont="1" applyBorder="1" applyAlignment="1">
      <alignment vertical="center" wrapText="1"/>
    </xf>
    <xf numFmtId="0" fontId="15" fillId="0" borderId="11" xfId="3" applyFont="1" applyBorder="1" applyAlignment="1">
      <alignment vertical="center" wrapText="1"/>
    </xf>
    <xf numFmtId="0" fontId="15" fillId="5" borderId="0" xfId="3" applyNumberFormat="1" applyFont="1" applyFill="1" applyBorder="1" applyAlignment="1">
      <alignment horizontal="right"/>
    </xf>
    <xf numFmtId="0" fontId="15" fillId="6" borderId="0" xfId="3" applyNumberFormat="1" applyFont="1" applyFill="1" applyBorder="1" applyAlignment="1">
      <alignment horizontal="right"/>
    </xf>
    <xf numFmtId="3" fontId="15" fillId="0" borderId="39" xfId="3" applyNumberFormat="1" applyFont="1" applyBorder="1" applyAlignment="1" applyProtection="1">
      <alignment vertical="center"/>
      <protection locked="0"/>
    </xf>
    <xf numFmtId="1" fontId="15" fillId="0" borderId="11" xfId="3" applyNumberFormat="1" applyFont="1" applyBorder="1" applyAlignment="1">
      <alignment horizontal="left" vertical="center" wrapText="1"/>
    </xf>
    <xf numFmtId="0" fontId="23" fillId="0" borderId="0" xfId="9" applyFont="1" applyFill="1"/>
    <xf numFmtId="0" fontId="19" fillId="5" borderId="0" xfId="9" applyFont="1" applyFill="1" applyBorder="1" applyAlignment="1">
      <alignment horizontal="right"/>
    </xf>
    <xf numFmtId="0" fontId="15" fillId="0" borderId="15" xfId="3" quotePrefix="1" applyFont="1" applyBorder="1" applyAlignment="1">
      <alignment horizontal="left" vertical="center"/>
    </xf>
    <xf numFmtId="0" fontId="15" fillId="0" borderId="15" xfId="3" quotePrefix="1" applyFont="1" applyBorder="1" applyAlignment="1">
      <alignment horizontal="left" vertical="center" wrapText="1"/>
    </xf>
    <xf numFmtId="178" fontId="15" fillId="0" borderId="0" xfId="3" applyNumberFormat="1" applyFont="1" applyBorder="1" applyAlignment="1">
      <alignment vertical="center"/>
    </xf>
    <xf numFmtId="178" fontId="15" fillId="0" borderId="0" xfId="3" applyNumberFormat="1" applyFont="1" applyBorder="1" applyAlignment="1">
      <alignment vertical="center" wrapText="1"/>
    </xf>
    <xf numFmtId="3" fontId="15" fillId="0" borderId="0" xfId="3" applyNumberFormat="1" applyFont="1" applyBorder="1" applyAlignment="1">
      <alignment horizontal="right" vertical="center"/>
    </xf>
    <xf numFmtId="3" fontId="15" fillId="0" borderId="6" xfId="3" applyNumberFormat="1" applyFont="1" applyBorder="1" applyAlignment="1">
      <alignment horizontal="right" vertical="center"/>
    </xf>
    <xf numFmtId="0" fontId="23" fillId="0" borderId="0" xfId="3" applyFont="1" applyFill="1" applyAlignment="1">
      <alignment vertical="center"/>
    </xf>
    <xf numFmtId="178" fontId="23" fillId="0" borderId="0" xfId="9" applyNumberFormat="1" applyFont="1" applyFill="1" applyBorder="1"/>
    <xf numFmtId="178" fontId="23" fillId="0" borderId="0" xfId="9" applyNumberFormat="1" applyFont="1" applyFill="1" applyBorder="1" applyProtection="1">
      <protection locked="0"/>
    </xf>
    <xf numFmtId="178" fontId="23" fillId="0" borderId="0" xfId="9" applyNumberFormat="1" applyFont="1" applyFill="1"/>
    <xf numFmtId="178" fontId="23" fillId="0" borderId="0" xfId="9" applyNumberFormat="1" applyFont="1" applyFill="1" applyProtection="1">
      <protection locked="0"/>
    </xf>
    <xf numFmtId="178" fontId="19" fillId="0" borderId="0" xfId="9" applyNumberFormat="1" applyFont="1" applyFill="1"/>
    <xf numFmtId="0" fontId="15" fillId="0" borderId="0" xfId="9" applyNumberFormat="1" applyFont="1" applyFill="1" applyBorder="1" applyAlignment="1">
      <alignment horizontal="right"/>
    </xf>
    <xf numFmtId="178" fontId="37" fillId="0" borderId="0" xfId="9" applyNumberFormat="1" applyFont="1" applyFill="1" applyBorder="1"/>
    <xf numFmtId="178" fontId="37" fillId="0" borderId="0" xfId="9" applyNumberFormat="1" applyFont="1" applyFill="1" applyBorder="1" applyProtection="1">
      <protection locked="0"/>
    </xf>
    <xf numFmtId="178" fontId="56" fillId="0" borderId="0" xfId="9" applyNumberFormat="1" applyFont="1" applyFill="1" applyBorder="1"/>
    <xf numFmtId="0" fontId="37" fillId="0" borderId="0" xfId="9" applyFont="1" applyFill="1" applyBorder="1"/>
    <xf numFmtId="0" fontId="37" fillId="0" borderId="0" xfId="9" applyFont="1" applyFill="1"/>
    <xf numFmtId="0" fontId="15" fillId="0" borderId="0" xfId="3" applyFont="1" applyBorder="1" applyAlignment="1" applyProtection="1">
      <alignment vertical="center"/>
      <protection locked="0"/>
    </xf>
    <xf numFmtId="178" fontId="15" fillId="0" borderId="0" xfId="3" applyNumberFormat="1" applyFont="1" applyBorder="1" applyAlignment="1" applyProtection="1">
      <alignment vertical="center"/>
      <protection locked="0"/>
    </xf>
    <xf numFmtId="0" fontId="15" fillId="4" borderId="0" xfId="3" applyFont="1" applyFill="1" applyAlignment="1" applyProtection="1">
      <alignment vertical="center"/>
      <protection locked="0"/>
    </xf>
    <xf numFmtId="3" fontId="15" fillId="0" borderId="0" xfId="3" applyNumberFormat="1" applyFont="1" applyBorder="1" applyAlignment="1" applyProtection="1">
      <alignment horizontal="right" vertical="center"/>
    </xf>
    <xf numFmtId="0" fontId="15" fillId="2" borderId="0" xfId="3" applyFont="1" applyFill="1" applyBorder="1" applyAlignment="1" applyProtection="1">
      <alignment vertical="center"/>
      <protection locked="0"/>
    </xf>
    <xf numFmtId="3" fontId="15" fillId="2" borderId="0" xfId="3" applyNumberFormat="1" applyFont="1" applyFill="1" applyBorder="1" applyAlignment="1" applyProtection="1">
      <alignment horizontal="right" vertical="center"/>
      <protection locked="0"/>
    </xf>
    <xf numFmtId="0" fontId="15" fillId="0" borderId="0" xfId="3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vertical="center"/>
      <protection locked="0"/>
    </xf>
    <xf numFmtId="0" fontId="15" fillId="2" borderId="0" xfId="3" applyFont="1" applyFill="1" applyAlignment="1" applyProtection="1">
      <alignment vertical="center"/>
      <protection locked="0"/>
    </xf>
    <xf numFmtId="0" fontId="15" fillId="0" borderId="0" xfId="3" applyFont="1" applyAlignment="1" applyProtection="1">
      <alignment vertical="center" wrapText="1"/>
      <protection locked="0"/>
    </xf>
    <xf numFmtId="3" fontId="15" fillId="0" borderId="0" xfId="3" applyNumberFormat="1" applyFont="1" applyFill="1" applyAlignment="1" applyProtection="1">
      <alignment horizontal="right" vertical="center"/>
      <protection locked="0"/>
    </xf>
    <xf numFmtId="0" fontId="15" fillId="9" borderId="0" xfId="3" applyFont="1" applyFill="1" applyAlignment="1">
      <alignment vertical="center"/>
    </xf>
    <xf numFmtId="0" fontId="15" fillId="9" borderId="0" xfId="3" applyFont="1" applyFill="1" applyAlignment="1">
      <alignment vertical="center" wrapText="1"/>
    </xf>
    <xf numFmtId="0" fontId="15" fillId="9" borderId="0" xfId="3" applyFont="1" applyFill="1" applyAlignment="1" applyProtection="1">
      <alignment vertical="center"/>
    </xf>
    <xf numFmtId="3" fontId="15" fillId="0" borderId="23" xfId="3" applyNumberFormat="1" applyFont="1" applyBorder="1" applyAlignment="1" applyProtection="1">
      <alignment horizontal="right" vertical="center"/>
    </xf>
    <xf numFmtId="3" fontId="15" fillId="0" borderId="4" xfId="3" applyNumberFormat="1" applyFont="1" applyBorder="1" applyAlignment="1" applyProtection="1">
      <alignment horizontal="right" vertical="center"/>
    </xf>
    <xf numFmtId="0" fontId="15" fillId="0" borderId="1" xfId="3" applyFont="1" applyBorder="1" applyAlignment="1">
      <alignment horizontal="center" vertical="center"/>
    </xf>
    <xf numFmtId="0" fontId="57" fillId="0" borderId="0" xfId="3" applyFont="1"/>
    <xf numFmtId="0" fontId="57" fillId="0" borderId="0" xfId="3" applyFont="1" applyAlignment="1"/>
    <xf numFmtId="0" fontId="57" fillId="0" borderId="0" xfId="3" applyFont="1" applyAlignment="1">
      <alignment wrapText="1"/>
    </xf>
    <xf numFmtId="3" fontId="57" fillId="0" borderId="0" xfId="3" applyNumberFormat="1" applyFont="1" applyAlignment="1"/>
    <xf numFmtId="0" fontId="45" fillId="0" borderId="0" xfId="3"/>
    <xf numFmtId="0" fontId="45" fillId="0" borderId="0" xfId="3" applyFont="1"/>
    <xf numFmtId="0" fontId="57" fillId="7" borderId="0" xfId="3" applyFont="1" applyFill="1"/>
    <xf numFmtId="182" fontId="57" fillId="0" borderId="0" xfId="3" applyNumberFormat="1" applyFont="1"/>
    <xf numFmtId="0" fontId="57" fillId="7" borderId="0" xfId="3" applyFont="1" applyFill="1" applyBorder="1"/>
    <xf numFmtId="3" fontId="42" fillId="7" borderId="0" xfId="3" applyNumberFormat="1" applyFont="1" applyFill="1" applyBorder="1" applyAlignment="1">
      <alignment horizontal="right"/>
    </xf>
    <xf numFmtId="0" fontId="45" fillId="7" borderId="0" xfId="3" applyFill="1" applyBorder="1"/>
    <xf numFmtId="0" fontId="49" fillId="0" borderId="19" xfId="3" applyFont="1" applyFill="1" applyBorder="1" applyAlignment="1">
      <alignment vertical="center"/>
    </xf>
    <xf numFmtId="0" fontId="49" fillId="0" borderId="52" xfId="3" applyFont="1" applyFill="1" applyBorder="1" applyAlignment="1">
      <alignment vertical="center"/>
    </xf>
    <xf numFmtId="0" fontId="42" fillId="0" borderId="38" xfId="3" applyFont="1" applyFill="1" applyBorder="1" applyAlignment="1">
      <alignment vertical="center"/>
    </xf>
    <xf numFmtId="0" fontId="49" fillId="0" borderId="5" xfId="3" applyFont="1" applyFill="1" applyBorder="1" applyAlignment="1">
      <alignment horizontal="center" vertical="center"/>
    </xf>
    <xf numFmtId="0" fontId="50" fillId="7" borderId="6" xfId="3" applyFont="1" applyFill="1" applyBorder="1" applyAlignment="1">
      <alignment horizontal="center" vertical="center"/>
    </xf>
    <xf numFmtId="0" fontId="50" fillId="7" borderId="1" xfId="3" quotePrefix="1" applyFont="1" applyFill="1" applyBorder="1" applyAlignment="1">
      <alignment horizontal="center" vertical="center"/>
    </xf>
    <xf numFmtId="3" fontId="49" fillId="0" borderId="5" xfId="3" applyNumberFormat="1" applyFont="1" applyFill="1" applyBorder="1" applyAlignment="1" applyProtection="1">
      <alignment horizontal="center" vertical="center" wrapText="1"/>
    </xf>
    <xf numFmtId="3" fontId="15" fillId="0" borderId="6" xfId="3" applyNumberFormat="1" applyFont="1" applyFill="1" applyBorder="1" applyAlignment="1">
      <alignment horizontal="right" vertical="center"/>
    </xf>
    <xf numFmtId="3" fontId="15" fillId="0" borderId="6" xfId="3" applyNumberFormat="1" applyFont="1" applyFill="1" applyBorder="1" applyAlignment="1" applyProtection="1">
      <alignment horizontal="right" vertical="center"/>
    </xf>
    <xf numFmtId="0" fontId="54" fillId="3" borderId="6" xfId="3" applyFont="1" applyFill="1" applyBorder="1" applyAlignment="1">
      <alignment vertical="center" wrapText="1"/>
    </xf>
    <xf numFmtId="0" fontId="18" fillId="0" borderId="7" xfId="3" applyFont="1" applyFill="1" applyBorder="1" applyAlignment="1" applyProtection="1">
      <alignment vertical="center"/>
      <protection locked="0"/>
    </xf>
    <xf numFmtId="3" fontId="15" fillId="4" borderId="6" xfId="3" applyNumberFormat="1" applyFont="1" applyFill="1" applyBorder="1" applyAlignment="1" applyProtection="1">
      <alignment horizontal="right" vertical="center"/>
    </xf>
    <xf numFmtId="3" fontId="23" fillId="0" borderId="53" xfId="3" applyNumberFormat="1" applyFont="1" applyFill="1" applyBorder="1" applyAlignment="1" applyProtection="1">
      <alignment vertical="center"/>
    </xf>
    <xf numFmtId="3" fontId="23" fillId="0" borderId="54" xfId="3" applyNumberFormat="1" applyFont="1" applyFill="1" applyBorder="1" applyAlignment="1" applyProtection="1">
      <alignment vertical="center"/>
    </xf>
    <xf numFmtId="3" fontId="15" fillId="0" borderId="46" xfId="3" applyNumberFormat="1" applyFont="1" applyFill="1" applyBorder="1" applyAlignment="1" applyProtection="1">
      <alignment horizontal="right" vertical="center"/>
      <protection locked="0"/>
    </xf>
    <xf numFmtId="3" fontId="15" fillId="0" borderId="39" xfId="3" applyNumberFormat="1" applyFont="1" applyFill="1" applyBorder="1" applyAlignment="1" applyProtection="1">
      <alignment horizontal="right" vertical="center"/>
    </xf>
    <xf numFmtId="3" fontId="23" fillId="0" borderId="55" xfId="3" applyNumberFormat="1" applyFont="1" applyFill="1" applyBorder="1" applyAlignment="1" applyProtection="1">
      <alignment horizontal="right" vertical="center"/>
    </xf>
    <xf numFmtId="3" fontId="23" fillId="0" borderId="39" xfId="3" applyNumberFormat="1" applyFont="1" applyFill="1" applyBorder="1" applyAlignment="1" applyProtection="1">
      <alignment horizontal="right" vertical="center"/>
    </xf>
    <xf numFmtId="0" fontId="57" fillId="0" borderId="0" xfId="3" applyFont="1" applyFill="1"/>
    <xf numFmtId="3" fontId="23" fillId="0" borderId="46" xfId="3" applyNumberFormat="1" applyFont="1" applyFill="1" applyBorder="1" applyAlignment="1" applyProtection="1">
      <alignment horizontal="right" vertical="center"/>
      <protection locked="0"/>
    </xf>
    <xf numFmtId="3" fontId="15" fillId="0" borderId="31" xfId="3" quotePrefix="1" applyNumberFormat="1" applyFont="1" applyFill="1" applyBorder="1" applyAlignment="1" applyProtection="1">
      <alignment horizontal="right" vertical="center"/>
    </xf>
    <xf numFmtId="3" fontId="23" fillId="0" borderId="46" xfId="3" applyNumberFormat="1" applyFont="1" applyFill="1" applyBorder="1" applyAlignment="1" applyProtection="1">
      <alignment horizontal="right"/>
      <protection locked="0"/>
    </xf>
    <xf numFmtId="3" fontId="23" fillId="0" borderId="31" xfId="3" applyNumberFormat="1" applyFont="1" applyFill="1" applyBorder="1" applyAlignment="1" applyProtection="1">
      <alignment horizontal="right"/>
      <protection locked="0"/>
    </xf>
    <xf numFmtId="3" fontId="23" fillId="0" borderId="55" xfId="3" applyNumberFormat="1" applyFont="1" applyFill="1" applyBorder="1" applyAlignment="1" applyProtection="1">
      <alignment horizontal="right"/>
    </xf>
    <xf numFmtId="3" fontId="23" fillId="0" borderId="39" xfId="3" applyNumberFormat="1" applyFont="1" applyFill="1" applyBorder="1" applyAlignment="1" applyProtection="1">
      <alignment horizontal="right"/>
    </xf>
    <xf numFmtId="3" fontId="15" fillId="0" borderId="39" xfId="3" applyNumberFormat="1" applyFont="1" applyBorder="1" applyAlignment="1" applyProtection="1">
      <alignment horizontal="right"/>
      <protection locked="0"/>
    </xf>
    <xf numFmtId="3" fontId="15" fillId="0" borderId="46" xfId="3" applyNumberFormat="1" applyFont="1" applyFill="1" applyBorder="1" applyAlignment="1" applyProtection="1">
      <alignment horizontal="right"/>
      <protection locked="0"/>
    </xf>
    <xf numFmtId="3" fontId="15" fillId="0" borderId="31" xfId="3" applyNumberFormat="1" applyFont="1" applyFill="1" applyBorder="1" applyAlignment="1" applyProtection="1">
      <alignment horizontal="right"/>
      <protection locked="0"/>
    </xf>
    <xf numFmtId="3" fontId="15" fillId="0" borderId="16" xfId="3" applyNumberFormat="1" applyFont="1" applyFill="1" applyBorder="1" applyAlignment="1" applyProtection="1">
      <alignment horizontal="right" vertical="center"/>
      <protection locked="0"/>
    </xf>
    <xf numFmtId="3" fontId="15" fillId="0" borderId="40" xfId="3" applyNumberFormat="1" applyFont="1" applyFill="1" applyBorder="1" applyAlignment="1" applyProtection="1">
      <alignment horizontal="right" vertical="center"/>
      <protection locked="0"/>
    </xf>
    <xf numFmtId="0" fontId="64" fillId="4" borderId="0" xfId="3" applyFont="1" applyFill="1" applyAlignment="1">
      <alignment vertical="center"/>
    </xf>
    <xf numFmtId="0" fontId="42" fillId="0" borderId="0" xfId="3" applyFont="1" applyBorder="1" applyAlignment="1">
      <alignment vertical="center"/>
    </xf>
    <xf numFmtId="0" fontId="42" fillId="0" borderId="0" xfId="0" applyFont="1" applyAlignment="1">
      <alignment horizontal="right" wrapText="1"/>
    </xf>
    <xf numFmtId="49" fontId="61" fillId="1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50" xfId="9" applyFont="1" applyFill="1" applyBorder="1" applyAlignment="1">
      <alignment horizontal="left" vertical="center" wrapText="1"/>
    </xf>
    <xf numFmtId="0" fontId="15" fillId="0" borderId="51" xfId="9" applyFont="1" applyFill="1" applyBorder="1" applyAlignment="1">
      <alignment horizontal="left" vertical="center" wrapText="1"/>
    </xf>
    <xf numFmtId="0" fontId="15" fillId="6" borderId="56" xfId="9" applyFont="1" applyFill="1" applyBorder="1" applyAlignment="1">
      <alignment horizontal="left" wrapText="1"/>
    </xf>
    <xf numFmtId="0" fontId="15" fillId="6" borderId="57" xfId="9" applyFont="1" applyFill="1" applyBorder="1" applyAlignment="1">
      <alignment horizontal="left" wrapText="1"/>
    </xf>
    <xf numFmtId="0" fontId="15" fillId="6" borderId="58" xfId="9" applyFont="1" applyFill="1" applyBorder="1" applyAlignment="1">
      <alignment horizontal="left" wrapText="1"/>
    </xf>
    <xf numFmtId="3" fontId="15" fillId="0" borderId="13" xfId="3" applyNumberFormat="1" applyFont="1" applyBorder="1" applyAlignment="1" applyProtection="1">
      <alignment horizontal="right" vertical="center"/>
      <protection locked="0"/>
    </xf>
    <xf numFmtId="3" fontId="15" fillId="0" borderId="41" xfId="3" applyNumberFormat="1" applyFont="1" applyBorder="1" applyAlignment="1" applyProtection="1">
      <alignment horizontal="right" vertical="center"/>
      <protection locked="0"/>
    </xf>
    <xf numFmtId="3" fontId="15" fillId="0" borderId="41" xfId="3" applyNumberFormat="1" applyFont="1" applyFill="1" applyBorder="1" applyAlignment="1" applyProtection="1">
      <alignment horizontal="right" vertical="center"/>
      <protection locked="0"/>
    </xf>
    <xf numFmtId="0" fontId="15" fillId="0" borderId="23" xfId="9" applyFont="1" applyFill="1" applyBorder="1" applyAlignment="1">
      <alignment horizontal="left"/>
    </xf>
    <xf numFmtId="0" fontId="15" fillId="0" borderId="12" xfId="9" applyFont="1" applyFill="1" applyBorder="1" applyAlignment="1">
      <alignment horizontal="left"/>
    </xf>
    <xf numFmtId="0" fontId="15" fillId="0" borderId="12" xfId="9" applyFont="1" applyFill="1" applyBorder="1"/>
    <xf numFmtId="0" fontId="26" fillId="0" borderId="59" xfId="9" applyFont="1" applyFill="1" applyBorder="1" applyAlignment="1">
      <alignment horizontal="left" vertical="center" wrapText="1"/>
    </xf>
    <xf numFmtId="3" fontId="15" fillId="0" borderId="49" xfId="3" applyNumberFormat="1" applyFont="1" applyBorder="1" applyAlignment="1" applyProtection="1">
      <alignment horizontal="right" vertical="center"/>
      <protection locked="0"/>
    </xf>
    <xf numFmtId="0" fontId="30" fillId="0" borderId="23" xfId="9" applyFont="1" applyFill="1" applyBorder="1" applyAlignment="1">
      <alignment wrapText="1"/>
    </xf>
    <xf numFmtId="0" fontId="30" fillId="0" borderId="0" xfId="9" applyFont="1" applyFill="1" applyBorder="1" applyAlignment="1">
      <alignment wrapText="1"/>
    </xf>
    <xf numFmtId="0" fontId="31" fillId="0" borderId="0" xfId="9" applyFont="1" applyFill="1" applyBorder="1" applyAlignment="1">
      <alignment wrapText="1"/>
    </xf>
    <xf numFmtId="0" fontId="30" fillId="0" borderId="12" xfId="9" applyFont="1" applyFill="1" applyBorder="1" applyAlignment="1">
      <alignment wrapText="1"/>
    </xf>
    <xf numFmtId="0" fontId="25" fillId="0" borderId="23" xfId="3" applyFont="1" applyFill="1" applyBorder="1" applyAlignment="1">
      <alignment vertical="center" wrapText="1"/>
    </xf>
    <xf numFmtId="0" fontId="25" fillId="0" borderId="30" xfId="3" applyFont="1" applyFill="1" applyBorder="1" applyAlignment="1">
      <alignment vertical="center" wrapText="1"/>
    </xf>
    <xf numFmtId="0" fontId="25" fillId="0" borderId="32" xfId="3" applyFont="1" applyFill="1" applyBorder="1" applyAlignment="1">
      <alignment vertical="center" wrapText="1"/>
    </xf>
    <xf numFmtId="0" fontId="25" fillId="0" borderId="12" xfId="3" applyFont="1" applyFill="1" applyBorder="1" applyAlignment="1">
      <alignment vertical="center" wrapText="1"/>
    </xf>
    <xf numFmtId="0" fontId="27" fillId="0" borderId="40" xfId="9" applyFont="1" applyFill="1" applyBorder="1"/>
    <xf numFmtId="3" fontId="15" fillId="0" borderId="41" xfId="3" applyNumberFormat="1" applyFont="1" applyBorder="1" applyAlignment="1" applyProtection="1">
      <alignment vertical="center"/>
      <protection locked="0"/>
    </xf>
    <xf numFmtId="0" fontId="36" fillId="0" borderId="23" xfId="9" applyFont="1" applyFill="1" applyBorder="1"/>
    <xf numFmtId="0" fontId="36" fillId="0" borderId="12" xfId="9" applyFont="1" applyFill="1" applyBorder="1"/>
    <xf numFmtId="0" fontId="15" fillId="0" borderId="0" xfId="9" applyFont="1" applyFill="1" applyBorder="1" applyAlignment="1">
      <alignment horizontal="left" wrapText="1"/>
    </xf>
    <xf numFmtId="0" fontId="20" fillId="0" borderId="23" xfId="9" applyFont="1" applyFill="1" applyBorder="1" applyAlignment="1">
      <alignment horizontal="left" wrapText="1"/>
    </xf>
    <xf numFmtId="0" fontId="20" fillId="0" borderId="36" xfId="9" applyFont="1" applyFill="1" applyBorder="1" applyAlignment="1">
      <alignment horizontal="left" wrapText="1"/>
    </xf>
    <xf numFmtId="0" fontId="20" fillId="0" borderId="0" xfId="9" applyFont="1" applyFill="1" applyBorder="1" applyAlignment="1">
      <alignment horizontal="left" wrapText="1"/>
    </xf>
    <xf numFmtId="0" fontId="20" fillId="0" borderId="12" xfId="9" applyFont="1" applyFill="1" applyBorder="1" applyAlignment="1">
      <alignment horizontal="left" wrapText="1"/>
    </xf>
    <xf numFmtId="3" fontId="15" fillId="0" borderId="41" xfId="3" applyNumberFormat="1" applyFont="1" applyBorder="1" applyAlignment="1" applyProtection="1">
      <alignment horizontal="right"/>
      <protection locked="0"/>
    </xf>
    <xf numFmtId="0" fontId="65" fillId="0" borderId="0" xfId="0" applyFont="1"/>
    <xf numFmtId="0" fontId="15" fillId="11" borderId="0" xfId="3" applyFont="1" applyFill="1" applyAlignment="1">
      <alignment vertical="center"/>
    </xf>
    <xf numFmtId="3" fontId="15" fillId="0" borderId="39" xfId="3" applyNumberFormat="1" applyFont="1" applyBorder="1" applyAlignment="1" applyProtection="1">
      <alignment horizontal="right" vertical="center"/>
    </xf>
    <xf numFmtId="3" fontId="15" fillId="0" borderId="38" xfId="3" applyNumberFormat="1" applyFont="1" applyBorder="1" applyAlignment="1" applyProtection="1">
      <alignment vertical="center"/>
    </xf>
    <xf numFmtId="0" fontId="0" fillId="7" borderId="0" xfId="0" applyFill="1"/>
    <xf numFmtId="3" fontId="91" fillId="7" borderId="0" xfId="0" applyNumberFormat="1" applyFont="1" applyFill="1"/>
    <xf numFmtId="1" fontId="15" fillId="0" borderId="10" xfId="3" applyNumberFormat="1" applyFont="1" applyBorder="1" applyAlignment="1">
      <alignment horizontal="center" vertical="center"/>
    </xf>
    <xf numFmtId="3" fontId="57" fillId="0" borderId="0" xfId="3" applyNumberFormat="1" applyFont="1" applyAlignment="1" applyProtection="1"/>
    <xf numFmtId="3" fontId="42" fillId="7" borderId="0" xfId="3" applyNumberFormat="1" applyFont="1" applyFill="1" applyBorder="1" applyAlignment="1" applyProtection="1">
      <alignment horizontal="right"/>
    </xf>
    <xf numFmtId="3" fontId="49" fillId="0" borderId="1" xfId="3" quotePrefix="1" applyNumberFormat="1" applyFont="1" applyFill="1" applyBorder="1" applyAlignment="1" applyProtection="1">
      <alignment horizontal="center" vertical="center"/>
    </xf>
    <xf numFmtId="0" fontId="45" fillId="0" borderId="0" xfId="3" applyProtection="1"/>
    <xf numFmtId="0" fontId="15" fillId="0" borderId="51" xfId="9" applyFont="1" applyFill="1" applyBorder="1" applyAlignment="1">
      <alignment horizontal="left" wrapText="1"/>
    </xf>
    <xf numFmtId="0" fontId="15" fillId="0" borderId="23" xfId="9" quotePrefix="1" applyFont="1" applyFill="1" applyBorder="1" applyAlignment="1">
      <alignment horizontal="left" vertical="center" wrapText="1"/>
    </xf>
    <xf numFmtId="0" fontId="15" fillId="0" borderId="12" xfId="9" quotePrefix="1" applyFont="1" applyFill="1" applyBorder="1" applyAlignment="1">
      <alignment vertical="center" wrapText="1"/>
    </xf>
    <xf numFmtId="0" fontId="15" fillId="0" borderId="23" xfId="9" quotePrefix="1" applyFont="1" applyFill="1" applyBorder="1" applyAlignment="1">
      <alignment horizontal="left"/>
    </xf>
    <xf numFmtId="0" fontId="15" fillId="0" borderId="12" xfId="9" quotePrefix="1" applyFont="1" applyFill="1" applyBorder="1"/>
    <xf numFmtId="0" fontId="20" fillId="0" borderId="60" xfId="9" applyFont="1" applyFill="1" applyBorder="1" applyAlignment="1">
      <alignment vertical="center" wrapText="1"/>
    </xf>
    <xf numFmtId="0" fontId="20" fillId="0" borderId="60" xfId="9" applyFont="1" applyFill="1" applyBorder="1" applyAlignment="1">
      <alignment horizontal="left" vertical="center" wrapText="1"/>
    </xf>
    <xf numFmtId="0" fontId="15" fillId="0" borderId="0" xfId="9" quotePrefix="1" applyFont="1" applyFill="1" applyBorder="1" applyAlignment="1">
      <alignment horizontal="left" vertical="center" wrapText="1"/>
    </xf>
    <xf numFmtId="0" fontId="15" fillId="0" borderId="61" xfId="9" applyFont="1" applyFill="1" applyBorder="1" applyAlignment="1">
      <alignment horizontal="left" vertical="center" wrapText="1"/>
    </xf>
    <xf numFmtId="0" fontId="15" fillId="0" borderId="37" xfId="9" applyFont="1" applyFill="1" applyBorder="1" applyAlignment="1">
      <alignment horizontal="left" vertical="center" wrapText="1"/>
    </xf>
    <xf numFmtId="0" fontId="20" fillId="0" borderId="37" xfId="9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</xf>
    <xf numFmtId="3" fontId="21" fillId="0" borderId="44" xfId="3" applyNumberFormat="1" applyFont="1" applyFill="1" applyBorder="1" applyAlignment="1" applyProtection="1">
      <alignment vertical="center"/>
    </xf>
    <xf numFmtId="3" fontId="21" fillId="0" borderId="45" xfId="3" applyNumberFormat="1" applyFont="1" applyFill="1" applyBorder="1" applyAlignment="1" applyProtection="1">
      <alignment vertical="center"/>
    </xf>
    <xf numFmtId="3" fontId="93" fillId="3" borderId="10" xfId="3" applyNumberFormat="1" applyFont="1" applyFill="1" applyBorder="1" applyAlignment="1">
      <alignment vertical="center"/>
    </xf>
    <xf numFmtId="3" fontId="21" fillId="0" borderId="46" xfId="3" applyNumberFormat="1" applyFont="1" applyFill="1" applyBorder="1" applyAlignment="1" applyProtection="1">
      <alignment horizontal="right" vertical="center"/>
    </xf>
    <xf numFmtId="3" fontId="21" fillId="0" borderId="31" xfId="3" applyNumberFormat="1" applyFont="1" applyFill="1" applyBorder="1" applyAlignment="1" applyProtection="1">
      <alignment horizontal="right" vertical="center"/>
    </xf>
    <xf numFmtId="0" fontId="18" fillId="2" borderId="7" xfId="0" applyFont="1" applyFill="1" applyBorder="1" applyAlignment="1" applyProtection="1">
      <alignment vertical="center" wrapText="1"/>
      <protection locked="0"/>
    </xf>
    <xf numFmtId="0" fontId="18" fillId="0" borderId="0" xfId="3" applyFont="1" applyAlignment="1">
      <alignment horizontal="center" wrapText="1"/>
    </xf>
    <xf numFmtId="3" fontId="49" fillId="0" borderId="1" xfId="3" quotePrefix="1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/>
    </xf>
    <xf numFmtId="1" fontId="15" fillId="0" borderId="1" xfId="3" applyNumberFormat="1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vertical="center"/>
    </xf>
    <xf numFmtId="3" fontId="93" fillId="3" borderId="1" xfId="3" applyNumberFormat="1" applyFont="1" applyFill="1" applyBorder="1" applyAlignment="1">
      <alignment vertical="center"/>
    </xf>
    <xf numFmtId="0" fontId="15" fillId="0" borderId="1" xfId="3" applyFont="1" applyBorder="1" applyAlignment="1">
      <alignment vertical="center"/>
    </xf>
    <xf numFmtId="182" fontId="96" fillId="0" borderId="5" xfId="3" applyNumberFormat="1" applyFont="1" applyFill="1" applyBorder="1" applyAlignment="1" applyProtection="1">
      <alignment horizontal="center" vertical="center"/>
    </xf>
    <xf numFmtId="0" fontId="97" fillId="0" borderId="6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0" fillId="0" borderId="60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3" fontId="15" fillId="0" borderId="60" xfId="3" applyNumberFormat="1" applyFont="1" applyBorder="1" applyAlignment="1" applyProtection="1">
      <alignment horizontal="right" vertical="center"/>
      <protection locked="0"/>
    </xf>
    <xf numFmtId="3" fontId="15" fillId="0" borderId="62" xfId="3" applyNumberFormat="1" applyFont="1" applyBorder="1" applyAlignment="1" applyProtection="1">
      <alignment horizontal="right" vertical="center"/>
      <protection locked="0"/>
    </xf>
    <xf numFmtId="3" fontId="15" fillId="0" borderId="62" xfId="3" applyNumberFormat="1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protection locked="0"/>
    </xf>
    <xf numFmtId="0" fontId="3" fillId="0" borderId="63" xfId="0" applyFont="1" applyBorder="1" applyAlignment="1" applyProtection="1">
      <protection locked="0"/>
    </xf>
    <xf numFmtId="0" fontId="3" fillId="0" borderId="52" xfId="0" applyFont="1" applyBorder="1" applyAlignment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7" borderId="11" xfId="0" quotePrefix="1" applyFont="1" applyFill="1" applyBorder="1" applyAlignment="1" applyProtection="1">
      <alignment horizontal="center"/>
      <protection locked="0"/>
    </xf>
    <xf numFmtId="0" fontId="3" fillId="7" borderId="10" xfId="0" quotePrefix="1" applyFont="1" applyFill="1" applyBorder="1" applyAlignment="1" applyProtection="1">
      <alignment horizontal="center"/>
      <protection locked="0"/>
    </xf>
    <xf numFmtId="0" fontId="2" fillId="12" borderId="6" xfId="0" applyFont="1" applyFill="1" applyBorder="1" applyAlignment="1" applyProtection="1">
      <alignment horizontal="center"/>
      <protection locked="0"/>
    </xf>
    <xf numFmtId="0" fontId="2" fillId="12" borderId="8" xfId="0" applyFont="1" applyFill="1" applyBorder="1" applyAlignment="1" applyProtection="1">
      <alignment horizontal="center"/>
      <protection locked="0"/>
    </xf>
    <xf numFmtId="0" fontId="3" fillId="12" borderId="10" xfId="0" quotePrefix="1" applyFont="1" applyFill="1" applyBorder="1" applyAlignment="1" applyProtection="1">
      <alignment horizontal="center"/>
      <protection locked="0"/>
    </xf>
    <xf numFmtId="0" fontId="2" fillId="12" borderId="6" xfId="0" applyFont="1" applyFill="1" applyBorder="1" applyAlignment="1" applyProtection="1">
      <protection locked="0"/>
    </xf>
    <xf numFmtId="3" fontId="2" fillId="12" borderId="10" xfId="0" applyNumberFormat="1" applyFont="1" applyFill="1" applyBorder="1" applyAlignment="1" applyProtection="1"/>
    <xf numFmtId="3" fontId="2" fillId="12" borderId="5" xfId="0" applyNumberFormat="1" applyFont="1" applyFill="1" applyBorder="1" applyAlignment="1" applyProtection="1"/>
    <xf numFmtId="3" fontId="2" fillId="12" borderId="14" xfId="0" applyNumberFormat="1" applyFont="1" applyFill="1" applyBorder="1" applyAlignment="1" applyProtection="1"/>
    <xf numFmtId="3" fontId="2" fillId="12" borderId="8" xfId="0" applyNumberFormat="1" applyFont="1" applyFill="1" applyBorder="1" applyAlignment="1" applyProtection="1"/>
    <xf numFmtId="3" fontId="2" fillId="12" borderId="13" xfId="0" applyNumberFormat="1" applyFont="1" applyFill="1" applyBorder="1" applyAlignment="1" applyProtection="1"/>
    <xf numFmtId="3" fontId="2" fillId="12" borderId="18" xfId="0" applyNumberFormat="1" applyFont="1" applyFill="1" applyBorder="1" applyAlignment="1" applyProtection="1"/>
    <xf numFmtId="3" fontId="2" fillId="12" borderId="1" xfId="0" applyNumberFormat="1" applyFont="1" applyFill="1" applyBorder="1" applyAlignment="1" applyProtection="1"/>
    <xf numFmtId="3" fontId="7" fillId="12" borderId="1" xfId="0" quotePrefix="1" applyNumberFormat="1" applyFont="1" applyFill="1" applyBorder="1" applyAlignment="1" applyProtection="1"/>
    <xf numFmtId="3" fontId="2" fillId="12" borderId="20" xfId="0" applyNumberFormat="1" applyFont="1" applyFill="1" applyBorder="1" applyAlignment="1" applyProtection="1"/>
    <xf numFmtId="3" fontId="7" fillId="12" borderId="10" xfId="0" quotePrefix="1" applyNumberFormat="1" applyFont="1" applyFill="1" applyBorder="1" applyAlignment="1" applyProtection="1"/>
    <xf numFmtId="3" fontId="7" fillId="12" borderId="13" xfId="0" quotePrefix="1" applyNumberFormat="1" applyFont="1" applyFill="1" applyBorder="1" applyAlignment="1" applyProtection="1"/>
    <xf numFmtId="3" fontId="7" fillId="12" borderId="6" xfId="0" quotePrefix="1" applyNumberFormat="1" applyFont="1" applyFill="1" applyBorder="1" applyAlignment="1" applyProtection="1"/>
    <xf numFmtId="3" fontId="2" fillId="12" borderId="10" xfId="0" applyNumberFormat="1" applyFont="1" applyFill="1" applyBorder="1" applyAlignment="1" applyProtection="1">
      <alignment horizontal="right"/>
    </xf>
    <xf numFmtId="3" fontId="2" fillId="12" borderId="6" xfId="0" applyNumberFormat="1" applyFont="1" applyFill="1" applyBorder="1" applyAlignment="1" applyProtection="1">
      <alignment horizontal="right"/>
    </xf>
    <xf numFmtId="3" fontId="7" fillId="12" borderId="18" xfId="0" quotePrefix="1" applyNumberFormat="1" applyFont="1" applyFill="1" applyBorder="1" applyAlignment="1" applyProtection="1"/>
    <xf numFmtId="3" fontId="7" fillId="12" borderId="5" xfId="0" quotePrefix="1" applyNumberFormat="1" applyFont="1" applyFill="1" applyBorder="1" applyAlignment="1" applyProtection="1"/>
    <xf numFmtId="0" fontId="12" fillId="0" borderId="13" xfId="0" quotePrefix="1" applyFont="1" applyBorder="1" applyAlignment="1" applyProtection="1">
      <alignment horizontal="left"/>
    </xf>
    <xf numFmtId="0" fontId="12" fillId="0" borderId="13" xfId="0" quotePrefix="1" applyFont="1" applyBorder="1" applyAlignment="1" applyProtection="1">
      <alignment horizontal="left"/>
      <protection locked="0"/>
    </xf>
    <xf numFmtId="3" fontId="12" fillId="12" borderId="13" xfId="0" quotePrefix="1" applyNumberFormat="1" applyFont="1" applyFill="1" applyBorder="1" applyAlignment="1" applyProtection="1"/>
    <xf numFmtId="3" fontId="12" fillId="0" borderId="13" xfId="0" quotePrefix="1" applyNumberFormat="1" applyFont="1" applyBorder="1" applyAlignment="1" applyProtection="1"/>
    <xf numFmtId="3" fontId="99" fillId="0" borderId="13" xfId="0" quotePrefix="1" applyNumberFormat="1" applyFont="1" applyBorder="1" applyAlignment="1" applyProtection="1"/>
    <xf numFmtId="3" fontId="91" fillId="7" borderId="0" xfId="0" applyNumberFormat="1" applyFont="1" applyFill="1" applyProtection="1"/>
    <xf numFmtId="3" fontId="49" fillId="12" borderId="1" xfId="3" quotePrefix="1" applyNumberFormat="1" applyFont="1" applyFill="1" applyBorder="1" applyAlignment="1" applyProtection="1">
      <alignment horizontal="center" vertical="center"/>
    </xf>
    <xf numFmtId="0" fontId="101" fillId="0" borderId="0" xfId="9" quotePrefix="1" applyFont="1" applyFill="1" applyBorder="1" applyAlignment="1">
      <alignment horizontal="right" vertical="center"/>
    </xf>
    <xf numFmtId="0" fontId="15" fillId="8" borderId="0" xfId="3" applyFont="1" applyFill="1" applyBorder="1" applyAlignment="1">
      <alignment vertical="center"/>
    </xf>
    <xf numFmtId="0" fontId="15" fillId="8" borderId="0" xfId="3" applyFont="1" applyFill="1" applyBorder="1" applyAlignment="1">
      <alignment vertical="center" wrapText="1"/>
    </xf>
    <xf numFmtId="3" fontId="15" fillId="8" borderId="0" xfId="3" applyNumberFormat="1" applyFont="1" applyFill="1" applyBorder="1" applyAlignment="1">
      <alignment horizontal="right" vertical="center"/>
    </xf>
    <xf numFmtId="3" fontId="15" fillId="8" borderId="0" xfId="3" applyNumberFormat="1" applyFont="1" applyFill="1" applyBorder="1" applyAlignment="1">
      <alignment horizontal="center" vertical="center"/>
    </xf>
    <xf numFmtId="14" fontId="15" fillId="8" borderId="0" xfId="3" quotePrefix="1" applyNumberFormat="1" applyFont="1" applyFill="1" applyBorder="1" applyAlignment="1" applyProtection="1">
      <alignment horizontal="center" vertical="center"/>
    </xf>
    <xf numFmtId="14" fontId="15" fillId="8" borderId="0" xfId="3" applyNumberFormat="1" applyFont="1" applyFill="1" applyBorder="1" applyAlignment="1" applyProtection="1">
      <alignment horizontal="center" vertical="center"/>
    </xf>
    <xf numFmtId="0" fontId="15" fillId="8" borderId="0" xfId="3" quotePrefix="1" applyFont="1" applyFill="1" applyBorder="1" applyAlignment="1">
      <alignment vertical="center"/>
    </xf>
    <xf numFmtId="49" fontId="15" fillId="8" borderId="0" xfId="3" applyNumberFormat="1" applyFont="1" applyFill="1" applyBorder="1" applyAlignment="1" applyProtection="1">
      <alignment horizontal="center" vertical="center"/>
    </xf>
    <xf numFmtId="3" fontId="15" fillId="8" borderId="0" xfId="3" quotePrefix="1" applyNumberFormat="1" applyFont="1" applyFill="1" applyBorder="1" applyAlignment="1">
      <alignment horizontal="right" vertical="center"/>
    </xf>
    <xf numFmtId="182" fontId="18" fillId="8" borderId="0" xfId="3" applyNumberFormat="1" applyFont="1" applyFill="1" applyBorder="1" applyAlignment="1">
      <alignment horizontal="center" vertical="center"/>
    </xf>
    <xf numFmtId="3" fontId="15" fillId="8" borderId="0" xfId="3" applyNumberFormat="1" applyFont="1" applyFill="1" applyBorder="1" applyAlignment="1" applyProtection="1">
      <alignment horizontal="right" vertical="center"/>
      <protection locked="0"/>
    </xf>
    <xf numFmtId="0" fontId="15" fillId="8" borderId="0" xfId="3" applyFont="1" applyFill="1" applyBorder="1" applyAlignment="1">
      <alignment horizontal="center" vertical="center"/>
    </xf>
    <xf numFmtId="0" fontId="15" fillId="8" borderId="0" xfId="3" applyFont="1" applyFill="1" applyBorder="1" applyAlignment="1">
      <alignment horizontal="center" vertical="center" wrapText="1"/>
    </xf>
    <xf numFmtId="0" fontId="15" fillId="8" borderId="0" xfId="3" applyFont="1" applyFill="1" applyBorder="1" applyAlignment="1">
      <alignment horizontal="center"/>
    </xf>
    <xf numFmtId="0" fontId="15" fillId="8" borderId="0" xfId="3" applyFont="1" applyFill="1" applyBorder="1" applyAlignment="1">
      <alignment horizontal="center" vertical="top"/>
    </xf>
    <xf numFmtId="0" fontId="15" fillId="8" borderId="0" xfId="3" applyFont="1" applyFill="1" applyBorder="1" applyAlignment="1">
      <alignment vertical="top" wrapText="1"/>
    </xf>
    <xf numFmtId="3" fontId="15" fillId="8" borderId="0" xfId="3" applyNumberFormat="1" applyFont="1" applyFill="1" applyBorder="1" applyAlignment="1">
      <alignment horizontal="center"/>
    </xf>
    <xf numFmtId="3" fontId="15" fillId="8" borderId="0" xfId="3" applyNumberFormat="1" applyFont="1" applyFill="1" applyBorder="1" applyAlignment="1" applyProtection="1">
      <alignment horizontal="right" vertical="center"/>
    </xf>
    <xf numFmtId="3" fontId="15" fillId="8" borderId="0" xfId="0" applyNumberFormat="1" applyFont="1" applyFill="1" applyBorder="1" applyAlignment="1" applyProtection="1">
      <alignment horizontal="right" vertical="center"/>
    </xf>
    <xf numFmtId="0" fontId="34" fillId="8" borderId="0" xfId="3" applyFont="1" applyFill="1" applyBorder="1"/>
    <xf numFmtId="0" fontId="15" fillId="8" borderId="0" xfId="3" applyFont="1" applyFill="1" applyBorder="1" applyAlignment="1">
      <alignment vertical="top"/>
    </xf>
    <xf numFmtId="3" fontId="15" fillId="8" borderId="0" xfId="3" applyNumberFormat="1" applyFont="1" applyFill="1" applyBorder="1" applyAlignment="1">
      <alignment horizontal="right"/>
    </xf>
    <xf numFmtId="0" fontId="25" fillId="0" borderId="38" xfId="9" applyFont="1" applyFill="1" applyBorder="1" applyAlignment="1">
      <alignment horizontal="center" vertical="center" wrapText="1"/>
    </xf>
    <xf numFmtId="179" fontId="24" fillId="14" borderId="31" xfId="3" quotePrefix="1" applyNumberFormat="1" applyFont="1" applyFill="1" applyBorder="1" applyAlignment="1" applyProtection="1">
      <alignment horizontal="center" vertical="center"/>
    </xf>
    <xf numFmtId="179" fontId="121" fillId="14" borderId="64" xfId="3" applyNumberFormat="1" applyFont="1" applyFill="1" applyBorder="1" applyAlignment="1" applyProtection="1">
      <alignment horizontal="center" vertical="center"/>
    </xf>
    <xf numFmtId="49" fontId="122" fillId="14" borderId="31" xfId="3" applyNumberFormat="1" applyFont="1" applyFill="1" applyBorder="1" applyAlignment="1" applyProtection="1">
      <alignment horizontal="center" vertical="center"/>
      <protection locked="0"/>
    </xf>
    <xf numFmtId="0" fontId="24" fillId="0" borderId="0" xfId="3" quotePrefix="1" applyFont="1" applyAlignment="1">
      <alignment vertical="center"/>
    </xf>
    <xf numFmtId="0" fontId="123" fillId="15" borderId="65" xfId="9" applyFont="1" applyFill="1" applyBorder="1" applyAlignment="1">
      <alignment horizontal="left" vertical="center" wrapText="1"/>
    </xf>
    <xf numFmtId="0" fontId="124" fillId="15" borderId="66" xfId="9" applyFont="1" applyFill="1" applyBorder="1" applyAlignment="1">
      <alignment horizontal="center" vertical="center" wrapText="1"/>
    </xf>
    <xf numFmtId="0" fontId="123" fillId="15" borderId="66" xfId="3" applyFont="1" applyFill="1" applyBorder="1" applyAlignment="1">
      <alignment horizontal="center" vertical="center" wrapText="1"/>
    </xf>
    <xf numFmtId="0" fontId="123" fillId="15" borderId="46" xfId="3" applyFont="1" applyFill="1" applyBorder="1" applyAlignment="1">
      <alignment horizontal="center" vertical="center"/>
    </xf>
    <xf numFmtId="0" fontId="123" fillId="15" borderId="31" xfId="3" applyFont="1" applyFill="1" applyBorder="1" applyAlignment="1">
      <alignment horizontal="center" vertical="center"/>
    </xf>
    <xf numFmtId="0" fontId="98" fillId="0" borderId="55" xfId="9" applyFont="1" applyFill="1" applyBorder="1" applyAlignment="1">
      <alignment horizontal="center" vertical="center" wrapText="1"/>
    </xf>
    <xf numFmtId="0" fontId="125" fillId="15" borderId="1" xfId="3" applyFont="1" applyFill="1" applyBorder="1" applyAlignment="1" applyProtection="1">
      <alignment horizontal="center" vertical="center" wrapText="1"/>
    </xf>
    <xf numFmtId="181" fontId="105" fillId="13" borderId="9" xfId="9" quotePrefix="1" applyNumberFormat="1" applyFont="1" applyFill="1" applyBorder="1" applyAlignment="1" applyProtection="1">
      <alignment horizontal="right" vertical="center"/>
    </xf>
    <xf numFmtId="3" fontId="126" fillId="14" borderId="8" xfId="3" applyNumberFormat="1" applyFont="1" applyFill="1" applyBorder="1" applyAlignment="1">
      <alignment horizontal="right" vertical="center"/>
    </xf>
    <xf numFmtId="3" fontId="126" fillId="14" borderId="8" xfId="3" applyNumberFormat="1" applyFont="1" applyFill="1" applyBorder="1" applyAlignment="1" applyProtection="1">
      <alignment horizontal="right" vertical="center"/>
    </xf>
    <xf numFmtId="186" fontId="127" fillId="16" borderId="67" xfId="3" applyNumberFormat="1" applyFont="1" applyFill="1" applyBorder="1" applyAlignment="1" applyProtection="1">
      <alignment horizontal="center" vertical="center"/>
    </xf>
    <xf numFmtId="0" fontId="127" fillId="16" borderId="67" xfId="3" applyNumberFormat="1" applyFont="1" applyFill="1" applyBorder="1" applyAlignment="1" applyProtection="1">
      <alignment horizontal="center" vertical="center"/>
    </xf>
    <xf numFmtId="0" fontId="24" fillId="0" borderId="0" xfId="3" applyFont="1" applyAlignment="1">
      <alignment horizontal="right" vertical="center"/>
    </xf>
    <xf numFmtId="49" fontId="128" fillId="0" borderId="0" xfId="3" applyNumberFormat="1" applyFont="1" applyFill="1" applyAlignment="1" applyProtection="1">
      <alignment horizontal="center" vertical="center"/>
    </xf>
    <xf numFmtId="3" fontId="24" fillId="0" borderId="0" xfId="3" applyNumberFormat="1" applyFont="1" applyAlignment="1">
      <alignment horizontal="center" vertical="center"/>
    </xf>
    <xf numFmtId="181" fontId="129" fillId="17" borderId="16" xfId="9" quotePrefix="1" applyNumberFormat="1" applyFont="1" applyFill="1" applyBorder="1" applyAlignment="1" applyProtection="1">
      <alignment horizontal="right" vertical="center"/>
    </xf>
    <xf numFmtId="3" fontId="130" fillId="17" borderId="13" xfId="3" applyNumberFormat="1" applyFont="1" applyFill="1" applyBorder="1" applyAlignment="1" applyProtection="1">
      <alignment horizontal="right" vertical="center"/>
    </xf>
    <xf numFmtId="0" fontId="131" fillId="18" borderId="65" xfId="3" applyFont="1" applyFill="1" applyBorder="1" applyAlignment="1" applyProtection="1">
      <alignment vertical="center"/>
    </xf>
    <xf numFmtId="0" fontId="131" fillId="18" borderId="66" xfId="3" applyFont="1" applyFill="1" applyBorder="1" applyAlignment="1" applyProtection="1">
      <alignment horizontal="center" vertical="center"/>
    </xf>
    <xf numFmtId="0" fontId="132" fillId="18" borderId="66" xfId="3" applyFont="1" applyFill="1" applyBorder="1" applyAlignment="1" applyProtection="1">
      <alignment horizontal="center" vertical="center" wrapText="1"/>
    </xf>
    <xf numFmtId="0" fontId="133" fillId="18" borderId="9" xfId="3" applyFont="1" applyFill="1" applyBorder="1" applyAlignment="1" applyProtection="1">
      <alignment horizontal="center" vertical="center"/>
    </xf>
    <xf numFmtId="0" fontId="133" fillId="18" borderId="24" xfId="3" applyFont="1" applyFill="1" applyBorder="1" applyAlignment="1" applyProtection="1">
      <alignment horizontal="center" vertical="center"/>
    </xf>
    <xf numFmtId="0" fontId="27" fillId="0" borderId="4" xfId="9" applyFont="1" applyFill="1" applyBorder="1" applyAlignment="1" applyProtection="1">
      <alignment horizontal="center" vertical="center" wrapText="1"/>
    </xf>
    <xf numFmtId="0" fontId="2" fillId="15" borderId="15" xfId="0" applyFont="1" applyFill="1" applyBorder="1" applyAlignment="1" applyProtection="1">
      <alignment horizontal="center" vertical="center" wrapText="1"/>
    </xf>
    <xf numFmtId="0" fontId="18" fillId="15" borderId="1" xfId="3" applyFont="1" applyFill="1" applyBorder="1" applyAlignment="1" applyProtection="1">
      <alignment horizontal="center" vertical="center"/>
    </xf>
    <xf numFmtId="183" fontId="18" fillId="18" borderId="1" xfId="9" applyNumberFormat="1" applyFont="1" applyFill="1" applyBorder="1" applyAlignment="1">
      <alignment horizontal="right" vertical="center"/>
    </xf>
    <xf numFmtId="0" fontId="22" fillId="18" borderId="1" xfId="9" applyFont="1" applyFill="1" applyBorder="1" applyAlignment="1">
      <alignment horizontal="right" vertical="center"/>
    </xf>
    <xf numFmtId="0" fontId="18" fillId="18" borderId="1" xfId="11" applyFont="1" applyFill="1" applyBorder="1" applyAlignment="1">
      <alignment horizontal="center" vertical="center" wrapText="1"/>
    </xf>
    <xf numFmtId="3" fontId="15" fillId="18" borderId="68" xfId="3" applyNumberFormat="1" applyFont="1" applyFill="1" applyBorder="1" applyAlignment="1" applyProtection="1">
      <alignment horizontal="right" vertical="center"/>
    </xf>
    <xf numFmtId="0" fontId="134" fillId="19" borderId="65" xfId="3" applyFont="1" applyFill="1" applyBorder="1" applyAlignment="1" applyProtection="1">
      <alignment vertical="center"/>
    </xf>
    <xf numFmtId="0" fontId="134" fillId="19" borderId="66" xfId="3" applyFont="1" applyFill="1" applyBorder="1" applyAlignment="1" applyProtection="1">
      <alignment horizontal="center" vertical="center"/>
    </xf>
    <xf numFmtId="0" fontId="135" fillId="19" borderId="66" xfId="3" applyFont="1" applyFill="1" applyBorder="1" applyAlignment="1" applyProtection="1">
      <alignment horizontal="center" vertical="center" wrapText="1"/>
    </xf>
    <xf numFmtId="0" fontId="136" fillId="19" borderId="69" xfId="3" quotePrefix="1" applyFont="1" applyFill="1" applyBorder="1" applyAlignment="1" applyProtection="1">
      <alignment horizontal="center" vertical="center"/>
    </xf>
    <xf numFmtId="0" fontId="136" fillId="19" borderId="24" xfId="3" applyFont="1" applyFill="1" applyBorder="1" applyAlignment="1" applyProtection="1">
      <alignment horizontal="center" vertical="center"/>
    </xf>
    <xf numFmtId="0" fontId="137" fillId="0" borderId="12" xfId="9" applyFont="1" applyFill="1" applyBorder="1" applyAlignment="1" applyProtection="1">
      <alignment horizontal="center" vertical="center" wrapText="1"/>
    </xf>
    <xf numFmtId="0" fontId="138" fillId="14" borderId="13" xfId="9" applyFont="1" applyFill="1" applyBorder="1" applyAlignment="1" applyProtection="1">
      <alignment horizontal="left" vertical="center"/>
    </xf>
    <xf numFmtId="0" fontId="127" fillId="16" borderId="70" xfId="3" applyNumberFormat="1" applyFont="1" applyFill="1" applyBorder="1" applyAlignment="1" applyProtection="1">
      <alignment horizontal="center" vertical="center"/>
    </xf>
    <xf numFmtId="0" fontId="127" fillId="19" borderId="1" xfId="3" applyNumberFormat="1" applyFont="1" applyFill="1" applyBorder="1" applyAlignment="1" applyProtection="1">
      <alignment horizontal="center" vertical="center"/>
    </xf>
    <xf numFmtId="181" fontId="139" fillId="20" borderId="16" xfId="9" quotePrefix="1" applyNumberFormat="1" applyFont="1" applyFill="1" applyBorder="1" applyAlignment="1" applyProtection="1">
      <alignment horizontal="right" vertical="center"/>
    </xf>
    <xf numFmtId="3" fontId="140" fillId="20" borderId="13" xfId="3" applyNumberFormat="1" applyFont="1" applyFill="1" applyBorder="1" applyAlignment="1" applyProtection="1">
      <alignment vertical="center"/>
    </xf>
    <xf numFmtId="3" fontId="15" fillId="21" borderId="2" xfId="3" applyNumberFormat="1" applyFont="1" applyFill="1" applyBorder="1" applyAlignment="1">
      <alignment vertical="center"/>
    </xf>
    <xf numFmtId="3" fontId="15" fillId="21" borderId="2" xfId="3" applyNumberFormat="1" applyFont="1" applyFill="1" applyBorder="1" applyAlignment="1" applyProtection="1">
      <alignment vertical="center"/>
    </xf>
    <xf numFmtId="0" fontId="141" fillId="19" borderId="71" xfId="9" quotePrefix="1" applyFont="1" applyFill="1" applyBorder="1" applyAlignment="1">
      <alignment horizontal="right" vertical="center"/>
    </xf>
    <xf numFmtId="0" fontId="136" fillId="19" borderId="72" xfId="9" applyFont="1" applyFill="1" applyBorder="1" applyAlignment="1">
      <alignment horizontal="right" vertical="center"/>
    </xf>
    <xf numFmtId="0" fontId="135" fillId="19" borderId="73" xfId="9" applyFont="1" applyFill="1" applyBorder="1" applyAlignment="1">
      <alignment horizontal="center" vertical="center" wrapText="1"/>
    </xf>
    <xf numFmtId="3" fontId="140" fillId="19" borderId="74" xfId="3" applyNumberFormat="1" applyFont="1" applyFill="1" applyBorder="1" applyAlignment="1">
      <alignment vertical="center"/>
    </xf>
    <xf numFmtId="3" fontId="140" fillId="19" borderId="74" xfId="3" applyNumberFormat="1" applyFont="1" applyFill="1" applyBorder="1" applyAlignment="1" applyProtection="1">
      <alignment vertical="center"/>
    </xf>
    <xf numFmtId="0" fontId="15" fillId="22" borderId="7" xfId="3" quotePrefix="1" applyFont="1" applyFill="1" applyBorder="1" applyAlignment="1">
      <alignment horizontal="center" vertical="center" wrapText="1"/>
    </xf>
    <xf numFmtId="0" fontId="15" fillId="22" borderId="11" xfId="3" applyFont="1" applyFill="1" applyBorder="1" applyAlignment="1">
      <alignment vertical="center"/>
    </xf>
    <xf numFmtId="178" fontId="15" fillId="22" borderId="43" xfId="3" quotePrefix="1" applyNumberFormat="1" applyFont="1" applyFill="1" applyBorder="1" applyAlignment="1">
      <alignment horizontal="center" vertical="center"/>
    </xf>
    <xf numFmtId="178" fontId="15" fillId="22" borderId="10" xfId="3" quotePrefix="1" applyNumberFormat="1" applyFont="1" applyFill="1" applyBorder="1" applyAlignment="1">
      <alignment horizontal="center" vertical="center" wrapText="1"/>
    </xf>
    <xf numFmtId="0" fontId="15" fillId="22" borderId="5" xfId="3" quotePrefix="1" applyFont="1" applyFill="1" applyBorder="1" applyAlignment="1">
      <alignment horizontal="center" vertical="center"/>
    </xf>
    <xf numFmtId="0" fontId="15" fillId="22" borderId="5" xfId="3" applyFont="1" applyFill="1" applyBorder="1" applyAlignment="1">
      <alignment vertical="center"/>
    </xf>
    <xf numFmtId="0" fontId="15" fillId="22" borderId="5" xfId="3" quotePrefix="1" applyFont="1" applyFill="1" applyBorder="1" applyAlignment="1">
      <alignment horizontal="center" vertical="center" wrapText="1"/>
    </xf>
    <xf numFmtId="0" fontId="15" fillId="22" borderId="10" xfId="3" quotePrefix="1" applyFont="1" applyFill="1" applyBorder="1" applyAlignment="1">
      <alignment horizontal="center" vertical="center" wrapText="1"/>
    </xf>
    <xf numFmtId="3" fontId="15" fillId="23" borderId="10" xfId="3" applyNumberFormat="1" applyFont="1" applyFill="1" applyBorder="1" applyAlignment="1">
      <alignment horizontal="right" vertical="center"/>
    </xf>
    <xf numFmtId="0" fontId="2" fillId="14" borderId="15" xfId="0" applyFont="1" applyFill="1" applyBorder="1" applyAlignment="1" applyProtection="1">
      <alignment horizontal="center" vertical="center" wrapText="1"/>
    </xf>
    <xf numFmtId="0" fontId="98" fillId="14" borderId="1" xfId="3" applyFont="1" applyFill="1" applyBorder="1" applyAlignment="1" applyProtection="1">
      <alignment horizontal="center" vertical="center"/>
    </xf>
    <xf numFmtId="0" fontId="15" fillId="24" borderId="1" xfId="3" quotePrefix="1" applyFont="1" applyFill="1" applyBorder="1" applyAlignment="1">
      <alignment horizontal="center" vertical="center"/>
    </xf>
    <xf numFmtId="181" fontId="18" fillId="24" borderId="1" xfId="9" quotePrefix="1" applyNumberFormat="1" applyFont="1" applyFill="1" applyBorder="1" applyAlignment="1">
      <alignment horizontal="center" vertical="center"/>
    </xf>
    <xf numFmtId="181" fontId="20" fillId="24" borderId="1" xfId="9" quotePrefix="1" applyNumberFormat="1" applyFont="1" applyFill="1" applyBorder="1" applyAlignment="1">
      <alignment horizontal="center" vertical="center"/>
    </xf>
    <xf numFmtId="0" fontId="24" fillId="24" borderId="1" xfId="3" quotePrefix="1" applyFont="1" applyFill="1" applyBorder="1" applyAlignment="1">
      <alignment horizontal="center" vertical="center" wrapText="1"/>
    </xf>
    <xf numFmtId="181" fontId="19" fillId="25" borderId="19" xfId="9" quotePrefix="1" applyNumberFormat="1" applyFont="1" applyFill="1" applyBorder="1" applyAlignment="1">
      <alignment horizontal="right" vertical="center"/>
    </xf>
    <xf numFmtId="0" fontId="127" fillId="25" borderId="67" xfId="3" applyNumberFormat="1" applyFont="1" applyFill="1" applyBorder="1" applyAlignment="1" applyProtection="1">
      <alignment horizontal="center" vertical="center"/>
    </xf>
    <xf numFmtId="3" fontId="23" fillId="25" borderId="75" xfId="3" applyNumberFormat="1" applyFont="1" applyFill="1" applyBorder="1" applyAlignment="1">
      <alignment vertical="center"/>
    </xf>
    <xf numFmtId="3" fontId="23" fillId="25" borderId="54" xfId="3" applyNumberFormat="1" applyFont="1" applyFill="1" applyBorder="1" applyAlignment="1">
      <alignment vertical="center"/>
    </xf>
    <xf numFmtId="3" fontId="23" fillId="25" borderId="54" xfId="3" applyNumberFormat="1" applyFont="1" applyFill="1" applyBorder="1" applyAlignment="1" applyProtection="1">
      <alignment vertical="center"/>
    </xf>
    <xf numFmtId="181" fontId="19" fillId="25" borderId="7" xfId="9" quotePrefix="1" applyNumberFormat="1" applyFont="1" applyFill="1" applyBorder="1" applyAlignment="1">
      <alignment horizontal="right" vertical="center"/>
    </xf>
    <xf numFmtId="3" fontId="23" fillId="25" borderId="41" xfId="3" applyNumberFormat="1" applyFont="1" applyFill="1" applyBorder="1" applyAlignment="1" applyProtection="1">
      <alignment vertical="center"/>
    </xf>
    <xf numFmtId="3" fontId="23" fillId="25" borderId="39" xfId="3" applyNumberFormat="1" applyFont="1" applyFill="1" applyBorder="1" applyAlignment="1" applyProtection="1">
      <alignment vertical="center"/>
    </xf>
    <xf numFmtId="3" fontId="23" fillId="25" borderId="41" xfId="3" applyNumberFormat="1" applyFont="1" applyFill="1" applyBorder="1" applyAlignment="1" applyProtection="1">
      <alignment horizontal="right" vertical="center"/>
    </xf>
    <xf numFmtId="3" fontId="23" fillId="25" borderId="39" xfId="3" applyNumberFormat="1" applyFont="1" applyFill="1" applyBorder="1" applyAlignment="1" applyProtection="1">
      <alignment horizontal="right" vertical="center"/>
    </xf>
    <xf numFmtId="3" fontId="15" fillId="25" borderId="39" xfId="3" applyNumberFormat="1" applyFont="1" applyFill="1" applyBorder="1" applyAlignment="1" applyProtection="1">
      <alignment horizontal="right" vertical="center"/>
    </xf>
    <xf numFmtId="3" fontId="23" fillId="25" borderId="41" xfId="3" applyNumberFormat="1" applyFont="1" applyFill="1" applyBorder="1" applyAlignment="1" applyProtection="1">
      <alignment horizontal="right" vertical="center"/>
      <protection locked="0"/>
    </xf>
    <xf numFmtId="3" fontId="23" fillId="25" borderId="39" xfId="3" applyNumberFormat="1" applyFont="1" applyFill="1" applyBorder="1" applyAlignment="1" applyProtection="1">
      <alignment horizontal="right" vertical="center"/>
      <protection locked="0"/>
    </xf>
    <xf numFmtId="178" fontId="18" fillId="24" borderId="1" xfId="9" applyNumberFormat="1" applyFont="1" applyFill="1" applyBorder="1" applyAlignment="1">
      <alignment horizontal="right" vertical="center"/>
    </xf>
    <xf numFmtId="181" fontId="22" fillId="24" borderId="1" xfId="9" quotePrefix="1" applyNumberFormat="1" applyFont="1" applyFill="1" applyBorder="1" applyAlignment="1">
      <alignment horizontal="right" vertical="center"/>
    </xf>
    <xf numFmtId="0" fontId="24" fillId="24" borderId="1" xfId="9" applyFont="1" applyFill="1" applyBorder="1" applyAlignment="1">
      <alignment horizontal="center" vertical="center" wrapText="1"/>
    </xf>
    <xf numFmtId="3" fontId="15" fillId="24" borderId="1" xfId="3" applyNumberFormat="1" applyFont="1" applyFill="1" applyBorder="1" applyAlignment="1">
      <alignment vertical="center"/>
    </xf>
    <xf numFmtId="3" fontId="15" fillId="24" borderId="1" xfId="3" applyNumberFormat="1" applyFont="1" applyFill="1" applyBorder="1" applyAlignment="1" applyProtection="1">
      <alignment vertical="center"/>
    </xf>
    <xf numFmtId="3" fontId="21" fillId="16" borderId="44" xfId="3" applyNumberFormat="1" applyFont="1" applyFill="1" applyBorder="1" applyAlignment="1" applyProtection="1">
      <alignment vertical="center"/>
    </xf>
    <xf numFmtId="3" fontId="15" fillId="16" borderId="46" xfId="3" applyNumberFormat="1" applyFont="1" applyFill="1" applyBorder="1" applyAlignment="1" applyProtection="1">
      <alignment horizontal="right" vertical="center"/>
    </xf>
    <xf numFmtId="3" fontId="21" fillId="16" borderId="46" xfId="3" applyNumberFormat="1" applyFont="1" applyFill="1" applyBorder="1" applyAlignment="1" applyProtection="1">
      <alignment horizontal="right" vertical="center"/>
    </xf>
    <xf numFmtId="3" fontId="23" fillId="16" borderId="46" xfId="3" applyNumberFormat="1" applyFont="1" applyFill="1" applyBorder="1" applyAlignment="1" applyProtection="1">
      <alignment horizontal="right" vertical="center"/>
    </xf>
    <xf numFmtId="3" fontId="23" fillId="16" borderId="31" xfId="3" applyNumberFormat="1" applyFont="1" applyFill="1" applyBorder="1" applyAlignment="1" applyProtection="1">
      <alignment horizontal="right" vertical="center"/>
    </xf>
    <xf numFmtId="3" fontId="15" fillId="16" borderId="31" xfId="3" applyNumberFormat="1" applyFont="1" applyFill="1" applyBorder="1" applyAlignment="1" applyProtection="1">
      <alignment horizontal="right" vertical="center"/>
    </xf>
    <xf numFmtId="3" fontId="140" fillId="20" borderId="13" xfId="3" applyNumberFormat="1" applyFont="1" applyFill="1" applyBorder="1" applyAlignment="1" applyProtection="1">
      <alignment vertical="center"/>
      <protection locked="0"/>
    </xf>
    <xf numFmtId="3" fontId="49" fillId="21" borderId="1" xfId="3" quotePrefix="1" applyNumberFormat="1" applyFont="1" applyFill="1" applyBorder="1" applyAlignment="1" applyProtection="1">
      <alignment horizontal="center" vertical="center"/>
    </xf>
    <xf numFmtId="0" fontId="23" fillId="21" borderId="0" xfId="3" applyFont="1" applyFill="1" applyAlignment="1">
      <alignment vertical="center"/>
    </xf>
    <xf numFmtId="0" fontId="127" fillId="16" borderId="18" xfId="3" applyNumberFormat="1" applyFont="1" applyFill="1" applyBorder="1" applyAlignment="1" applyProtection="1">
      <alignment horizontal="center" vertical="center"/>
    </xf>
    <xf numFmtId="0" fontId="127" fillId="16" borderId="1" xfId="3" applyNumberFormat="1" applyFont="1" applyFill="1" applyBorder="1" applyAlignment="1" applyProtection="1">
      <alignment horizontal="center" vertical="center"/>
    </xf>
    <xf numFmtId="186" fontId="127" fillId="25" borderId="67" xfId="3" applyNumberFormat="1" applyFont="1" applyFill="1" applyBorder="1" applyAlignment="1" applyProtection="1">
      <alignment horizontal="center" vertical="center"/>
    </xf>
    <xf numFmtId="0" fontId="15" fillId="18" borderId="1" xfId="3" applyFont="1" applyFill="1" applyBorder="1" applyAlignment="1">
      <alignment vertical="center"/>
    </xf>
    <xf numFmtId="0" fontId="15" fillId="18" borderId="1" xfId="3" applyFont="1" applyFill="1" applyBorder="1" applyAlignment="1">
      <alignment horizontal="center" vertical="center"/>
    </xf>
    <xf numFmtId="0" fontId="15" fillId="18" borderId="1" xfId="3" applyFont="1" applyFill="1" applyBorder="1" applyAlignment="1">
      <alignment horizontal="center" vertical="center" wrapText="1"/>
    </xf>
    <xf numFmtId="0" fontId="15" fillId="18" borderId="1" xfId="3" applyFont="1" applyFill="1" applyBorder="1" applyAlignment="1" applyProtection="1">
      <alignment horizontal="center" vertical="center"/>
    </xf>
    <xf numFmtId="181" fontId="18" fillId="18" borderId="1" xfId="9" quotePrefix="1" applyNumberFormat="1" applyFont="1" applyFill="1" applyBorder="1" applyAlignment="1">
      <alignment horizontal="center" vertical="center"/>
    </xf>
    <xf numFmtId="181" fontId="20" fillId="18" borderId="1" xfId="9" quotePrefix="1" applyNumberFormat="1" applyFont="1" applyFill="1" applyBorder="1" applyAlignment="1">
      <alignment horizontal="center" vertical="center"/>
    </xf>
    <xf numFmtId="0" fontId="24" fillId="18" borderId="6" xfId="3" applyFont="1" applyFill="1" applyBorder="1" applyAlignment="1">
      <alignment horizontal="center" vertical="center" wrapText="1"/>
    </xf>
    <xf numFmtId="0" fontId="15" fillId="18" borderId="6" xfId="3" applyFont="1" applyFill="1" applyBorder="1" applyAlignment="1" applyProtection="1">
      <alignment horizontal="center" vertical="center"/>
    </xf>
    <xf numFmtId="181" fontId="19" fillId="17" borderId="19" xfId="9" quotePrefix="1" applyNumberFormat="1" applyFont="1" applyFill="1" applyBorder="1" applyAlignment="1">
      <alignment horizontal="right" vertical="center"/>
    </xf>
    <xf numFmtId="3" fontId="23" fillId="17" borderId="14" xfId="3" applyNumberFormat="1" applyFont="1" applyFill="1" applyBorder="1" applyAlignment="1" applyProtection="1">
      <alignment vertical="center"/>
    </xf>
    <xf numFmtId="3" fontId="23" fillId="17" borderId="75" xfId="3" applyNumberFormat="1" applyFont="1" applyFill="1" applyBorder="1" applyAlignment="1" applyProtection="1">
      <alignment vertical="center"/>
    </xf>
    <xf numFmtId="3" fontId="23" fillId="17" borderId="54" xfId="3" applyNumberFormat="1" applyFont="1" applyFill="1" applyBorder="1" applyAlignment="1" applyProtection="1">
      <alignment vertical="center"/>
    </xf>
    <xf numFmtId="181" fontId="19" fillId="17" borderId="7" xfId="9" quotePrefix="1" applyNumberFormat="1" applyFont="1" applyFill="1" applyBorder="1" applyAlignment="1">
      <alignment horizontal="right" vertical="center"/>
    </xf>
    <xf numFmtId="3" fontId="23" fillId="17" borderId="13" xfId="3" applyNumberFormat="1" applyFont="1" applyFill="1" applyBorder="1" applyAlignment="1" applyProtection="1">
      <alignment horizontal="right" vertical="center"/>
    </xf>
    <xf numFmtId="3" fontId="23" fillId="17" borderId="41" xfId="3" applyNumberFormat="1" applyFont="1" applyFill="1" applyBorder="1" applyAlignment="1" applyProtection="1">
      <alignment horizontal="right" vertical="center"/>
    </xf>
    <xf numFmtId="3" fontId="23" fillId="17" borderId="39" xfId="3" applyNumberFormat="1" applyFont="1" applyFill="1" applyBorder="1" applyAlignment="1" applyProtection="1">
      <alignment horizontal="right" vertical="center"/>
    </xf>
    <xf numFmtId="3" fontId="23" fillId="17" borderId="41" xfId="3" applyNumberFormat="1" applyFont="1" applyFill="1" applyBorder="1" applyAlignment="1" applyProtection="1">
      <alignment horizontal="right" vertical="center"/>
      <protection locked="0"/>
    </xf>
    <xf numFmtId="3" fontId="23" fillId="17" borderId="39" xfId="3" applyNumberFormat="1" applyFont="1" applyFill="1" applyBorder="1" applyAlignment="1" applyProtection="1">
      <alignment horizontal="right" vertical="center"/>
      <protection locked="0"/>
    </xf>
    <xf numFmtId="3" fontId="15" fillId="17" borderId="39" xfId="3" applyNumberFormat="1" applyFont="1" applyFill="1" applyBorder="1" applyAlignment="1" applyProtection="1">
      <alignment horizontal="right" vertical="center"/>
    </xf>
    <xf numFmtId="181" fontId="19" fillId="17" borderId="7" xfId="9" quotePrefix="1" applyNumberFormat="1" applyFont="1" applyFill="1" applyBorder="1" applyAlignment="1">
      <alignment horizontal="right"/>
    </xf>
    <xf numFmtId="3" fontId="23" fillId="17" borderId="13" xfId="3" applyNumberFormat="1" applyFont="1" applyFill="1" applyBorder="1" applyAlignment="1" applyProtection="1">
      <alignment horizontal="right"/>
    </xf>
    <xf numFmtId="3" fontId="23" fillId="17" borderId="41" xfId="3" applyNumberFormat="1" applyFont="1" applyFill="1" applyBorder="1" applyAlignment="1" applyProtection="1">
      <alignment horizontal="right"/>
      <protection locked="0"/>
    </xf>
    <xf numFmtId="3" fontId="23" fillId="17" borderId="39" xfId="3" applyNumberFormat="1" applyFont="1" applyFill="1" applyBorder="1" applyAlignment="1" applyProtection="1">
      <alignment horizontal="right"/>
      <protection locked="0"/>
    </xf>
    <xf numFmtId="3" fontId="23" fillId="17" borderId="41" xfId="3" applyNumberFormat="1" applyFont="1" applyFill="1" applyBorder="1" applyAlignment="1" applyProtection="1">
      <alignment horizontal="right"/>
    </xf>
    <xf numFmtId="3" fontId="23" fillId="17" borderId="39" xfId="3" applyNumberFormat="1" applyFont="1" applyFill="1" applyBorder="1" applyAlignment="1" applyProtection="1">
      <alignment horizontal="right"/>
    </xf>
    <xf numFmtId="183" fontId="19" fillId="17" borderId="46" xfId="9" quotePrefix="1" applyNumberFormat="1" applyFont="1" applyFill="1" applyBorder="1" applyAlignment="1">
      <alignment horizontal="right" vertical="center"/>
    </xf>
    <xf numFmtId="3" fontId="15" fillId="18" borderId="1" xfId="3" applyNumberFormat="1" applyFont="1" applyFill="1" applyBorder="1" applyAlignment="1" applyProtection="1">
      <alignment horizontal="right" vertical="center"/>
    </xf>
    <xf numFmtId="3" fontId="49" fillId="16" borderId="1" xfId="3" quotePrefix="1" applyNumberFormat="1" applyFont="1" applyFill="1" applyBorder="1" applyAlignment="1" applyProtection="1">
      <alignment horizontal="center" vertical="center"/>
    </xf>
    <xf numFmtId="3" fontId="15" fillId="16" borderId="37" xfId="3" applyNumberFormat="1" applyFont="1" applyFill="1" applyBorder="1" applyAlignment="1" applyProtection="1">
      <alignment horizontal="right" vertical="center"/>
    </xf>
    <xf numFmtId="3" fontId="15" fillId="16" borderId="6" xfId="3" applyNumberFormat="1" applyFont="1" applyFill="1" applyBorder="1" applyAlignment="1" applyProtection="1">
      <alignment horizontal="right" vertical="center"/>
    </xf>
    <xf numFmtId="3" fontId="15" fillId="16" borderId="13" xfId="3" applyNumberFormat="1" applyFont="1" applyFill="1" applyBorder="1" applyAlignment="1" applyProtection="1">
      <alignment horizontal="right" vertical="center"/>
    </xf>
    <xf numFmtId="3" fontId="15" fillId="16" borderId="13" xfId="3" applyNumberFormat="1" applyFont="1" applyFill="1" applyBorder="1" applyAlignment="1" applyProtection="1">
      <alignment horizontal="right"/>
    </xf>
    <xf numFmtId="3" fontId="15" fillId="16" borderId="40" xfId="3" applyNumberFormat="1" applyFont="1" applyFill="1" applyBorder="1" applyAlignment="1" applyProtection="1">
      <alignment horizontal="right" vertical="center"/>
    </xf>
    <xf numFmtId="3" fontId="23" fillId="16" borderId="44" xfId="3" applyNumberFormat="1" applyFont="1" applyFill="1" applyBorder="1" applyAlignment="1" applyProtection="1">
      <alignment vertical="center"/>
    </xf>
    <xf numFmtId="3" fontId="23" fillId="16" borderId="45" xfId="3" applyNumberFormat="1" applyFont="1" applyFill="1" applyBorder="1" applyAlignment="1" applyProtection="1">
      <alignment vertical="center"/>
    </xf>
    <xf numFmtId="3" fontId="15" fillId="16" borderId="45" xfId="3" applyNumberFormat="1" applyFont="1" applyFill="1" applyBorder="1" applyAlignment="1" applyProtection="1">
      <alignment horizontal="right" vertical="center"/>
    </xf>
    <xf numFmtId="3" fontId="23" fillId="16" borderId="54" xfId="3" applyNumberFormat="1" applyFont="1" applyFill="1" applyBorder="1" applyAlignment="1" applyProtection="1">
      <alignment vertical="center"/>
    </xf>
    <xf numFmtId="3" fontId="15" fillId="16" borderId="39" xfId="3" applyNumberFormat="1" applyFont="1" applyFill="1" applyBorder="1" applyAlignment="1" applyProtection="1">
      <alignment horizontal="right" vertical="center"/>
    </xf>
    <xf numFmtId="3" fontId="23" fillId="16" borderId="39" xfId="3" applyNumberFormat="1" applyFont="1" applyFill="1" applyBorder="1" applyAlignment="1" applyProtection="1">
      <alignment horizontal="right" vertical="center"/>
    </xf>
    <xf numFmtId="3" fontId="15" fillId="16" borderId="47" xfId="3" applyNumberFormat="1" applyFont="1" applyFill="1" applyBorder="1" applyAlignment="1" applyProtection="1">
      <alignment horizontal="right" vertical="center"/>
    </xf>
    <xf numFmtId="3" fontId="15" fillId="16" borderId="42" xfId="3" applyNumberFormat="1" applyFont="1" applyFill="1" applyBorder="1" applyAlignment="1" applyProtection="1">
      <alignment horizontal="right" vertical="center"/>
    </xf>
    <xf numFmtId="0" fontId="142" fillId="16" borderId="70" xfId="3" applyNumberFormat="1" applyFont="1" applyFill="1" applyBorder="1" applyAlignment="1" applyProtection="1">
      <alignment horizontal="center" vertical="center"/>
    </xf>
    <xf numFmtId="0" fontId="143" fillId="15" borderId="1" xfId="3" applyNumberFormat="1" applyFont="1" applyFill="1" applyBorder="1" applyAlignment="1" applyProtection="1">
      <alignment horizontal="center" vertical="center"/>
    </xf>
    <xf numFmtId="0" fontId="18" fillId="15" borderId="1" xfId="9" quotePrefix="1" applyFont="1" applyFill="1" applyBorder="1" applyAlignment="1">
      <alignment horizontal="right" vertical="center"/>
    </xf>
    <xf numFmtId="0" fontId="22" fillId="15" borderId="1" xfId="9" applyFont="1" applyFill="1" applyBorder="1" applyAlignment="1">
      <alignment horizontal="right" vertical="center"/>
    </xf>
    <xf numFmtId="0" fontId="24" fillId="15" borderId="15" xfId="3" applyFont="1" applyFill="1" applyBorder="1" applyAlignment="1">
      <alignment horizontal="center" vertical="center" wrapText="1"/>
    </xf>
    <xf numFmtId="3" fontId="15" fillId="15" borderId="1" xfId="3" applyNumberFormat="1" applyFont="1" applyFill="1" applyBorder="1" applyAlignment="1" applyProtection="1">
      <alignment horizontal="right" vertical="center"/>
    </xf>
    <xf numFmtId="0" fontId="127" fillId="18" borderId="1" xfId="3" applyNumberFormat="1" applyFont="1" applyFill="1" applyBorder="1" applyAlignment="1" applyProtection="1">
      <alignment horizontal="center" vertical="center"/>
    </xf>
    <xf numFmtId="3" fontId="140" fillId="20" borderId="8" xfId="3" applyNumberFormat="1" applyFont="1" applyFill="1" applyBorder="1" applyAlignment="1" applyProtection="1">
      <alignment vertical="center"/>
    </xf>
    <xf numFmtId="3" fontId="15" fillId="0" borderId="1" xfId="3" applyNumberFormat="1" applyFont="1" applyBorder="1" applyAlignment="1">
      <alignment horizontal="right" vertical="center"/>
    </xf>
    <xf numFmtId="3" fontId="15" fillId="21" borderId="1" xfId="3" applyNumberFormat="1" applyFont="1" applyFill="1" applyBorder="1" applyAlignment="1">
      <alignment horizontal="right" vertical="center"/>
    </xf>
    <xf numFmtId="0" fontId="127" fillId="16" borderId="5" xfId="3" applyNumberFormat="1" applyFont="1" applyFill="1" applyBorder="1" applyAlignment="1" applyProtection="1">
      <alignment horizontal="center" vertical="center"/>
    </xf>
    <xf numFmtId="0" fontId="127" fillId="16" borderId="10" xfId="3" applyNumberFormat="1" applyFont="1" applyFill="1" applyBorder="1" applyAlignment="1" applyProtection="1">
      <alignment horizontal="center" vertical="center"/>
    </xf>
    <xf numFmtId="0" fontId="127" fillId="16" borderId="6" xfId="3" applyNumberFormat="1" applyFont="1" applyFill="1" applyBorder="1" applyAlignment="1" applyProtection="1">
      <alignment horizontal="center" vertical="center"/>
    </xf>
    <xf numFmtId="0" fontId="127" fillId="25" borderId="70" xfId="3" applyNumberFormat="1" applyFont="1" applyFill="1" applyBorder="1" applyAlignment="1" applyProtection="1">
      <alignment horizontal="center" vertical="center"/>
    </xf>
    <xf numFmtId="0" fontId="127" fillId="24" borderId="1" xfId="3" applyNumberFormat="1" applyFont="1" applyFill="1" applyBorder="1" applyAlignment="1" applyProtection="1">
      <alignment horizontal="center" vertical="center"/>
    </xf>
    <xf numFmtId="186" fontId="127" fillId="16" borderId="18" xfId="3" applyNumberFormat="1" applyFont="1" applyFill="1" applyBorder="1" applyAlignment="1" applyProtection="1">
      <alignment horizontal="center" vertical="center"/>
    </xf>
    <xf numFmtId="3" fontId="15" fillId="0" borderId="42" xfId="3" applyNumberFormat="1" applyFont="1" applyBorder="1" applyAlignment="1" applyProtection="1">
      <alignment horizontal="right" vertical="center"/>
    </xf>
    <xf numFmtId="3" fontId="15" fillId="0" borderId="42" xfId="3" applyNumberFormat="1" applyFont="1" applyFill="1" applyBorder="1" applyAlignment="1" applyProtection="1">
      <alignment horizontal="right" vertical="center"/>
      <protection locked="0"/>
    </xf>
    <xf numFmtId="186" fontId="127" fillId="14" borderId="18" xfId="3" applyNumberFormat="1" applyFont="1" applyFill="1" applyBorder="1" applyAlignment="1" applyProtection="1">
      <alignment horizontal="center" vertical="center"/>
    </xf>
    <xf numFmtId="3" fontId="126" fillId="14" borderId="6" xfId="3" applyNumberFormat="1" applyFont="1" applyFill="1" applyBorder="1" applyAlignment="1" applyProtection="1">
      <alignment horizontal="right" vertical="center"/>
    </xf>
    <xf numFmtId="3" fontId="126" fillId="14" borderId="13" xfId="3" applyNumberFormat="1" applyFont="1" applyFill="1" applyBorder="1" applyAlignment="1" applyProtection="1">
      <alignment horizontal="right" vertical="center"/>
    </xf>
    <xf numFmtId="3" fontId="126" fillId="14" borderId="13" xfId="3" applyNumberFormat="1" applyFont="1" applyFill="1" applyBorder="1" applyAlignment="1">
      <alignment horizontal="right" vertical="center"/>
    </xf>
    <xf numFmtId="186" fontId="127" fillId="14" borderId="13" xfId="3" applyNumberFormat="1" applyFont="1" applyFill="1" applyBorder="1" applyAlignment="1" applyProtection="1">
      <alignment horizontal="center" vertical="center"/>
    </xf>
    <xf numFmtId="1" fontId="127" fillId="14" borderId="13" xfId="3" applyNumberFormat="1" applyFont="1" applyFill="1" applyBorder="1" applyAlignment="1" applyProtection="1">
      <alignment horizontal="center" vertical="center"/>
      <protection locked="0"/>
    </xf>
    <xf numFmtId="3" fontId="126" fillId="14" borderId="13" xfId="3" applyNumberFormat="1" applyFont="1" applyFill="1" applyBorder="1" applyAlignment="1" applyProtection="1">
      <alignment horizontal="right" vertical="center"/>
      <protection locked="0"/>
    </xf>
    <xf numFmtId="0" fontId="15" fillId="0" borderId="0" xfId="3" applyFont="1" applyBorder="1" applyAlignment="1" applyProtection="1">
      <alignment vertical="center"/>
    </xf>
    <xf numFmtId="178" fontId="15" fillId="0" borderId="0" xfId="3" applyNumberFormat="1" applyFont="1" applyBorder="1" applyAlignment="1" applyProtection="1">
      <alignment vertical="center"/>
    </xf>
    <xf numFmtId="183" fontId="129" fillId="17" borderId="16" xfId="9" quotePrefix="1" applyNumberFormat="1" applyFont="1" applyFill="1" applyBorder="1" applyAlignment="1" applyProtection="1">
      <alignment horizontal="right" vertical="center"/>
    </xf>
    <xf numFmtId="184" fontId="68" fillId="26" borderId="0" xfId="12" quotePrefix="1" applyNumberFormat="1" applyFont="1" applyFill="1" applyBorder="1" applyAlignment="1">
      <alignment horizontal="right"/>
    </xf>
    <xf numFmtId="0" fontId="27" fillId="26" borderId="0" xfId="12" applyFont="1" applyFill="1" applyBorder="1"/>
    <xf numFmtId="0" fontId="27" fillId="26" borderId="0" xfId="12" quotePrefix="1" applyFont="1" applyFill="1" applyBorder="1" applyAlignment="1">
      <alignment horizontal="left"/>
    </xf>
    <xf numFmtId="0" fontId="22" fillId="26" borderId="0" xfId="12" quotePrefix="1" applyFont="1" applyFill="1" applyBorder="1" applyAlignment="1">
      <alignment horizontal="left"/>
    </xf>
    <xf numFmtId="0" fontId="22" fillId="26" borderId="0" xfId="12" applyFont="1" applyFill="1" applyBorder="1"/>
    <xf numFmtId="0" fontId="35" fillId="26" borderId="0" xfId="12" applyFont="1" applyFill="1" applyBorder="1" applyAlignment="1">
      <alignment horizontal="left"/>
    </xf>
    <xf numFmtId="0" fontId="22" fillId="26" borderId="0" xfId="12" applyFont="1" applyFill="1" applyBorder="1" applyAlignment="1">
      <alignment horizontal="left"/>
    </xf>
    <xf numFmtId="0" fontId="29" fillId="26" borderId="0" xfId="12" applyFont="1" applyFill="1" applyBorder="1"/>
    <xf numFmtId="0" fontId="29" fillId="26" borderId="0" xfId="12" quotePrefix="1" applyFont="1" applyFill="1" applyBorder="1" applyAlignment="1">
      <alignment horizontal="left"/>
    </xf>
    <xf numFmtId="0" fontId="22" fillId="26" borderId="0" xfId="9" applyFont="1" applyFill="1" applyBorder="1" applyAlignment="1">
      <alignment horizontal="left"/>
    </xf>
    <xf numFmtId="0" fontId="35" fillId="26" borderId="0" xfId="9" applyFont="1" applyFill="1" applyBorder="1" applyAlignment="1">
      <alignment horizontal="left"/>
    </xf>
    <xf numFmtId="0" fontId="35" fillId="26" borderId="0" xfId="12" quotePrefix="1" applyFont="1" applyFill="1" applyBorder="1" applyAlignment="1">
      <alignment horizontal="left"/>
    </xf>
    <xf numFmtId="0" fontId="29" fillId="26" borderId="0" xfId="12" applyFont="1" applyFill="1" applyBorder="1" applyAlignment="1">
      <alignment horizontal="left"/>
    </xf>
    <xf numFmtId="184" fontId="69" fillId="26" borderId="0" xfId="12" quotePrefix="1" applyNumberFormat="1" applyFont="1" applyFill="1" applyBorder="1" applyAlignment="1">
      <alignment horizontal="right"/>
    </xf>
    <xf numFmtId="0" fontId="35" fillId="26" borderId="0" xfId="12" applyFont="1" applyFill="1" applyBorder="1"/>
    <xf numFmtId="184" fontId="68" fillId="26" borderId="0" xfId="12" applyNumberFormat="1" applyFont="1" applyFill="1" applyBorder="1" applyAlignment="1">
      <alignment horizontal="right"/>
    </xf>
    <xf numFmtId="0" fontId="27" fillId="26" borderId="0" xfId="12" applyFont="1" applyFill="1" applyBorder="1" applyAlignment="1">
      <alignment horizontal="left"/>
    </xf>
    <xf numFmtId="0" fontId="120" fillId="27" borderId="0" xfId="5" applyFill="1"/>
    <xf numFmtId="0" fontId="120" fillId="27" borderId="0" xfId="5" applyFill="1" applyAlignment="1"/>
    <xf numFmtId="0" fontId="120" fillId="14" borderId="0" xfId="5" applyFill="1"/>
    <xf numFmtId="0" fontId="120" fillId="14" borderId="0" xfId="5" applyFill="1" applyAlignment="1"/>
    <xf numFmtId="0" fontId="15" fillId="28" borderId="50" xfId="9" applyFont="1" applyFill="1" applyBorder="1" applyAlignment="1">
      <alignment horizontal="left" vertical="center" wrapText="1" indent="1"/>
    </xf>
    <xf numFmtId="0" fontId="18" fillId="28" borderId="7" xfId="9" quotePrefix="1" applyFont="1" applyFill="1" applyBorder="1" applyAlignment="1">
      <alignment horizontal="right" vertical="center"/>
    </xf>
    <xf numFmtId="181" fontId="144" fillId="28" borderId="22" xfId="9" quotePrefix="1" applyNumberFormat="1" applyFont="1" applyFill="1" applyBorder="1" applyAlignment="1">
      <alignment horizontal="right" vertical="center"/>
    </xf>
    <xf numFmtId="0" fontId="24" fillId="0" borderId="0" xfId="0" quotePrefix="1" applyFont="1" applyAlignment="1">
      <alignment vertical="center"/>
    </xf>
    <xf numFmtId="0" fontId="15" fillId="0" borderId="0" xfId="9" quotePrefix="1" applyNumberFormat="1" applyFont="1" applyFill="1" applyBorder="1" applyAlignment="1">
      <alignment horizontal="right"/>
    </xf>
    <xf numFmtId="0" fontId="2" fillId="0" borderId="6" xfId="0" quotePrefix="1" applyFont="1" applyBorder="1" applyAlignment="1" applyProtection="1">
      <alignment horizontal="left"/>
      <protection locked="0"/>
    </xf>
    <xf numFmtId="3" fontId="2" fillId="12" borderId="6" xfId="0" applyNumberFormat="1" applyFont="1" applyFill="1" applyBorder="1" applyAlignment="1" applyProtection="1"/>
    <xf numFmtId="3" fontId="2" fillId="21" borderId="5" xfId="0" applyNumberFormat="1" applyFont="1" applyFill="1" applyBorder="1" applyAlignment="1" applyProtection="1"/>
    <xf numFmtId="3" fontId="2" fillId="21" borderId="14" xfId="0" applyNumberFormat="1" applyFont="1" applyFill="1" applyBorder="1" applyAlignment="1" applyProtection="1"/>
    <xf numFmtId="0" fontId="5" fillId="0" borderId="0" xfId="0" quotePrefix="1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4" fillId="21" borderId="0" xfId="3" applyFont="1" applyFill="1" applyAlignment="1">
      <alignment horizontal="right" vertical="center"/>
    </xf>
    <xf numFmtId="0" fontId="145" fillId="14" borderId="31" xfId="3" applyFont="1" applyFill="1" applyBorder="1" applyAlignment="1">
      <alignment horizontal="center" vertical="center"/>
    </xf>
    <xf numFmtId="49" fontId="128" fillId="0" borderId="0" xfId="3" applyNumberFormat="1" applyFont="1" applyAlignment="1">
      <alignment vertical="center"/>
    </xf>
    <xf numFmtId="0" fontId="146" fillId="29" borderId="0" xfId="5" applyFont="1" applyFill="1" applyBorder="1"/>
    <xf numFmtId="0" fontId="146" fillId="29" borderId="0" xfId="5" applyFont="1" applyFill="1" applyBorder="1" applyAlignment="1"/>
    <xf numFmtId="0" fontId="146" fillId="0" borderId="0" xfId="5" applyFont="1" applyFill="1" applyBorder="1"/>
    <xf numFmtId="0" fontId="67" fillId="26" borderId="0" xfId="3" applyFont="1" applyFill="1" applyBorder="1" applyAlignment="1">
      <alignment horizontal="center"/>
    </xf>
    <xf numFmtId="0" fontId="15" fillId="26" borderId="0" xfId="5" applyFont="1" applyFill="1" applyBorder="1" applyAlignment="1">
      <alignment horizontal="left" vertical="center" wrapText="1"/>
    </xf>
    <xf numFmtId="0" fontId="109" fillId="26" borderId="48" xfId="0" quotePrefix="1" applyFont="1" applyFill="1" applyBorder="1" applyAlignment="1" applyProtection="1">
      <alignment horizontal="left"/>
    </xf>
    <xf numFmtId="0" fontId="109" fillId="26" borderId="51" xfId="0" quotePrefix="1" applyFont="1" applyFill="1" applyBorder="1" applyAlignment="1" applyProtection="1">
      <alignment horizontal="left"/>
    </xf>
    <xf numFmtId="0" fontId="109" fillId="26" borderId="50" xfId="0" quotePrefix="1" applyFont="1" applyFill="1" applyBorder="1" applyAlignment="1" applyProtection="1">
      <alignment horizontal="left"/>
    </xf>
    <xf numFmtId="0" fontId="17" fillId="0" borderId="0" xfId="5" applyFont="1" applyFill="1" applyBorder="1" applyAlignment="1">
      <alignment vertical="center" wrapText="1"/>
    </xf>
    <xf numFmtId="0" fontId="15" fillId="0" borderId="0" xfId="5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/>
    </xf>
    <xf numFmtId="0" fontId="146" fillId="0" borderId="0" xfId="5" applyFont="1" applyFill="1" applyBorder="1" applyAlignment="1"/>
    <xf numFmtId="0" fontId="58" fillId="14" borderId="0" xfId="3" applyFont="1" applyFill="1" applyBorder="1"/>
    <xf numFmtId="0" fontId="57" fillId="14" borderId="0" xfId="3" applyFont="1" applyFill="1" applyBorder="1"/>
    <xf numFmtId="0" fontId="58" fillId="26" borderId="0" xfId="3" applyFont="1" applyFill="1" applyBorder="1"/>
    <xf numFmtId="0" fontId="57" fillId="26" borderId="0" xfId="3" applyFont="1" applyFill="1" applyBorder="1"/>
    <xf numFmtId="0" fontId="58" fillId="26" borderId="31" xfId="3" applyNumberFormat="1" applyFont="1" applyFill="1" applyBorder="1" applyProtection="1">
      <protection locked="0"/>
    </xf>
    <xf numFmtId="49" fontId="58" fillId="26" borderId="31" xfId="3" applyNumberFormat="1" applyFont="1" applyFill="1" applyBorder="1" applyProtection="1">
      <protection locked="0"/>
    </xf>
    <xf numFmtId="49" fontId="58" fillId="26" borderId="0" xfId="3" applyNumberFormat="1" applyFont="1" applyFill="1" applyBorder="1"/>
    <xf numFmtId="49" fontId="147" fillId="26" borderId="76" xfId="3" quotePrefix="1" applyNumberFormat="1" applyFont="1" applyFill="1" applyBorder="1" applyAlignment="1">
      <alignment horizontal="center"/>
    </xf>
    <xf numFmtId="0" fontId="15" fillId="26" borderId="77" xfId="3" applyFont="1" applyFill="1" applyBorder="1"/>
    <xf numFmtId="49" fontId="147" fillId="26" borderId="78" xfId="3" quotePrefix="1" applyNumberFormat="1" applyFont="1" applyFill="1" applyBorder="1" applyAlignment="1">
      <alignment horizontal="center"/>
    </xf>
    <xf numFmtId="0" fontId="15" fillId="26" borderId="79" xfId="3" applyFont="1" applyFill="1" applyBorder="1"/>
    <xf numFmtId="0" fontId="15" fillId="26" borderId="78" xfId="3" applyFont="1" applyFill="1" applyBorder="1"/>
    <xf numFmtId="0" fontId="15" fillId="26" borderId="78" xfId="3" quotePrefix="1" applyFont="1" applyFill="1" applyBorder="1" applyAlignment="1">
      <alignment horizontal="left"/>
    </xf>
    <xf numFmtId="0" fontId="20" fillId="30" borderId="0" xfId="10" quotePrefix="1" applyFont="1" applyFill="1" applyBorder="1" applyAlignment="1">
      <alignment horizontal="left"/>
    </xf>
    <xf numFmtId="49" fontId="148" fillId="26" borderId="78" xfId="3" quotePrefix="1" applyNumberFormat="1" applyFont="1" applyFill="1" applyBorder="1" applyAlignment="1">
      <alignment horizontal="center" vertical="center"/>
    </xf>
    <xf numFmtId="0" fontId="30" fillId="26" borderId="78" xfId="3" applyFont="1" applyFill="1" applyBorder="1" applyAlignment="1">
      <alignment wrapText="1"/>
    </xf>
    <xf numFmtId="49" fontId="148" fillId="26" borderId="78" xfId="3" quotePrefix="1" applyNumberFormat="1" applyFont="1" applyFill="1" applyBorder="1" applyAlignment="1">
      <alignment horizontal="center"/>
    </xf>
    <xf numFmtId="0" fontId="30" fillId="26" borderId="78" xfId="3" applyFont="1" applyFill="1" applyBorder="1"/>
    <xf numFmtId="182" fontId="146" fillId="0" borderId="0" xfId="5" applyNumberFormat="1" applyFont="1" applyFill="1" applyBorder="1"/>
    <xf numFmtId="49" fontId="147" fillId="26" borderId="80" xfId="3" quotePrefix="1" applyNumberFormat="1" applyFont="1" applyFill="1" applyBorder="1" applyAlignment="1">
      <alignment horizontal="center"/>
    </xf>
    <xf numFmtId="0" fontId="15" fillId="26" borderId="80" xfId="3" applyFont="1" applyFill="1" applyBorder="1"/>
    <xf numFmtId="49" fontId="149" fillId="26" borderId="80" xfId="3" quotePrefix="1" applyNumberFormat="1" applyFont="1" applyFill="1" applyBorder="1" applyAlignment="1">
      <alignment horizontal="center"/>
    </xf>
    <xf numFmtId="0" fontId="150" fillId="26" borderId="80" xfId="3" applyFont="1" applyFill="1" applyBorder="1"/>
    <xf numFmtId="49" fontId="147" fillId="26" borderId="81" xfId="3" quotePrefix="1" applyNumberFormat="1" applyFont="1" applyFill="1" applyBorder="1" applyAlignment="1">
      <alignment horizontal="center"/>
    </xf>
    <xf numFmtId="0" fontId="15" fillId="26" borderId="81" xfId="3" applyFont="1" applyFill="1" applyBorder="1"/>
    <xf numFmtId="187" fontId="20" fillId="26" borderId="0" xfId="10" quotePrefix="1" applyNumberFormat="1" applyFont="1" applyFill="1" applyBorder="1" applyAlignment="1">
      <alignment horizontal="left"/>
    </xf>
    <xf numFmtId="0" fontId="151" fillId="26" borderId="14" xfId="10" applyFont="1" applyFill="1" applyBorder="1"/>
    <xf numFmtId="187" fontId="152" fillId="26" borderId="41" xfId="3" applyNumberFormat="1" applyFont="1" applyFill="1" applyBorder="1" applyAlignment="1">
      <alignment horizontal="center"/>
    </xf>
    <xf numFmtId="182" fontId="153" fillId="26" borderId="13" xfId="3" applyNumberFormat="1" applyFont="1" applyFill="1" applyBorder="1" applyAlignment="1">
      <alignment horizontal="left"/>
    </xf>
    <xf numFmtId="182" fontId="154" fillId="26" borderId="13" xfId="3" applyNumberFormat="1" applyFont="1" applyFill="1" applyBorder="1" applyAlignment="1">
      <alignment horizontal="left"/>
    </xf>
    <xf numFmtId="49" fontId="155" fillId="26" borderId="78" xfId="3" quotePrefix="1" applyNumberFormat="1" applyFont="1" applyFill="1" applyBorder="1" applyAlignment="1">
      <alignment horizontal="center"/>
    </xf>
    <xf numFmtId="0" fontId="156" fillId="26" borderId="82" xfId="3" applyFont="1" applyFill="1" applyBorder="1"/>
    <xf numFmtId="0" fontId="156" fillId="26" borderId="79" xfId="3" applyFont="1" applyFill="1" applyBorder="1"/>
    <xf numFmtId="0" fontId="156" fillId="26" borderId="78" xfId="3" applyFont="1" applyFill="1" applyBorder="1"/>
    <xf numFmtId="0" fontId="157" fillId="26" borderId="78" xfId="3" applyFont="1" applyFill="1" applyBorder="1"/>
    <xf numFmtId="0" fontId="156" fillId="26" borderId="78" xfId="3" applyFont="1" applyFill="1" applyBorder="1" applyAlignment="1">
      <alignment horizontal="left"/>
    </xf>
    <xf numFmtId="0" fontId="146" fillId="0" borderId="0" xfId="5" quotePrefix="1" applyFont="1" applyFill="1" applyBorder="1"/>
    <xf numFmtId="0" fontId="156" fillId="26" borderId="78" xfId="3" applyFont="1" applyFill="1" applyBorder="1" applyAlignment="1">
      <alignment horizontal="left" wrapText="1"/>
    </xf>
    <xf numFmtId="0" fontId="15" fillId="0" borderId="31" xfId="8" applyFont="1" applyFill="1" applyBorder="1" applyAlignment="1"/>
    <xf numFmtId="49" fontId="158" fillId="26" borderId="80" xfId="3" quotePrefix="1" applyNumberFormat="1" applyFont="1" applyFill="1" applyBorder="1" applyAlignment="1">
      <alignment horizontal="center"/>
    </xf>
    <xf numFmtId="0" fontId="159" fillId="26" borderId="80" xfId="3" applyFont="1" applyFill="1" applyBorder="1"/>
    <xf numFmtId="182" fontId="160" fillId="26" borderId="16" xfId="3" applyNumberFormat="1" applyFont="1" applyFill="1" applyBorder="1" applyAlignment="1">
      <alignment horizontal="left"/>
    </xf>
    <xf numFmtId="49" fontId="155" fillId="26" borderId="70" xfId="3" quotePrefix="1" applyNumberFormat="1" applyFont="1" applyFill="1" applyBorder="1" applyAlignment="1">
      <alignment horizontal="center"/>
    </xf>
    <xf numFmtId="0" fontId="15" fillId="26" borderId="82" xfId="3" applyFont="1" applyFill="1" applyBorder="1"/>
    <xf numFmtId="49" fontId="155" fillId="26" borderId="83" xfId="3" quotePrefix="1" applyNumberFormat="1" applyFont="1" applyFill="1" applyBorder="1" applyAlignment="1">
      <alignment horizontal="center"/>
    </xf>
    <xf numFmtId="0" fontId="30" fillId="26" borderId="83" xfId="3" applyFont="1" applyFill="1" applyBorder="1"/>
    <xf numFmtId="49" fontId="152" fillId="26" borderId="41" xfId="3" applyNumberFormat="1" applyFont="1" applyFill="1" applyBorder="1" applyAlignment="1">
      <alignment horizontal="center"/>
    </xf>
    <xf numFmtId="182" fontId="153" fillId="26" borderId="16" xfId="3" applyNumberFormat="1" applyFont="1" applyFill="1" applyBorder="1" applyAlignment="1">
      <alignment horizontal="left"/>
    </xf>
    <xf numFmtId="49" fontId="147" fillId="26" borderId="83" xfId="3" quotePrefix="1" applyNumberFormat="1" applyFont="1" applyFill="1" applyBorder="1" applyAlignment="1">
      <alignment horizontal="center"/>
    </xf>
    <xf numFmtId="0" fontId="15" fillId="26" borderId="83" xfId="3" applyFont="1" applyFill="1" applyBorder="1"/>
    <xf numFmtId="49" fontId="155" fillId="26" borderId="81" xfId="3" quotePrefix="1" applyNumberFormat="1" applyFont="1" applyFill="1" applyBorder="1" applyAlignment="1">
      <alignment horizontal="center"/>
    </xf>
    <xf numFmtId="0" fontId="30" fillId="26" borderId="81" xfId="3" applyFont="1" applyFill="1" applyBorder="1"/>
    <xf numFmtId="49" fontId="147" fillId="26" borderId="70" xfId="3" quotePrefix="1" applyNumberFormat="1" applyFont="1" applyFill="1" applyBorder="1" applyAlignment="1">
      <alignment horizontal="center"/>
    </xf>
    <xf numFmtId="0" fontId="15" fillId="26" borderId="70" xfId="3" applyFont="1" applyFill="1" applyBorder="1"/>
    <xf numFmtId="49" fontId="155" fillId="26" borderId="80" xfId="3" quotePrefix="1" applyNumberFormat="1" applyFont="1" applyFill="1" applyBorder="1" applyAlignment="1">
      <alignment horizontal="center"/>
    </xf>
    <xf numFmtId="0" fontId="84" fillId="26" borderId="80" xfId="3" applyFont="1" applyFill="1" applyBorder="1"/>
    <xf numFmtId="0" fontId="15" fillId="26" borderId="76" xfId="3" applyFont="1" applyFill="1" applyBorder="1"/>
    <xf numFmtId="49" fontId="149" fillId="26" borderId="78" xfId="3" quotePrefix="1" applyNumberFormat="1" applyFont="1" applyFill="1" applyBorder="1" applyAlignment="1">
      <alignment horizontal="center"/>
    </xf>
    <xf numFmtId="0" fontId="150" fillId="26" borderId="78" xfId="3" applyFont="1" applyFill="1" applyBorder="1"/>
    <xf numFmtId="0" fontId="15" fillId="26" borderId="81" xfId="3" applyFont="1" applyFill="1" applyBorder="1" applyAlignment="1">
      <alignment horizontal="left" wrapText="1"/>
    </xf>
    <xf numFmtId="0" fontId="42" fillId="26" borderId="67" xfId="3" applyFont="1" applyFill="1" applyBorder="1" applyAlignment="1">
      <alignment horizontal="left"/>
    </xf>
    <xf numFmtId="0" fontId="42" fillId="26" borderId="78" xfId="3" applyFont="1" applyFill="1" applyBorder="1" applyAlignment="1">
      <alignment horizontal="left"/>
    </xf>
    <xf numFmtId="0" fontId="161" fillId="26" borderId="78" xfId="3" applyFont="1" applyFill="1" applyBorder="1" applyAlignment="1">
      <alignment horizontal="left"/>
    </xf>
    <xf numFmtId="0" fontId="42" fillId="26" borderId="78" xfId="3" quotePrefix="1" applyFont="1" applyFill="1" applyBorder="1" applyAlignment="1">
      <alignment horizontal="left"/>
    </xf>
    <xf numFmtId="0" fontId="42" fillId="26" borderId="81" xfId="3" applyFont="1" applyFill="1" applyBorder="1" applyAlignment="1">
      <alignment horizontal="left"/>
    </xf>
    <xf numFmtId="0" fontId="161" fillId="26" borderId="67" xfId="3" applyFont="1" applyFill="1" applyBorder="1" applyAlignment="1">
      <alignment horizontal="left"/>
    </xf>
    <xf numFmtId="0" fontId="42" fillId="26" borderId="80" xfId="3" applyFont="1" applyFill="1" applyBorder="1" applyAlignment="1">
      <alignment horizontal="left"/>
    </xf>
    <xf numFmtId="0" fontId="42" fillId="26" borderId="70" xfId="3" applyFont="1" applyFill="1" applyBorder="1" applyAlignment="1">
      <alignment horizontal="left"/>
    </xf>
    <xf numFmtId="0" fontId="85" fillId="26" borderId="81" xfId="3" applyFont="1" applyFill="1" applyBorder="1" applyAlignment="1">
      <alignment horizontal="left"/>
    </xf>
    <xf numFmtId="0" fontId="161" fillId="26" borderId="81" xfId="3" applyFont="1" applyFill="1" applyBorder="1" applyAlignment="1">
      <alignment horizontal="left"/>
    </xf>
    <xf numFmtId="0" fontId="155" fillId="0" borderId="0" xfId="3" quotePrefix="1" applyNumberFormat="1" applyFont="1" applyFill="1" applyBorder="1" applyAlignment="1">
      <alignment horizontal="center"/>
    </xf>
    <xf numFmtId="0" fontId="161" fillId="0" borderId="0" xfId="3" applyFont="1" applyFill="1" applyBorder="1" applyAlignment="1">
      <alignment horizontal="left"/>
    </xf>
    <xf numFmtId="0" fontId="146" fillId="29" borderId="31" xfId="5" applyFont="1" applyFill="1" applyBorder="1"/>
    <xf numFmtId="0" fontId="146" fillId="29" borderId="31" xfId="5" applyFont="1" applyFill="1" applyBorder="1" applyAlignment="1"/>
    <xf numFmtId="0" fontId="146" fillId="31" borderId="31" xfId="5" applyFont="1" applyFill="1" applyBorder="1"/>
    <xf numFmtId="0" fontId="146" fillId="0" borderId="31" xfId="5" applyFont="1" applyFill="1" applyBorder="1"/>
    <xf numFmtId="14" fontId="146" fillId="26" borderId="31" xfId="5" applyNumberFormat="1" applyFont="1" applyFill="1" applyBorder="1" applyAlignment="1">
      <alignment horizontal="left"/>
    </xf>
    <xf numFmtId="14" fontId="3" fillId="0" borderId="0" xfId="0" applyNumberFormat="1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8" fillId="2" borderId="0" xfId="3" applyFont="1" applyFill="1" applyAlignment="1" applyProtection="1">
      <alignment vertical="center" wrapText="1"/>
      <protection locked="0"/>
    </xf>
    <xf numFmtId="0" fontId="17" fillId="0" borderId="0" xfId="3" applyFont="1" applyAlignment="1" applyProtection="1">
      <alignment vertical="center" wrapText="1"/>
      <protection locked="0"/>
    </xf>
    <xf numFmtId="0" fontId="129" fillId="17" borderId="40" xfId="9" applyFont="1" applyFill="1" applyBorder="1" applyAlignment="1" applyProtection="1">
      <alignment vertical="center" wrapText="1"/>
    </xf>
    <xf numFmtId="0" fontId="139" fillId="20" borderId="40" xfId="9" quotePrefix="1" applyFont="1" applyFill="1" applyBorder="1" applyAlignment="1" applyProtection="1">
      <alignment horizontal="left" vertical="center" wrapText="1"/>
    </xf>
    <xf numFmtId="0" fontId="162" fillId="20" borderId="40" xfId="3" applyFont="1" applyFill="1" applyBorder="1" applyAlignment="1" applyProtection="1">
      <alignment horizontal="left" vertical="center" wrapText="1"/>
    </xf>
    <xf numFmtId="0" fontId="105" fillId="13" borderId="40" xfId="9" quotePrefix="1" applyFont="1" applyFill="1" applyBorder="1" applyAlignment="1" applyProtection="1">
      <alignment horizontal="left" vertical="center"/>
    </xf>
    <xf numFmtId="0" fontId="15" fillId="19" borderId="19" xfId="3" applyFont="1" applyFill="1" applyBorder="1" applyAlignment="1" applyProtection="1">
      <alignment horizontal="center" vertical="center"/>
    </xf>
    <xf numFmtId="0" fontId="15" fillId="19" borderId="52" xfId="3" applyFont="1" applyFill="1" applyBorder="1" applyAlignment="1" applyProtection="1">
      <alignment horizontal="center" vertical="center"/>
    </xf>
    <xf numFmtId="0" fontId="0" fillId="19" borderId="52" xfId="0" applyFill="1" applyBorder="1" applyAlignment="1" applyProtection="1">
      <alignment horizontal="center" vertical="center"/>
    </xf>
    <xf numFmtId="0" fontId="0" fillId="19" borderId="63" xfId="0" applyFill="1" applyBorder="1" applyAlignment="1" applyProtection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63" fillId="14" borderId="55" xfId="3" applyFont="1" applyFill="1" applyBorder="1" applyAlignment="1" applyProtection="1">
      <alignment vertical="center" wrapText="1"/>
    </xf>
    <xf numFmtId="0" fontId="163" fillId="14" borderId="40" xfId="3" applyFont="1" applyFill="1" applyBorder="1" applyAlignment="1" applyProtection="1">
      <alignment vertical="center" wrapText="1"/>
    </xf>
    <xf numFmtId="0" fontId="163" fillId="14" borderId="64" xfId="3" applyFont="1" applyFill="1" applyBorder="1" applyAlignment="1" applyProtection="1">
      <alignment vertical="center" wrapText="1"/>
    </xf>
    <xf numFmtId="0" fontId="131" fillId="17" borderId="55" xfId="3" applyFont="1" applyFill="1" applyBorder="1" applyAlignment="1" applyProtection="1">
      <alignment horizontal="center" vertical="center" wrapText="1"/>
    </xf>
    <xf numFmtId="0" fontId="131" fillId="17" borderId="40" xfId="3" applyFont="1" applyFill="1" applyBorder="1" applyAlignment="1" applyProtection="1">
      <alignment horizontal="center" vertical="center" wrapText="1"/>
    </xf>
    <xf numFmtId="0" fontId="131" fillId="17" borderId="64" xfId="3" applyFont="1" applyFill="1" applyBorder="1" applyAlignment="1" applyProtection="1">
      <alignment horizontal="center" vertical="center" wrapText="1"/>
    </xf>
    <xf numFmtId="0" fontId="15" fillId="32" borderId="19" xfId="3" applyFont="1" applyFill="1" applyBorder="1" applyAlignment="1" applyProtection="1">
      <alignment horizontal="center" vertical="center"/>
    </xf>
    <xf numFmtId="0" fontId="15" fillId="32" borderId="52" xfId="3" applyFont="1" applyFill="1" applyBorder="1" applyAlignment="1" applyProtection="1">
      <alignment horizontal="center" vertical="center"/>
    </xf>
    <xf numFmtId="0" fontId="0" fillId="32" borderId="52" xfId="0" applyFill="1" applyBorder="1" applyAlignment="1" applyProtection="1">
      <alignment horizontal="center" vertical="center"/>
    </xf>
    <xf numFmtId="0" fontId="0" fillId="32" borderId="63" xfId="0" applyFill="1" applyBorder="1" applyAlignment="1" applyProtection="1">
      <alignment horizontal="center" vertical="center"/>
    </xf>
    <xf numFmtId="0" fontId="15" fillId="24" borderId="19" xfId="3" applyFont="1" applyFill="1" applyBorder="1" applyAlignment="1" applyProtection="1">
      <alignment horizontal="center" vertical="center"/>
    </xf>
    <xf numFmtId="0" fontId="15" fillId="24" borderId="52" xfId="3" applyFont="1" applyFill="1" applyBorder="1" applyAlignment="1" applyProtection="1">
      <alignment horizontal="center" vertical="center"/>
    </xf>
    <xf numFmtId="0" fontId="0" fillId="24" borderId="52" xfId="0" applyFill="1" applyBorder="1" applyAlignment="1" applyProtection="1">
      <alignment horizontal="center" vertical="center"/>
    </xf>
    <xf numFmtId="0" fontId="0" fillId="24" borderId="63" xfId="0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1" fillId="17" borderId="55" xfId="3" applyFont="1" applyFill="1" applyBorder="1" applyAlignment="1" applyProtection="1">
      <alignment horizontal="center" vertical="center" wrapText="1"/>
      <protection locked="0"/>
    </xf>
    <xf numFmtId="0" fontId="131" fillId="17" borderId="40" xfId="3" applyFont="1" applyFill="1" applyBorder="1" applyAlignment="1" applyProtection="1">
      <alignment horizontal="center" vertical="center" wrapText="1"/>
      <protection locked="0"/>
    </xf>
    <xf numFmtId="0" fontId="131" fillId="17" borderId="64" xfId="3" applyFont="1" applyFill="1" applyBorder="1" applyAlignment="1" applyProtection="1">
      <alignment horizontal="center" vertical="center" wrapText="1"/>
      <protection locked="0"/>
    </xf>
    <xf numFmtId="0" fontId="105" fillId="13" borderId="40" xfId="9" quotePrefix="1" applyFont="1" applyFill="1" applyBorder="1" applyAlignment="1" applyProtection="1">
      <alignment horizontal="left" vertical="center" wrapText="1"/>
    </xf>
    <xf numFmtId="0" fontId="50" fillId="7" borderId="5" xfId="3" applyFont="1" applyFill="1" applyBorder="1" applyAlignment="1">
      <alignment horizontal="center" vertical="center"/>
    </xf>
    <xf numFmtId="0" fontId="50" fillId="7" borderId="10" xfId="3" applyFont="1" applyFill="1" applyBorder="1" applyAlignment="1">
      <alignment horizontal="center" vertical="center"/>
    </xf>
    <xf numFmtId="0" fontId="18" fillId="0" borderId="5" xfId="3" applyFont="1" applyFill="1" applyBorder="1" applyAlignment="1" applyProtection="1">
      <alignment horizontal="center" vertical="center" wrapText="1"/>
    </xf>
    <xf numFmtId="0" fontId="51" fillId="0" borderId="10" xfId="3" applyFont="1" applyFill="1" applyBorder="1" applyAlignment="1" applyProtection="1">
      <alignment horizontal="center" vertical="center" wrapText="1"/>
    </xf>
    <xf numFmtId="0" fontId="125" fillId="18" borderId="15" xfId="3" applyFont="1" applyFill="1" applyBorder="1" applyAlignment="1" applyProtection="1">
      <alignment horizontal="center" vertical="center"/>
    </xf>
    <xf numFmtId="0" fontId="125" fillId="18" borderId="2" xfId="3" applyFont="1" applyFill="1" applyBorder="1" applyAlignment="1" applyProtection="1">
      <alignment horizontal="center" vertical="center"/>
    </xf>
    <xf numFmtId="0" fontId="125" fillId="18" borderId="38" xfId="3" applyFont="1" applyFill="1" applyBorder="1" applyAlignment="1" applyProtection="1">
      <alignment horizontal="center" vertical="center"/>
    </xf>
    <xf numFmtId="0" fontId="18" fillId="0" borderId="0" xfId="3" applyFont="1" applyAlignment="1">
      <alignment vertical="center" wrapText="1"/>
    </xf>
    <xf numFmtId="0" fontId="17" fillId="0" borderId="0" xfId="3" applyFont="1" applyAlignment="1">
      <alignment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10" xfId="3" applyFont="1" applyFill="1" applyBorder="1" applyAlignment="1" applyProtection="1">
      <alignment horizontal="center" vertical="center" wrapText="1"/>
    </xf>
    <xf numFmtId="0" fontId="15" fillId="8" borderId="0" xfId="3" applyFont="1" applyFill="1" applyBorder="1" applyAlignment="1">
      <alignment horizontal="left" vertical="center" wrapText="1"/>
    </xf>
    <xf numFmtId="0" fontId="17" fillId="8" borderId="0" xfId="3" applyFont="1" applyFill="1" applyBorder="1" applyAlignment="1">
      <alignment vertical="center" wrapText="1"/>
    </xf>
    <xf numFmtId="0" fontId="18" fillId="8" borderId="0" xfId="3" applyFont="1" applyFill="1" applyBorder="1" applyAlignment="1">
      <alignment vertical="center" wrapText="1"/>
    </xf>
    <xf numFmtId="178" fontId="15" fillId="8" borderId="0" xfId="3" applyNumberFormat="1" applyFont="1" applyFill="1" applyBorder="1" applyAlignment="1">
      <alignment horizontal="left" wrapText="1"/>
    </xf>
    <xf numFmtId="0" fontId="19" fillId="25" borderId="66" xfId="3" applyFont="1" applyFill="1" applyBorder="1" applyAlignment="1">
      <alignment vertical="center" wrapText="1"/>
    </xf>
    <xf numFmtId="0" fontId="28" fillId="25" borderId="66" xfId="3" applyFont="1" applyFill="1" applyBorder="1" applyAlignment="1">
      <alignment vertical="center" wrapText="1"/>
    </xf>
    <xf numFmtId="0" fontId="19" fillId="25" borderId="40" xfId="3" applyFont="1" applyFill="1" applyBorder="1" applyAlignment="1">
      <alignment horizontal="left" vertical="center"/>
    </xf>
    <xf numFmtId="0" fontId="19" fillId="25" borderId="40" xfId="3" applyFont="1" applyFill="1" applyBorder="1" applyAlignment="1">
      <alignment vertical="center" wrapText="1"/>
    </xf>
    <xf numFmtId="0" fontId="28" fillId="25" borderId="40" xfId="3" applyFont="1" applyFill="1" applyBorder="1" applyAlignment="1">
      <alignment vertical="center" wrapText="1"/>
    </xf>
    <xf numFmtId="0" fontId="19" fillId="25" borderId="40" xfId="9" applyFont="1" applyFill="1" applyBorder="1" applyAlignment="1">
      <alignment horizontal="left" vertical="center"/>
    </xf>
    <xf numFmtId="0" fontId="19" fillId="25" borderId="40" xfId="9" applyFont="1" applyFill="1" applyBorder="1" applyAlignment="1">
      <alignment vertical="center" wrapText="1"/>
    </xf>
    <xf numFmtId="0" fontId="19" fillId="25" borderId="23" xfId="9" applyFont="1" applyFill="1" applyBorder="1" applyAlignment="1">
      <alignment horizontal="left" vertical="center"/>
    </xf>
    <xf numFmtId="0" fontId="19" fillId="25" borderId="40" xfId="3" applyFont="1" applyFill="1" applyBorder="1" applyAlignment="1">
      <alignment horizontal="left" vertical="center" wrapText="1"/>
    </xf>
    <xf numFmtId="0" fontId="19" fillId="25" borderId="41" xfId="3" applyFont="1" applyFill="1" applyBorder="1" applyAlignment="1">
      <alignment horizontal="left" vertical="center" wrapText="1"/>
    </xf>
    <xf numFmtId="0" fontId="19" fillId="25" borderId="23" xfId="9" quotePrefix="1" applyFont="1" applyFill="1" applyBorder="1" applyAlignment="1">
      <alignment horizontal="left" vertical="center" wrapText="1"/>
    </xf>
    <xf numFmtId="0" fontId="28" fillId="25" borderId="23" xfId="3" applyFont="1" applyFill="1" applyBorder="1" applyAlignment="1">
      <alignment horizontal="left" vertical="center" wrapText="1"/>
    </xf>
    <xf numFmtId="0" fontId="19" fillId="25" borderId="12" xfId="9" quotePrefix="1" applyFont="1" applyFill="1" applyBorder="1" applyAlignment="1">
      <alignment horizontal="left" vertical="center"/>
    </xf>
    <xf numFmtId="0" fontId="19" fillId="25" borderId="23" xfId="9" applyFont="1" applyFill="1" applyBorder="1" applyAlignment="1">
      <alignment horizontal="left" vertical="center" wrapText="1"/>
    </xf>
    <xf numFmtId="0" fontId="19" fillId="25" borderId="12" xfId="9" applyFont="1" applyFill="1" applyBorder="1" applyAlignment="1">
      <alignment horizontal="left" vertical="center" wrapText="1"/>
    </xf>
    <xf numFmtId="0" fontId="28" fillId="25" borderId="12" xfId="3" applyFont="1" applyFill="1" applyBorder="1" applyAlignment="1">
      <alignment horizontal="left" vertical="center" wrapText="1"/>
    </xf>
    <xf numFmtId="0" fontId="19" fillId="25" borderId="40" xfId="9" applyFont="1" applyFill="1" applyBorder="1" applyAlignment="1">
      <alignment horizontal="left" vertical="center" wrapText="1"/>
    </xf>
    <xf numFmtId="0" fontId="28" fillId="25" borderId="40" xfId="3" applyFont="1" applyFill="1" applyBorder="1" applyAlignment="1">
      <alignment horizontal="left" vertical="center" wrapText="1"/>
    </xf>
    <xf numFmtId="0" fontId="15" fillId="15" borderId="15" xfId="3" applyFont="1" applyFill="1" applyBorder="1" applyAlignment="1" applyProtection="1">
      <alignment horizontal="center" vertical="center"/>
    </xf>
    <xf numFmtId="0" fontId="15" fillId="15" borderId="2" xfId="3" applyFont="1" applyFill="1" applyBorder="1" applyAlignment="1" applyProtection="1">
      <alignment horizontal="center" vertical="center"/>
    </xf>
    <xf numFmtId="0" fontId="15" fillId="15" borderId="38" xfId="3" applyFont="1" applyFill="1" applyBorder="1" applyAlignment="1" applyProtection="1">
      <alignment horizontal="center" vertical="center"/>
    </xf>
    <xf numFmtId="0" fontId="19" fillId="25" borderId="12" xfId="9" applyFont="1" applyFill="1" applyBorder="1" applyAlignment="1">
      <alignment vertical="center" wrapText="1"/>
    </xf>
    <xf numFmtId="0" fontId="19" fillId="25" borderId="40" xfId="9" quotePrefix="1" applyFont="1" applyFill="1" applyBorder="1" applyAlignment="1">
      <alignment horizontal="left" vertical="center" wrapText="1"/>
    </xf>
    <xf numFmtId="0" fontId="19" fillId="17" borderId="40" xfId="3" applyFont="1" applyFill="1" applyBorder="1" applyAlignment="1">
      <alignment horizontal="left" vertical="center"/>
    </xf>
    <xf numFmtId="0" fontId="19" fillId="17" borderId="12" xfId="9" applyFont="1" applyFill="1" applyBorder="1" applyAlignment="1">
      <alignment horizontal="left" vertical="center"/>
    </xf>
    <xf numFmtId="0" fontId="19" fillId="17" borderId="23" xfId="3" applyFont="1" applyFill="1" applyBorder="1" applyAlignment="1">
      <alignment horizontal="left" vertical="center"/>
    </xf>
    <xf numFmtId="0" fontId="51" fillId="0" borderId="6" xfId="3" applyFont="1" applyFill="1" applyBorder="1" applyAlignment="1" applyProtection="1">
      <alignment horizontal="center" vertical="center" wrapText="1"/>
    </xf>
    <xf numFmtId="0" fontId="19" fillId="17" borderId="40" xfId="9" applyFont="1" applyFill="1" applyBorder="1" applyAlignment="1">
      <alignment horizontal="left" vertical="center"/>
    </xf>
    <xf numFmtId="0" fontId="19" fillId="17" borderId="0" xfId="9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9" fillId="17" borderId="23" xfId="3" applyFont="1" applyFill="1" applyBorder="1" applyAlignment="1">
      <alignment horizontal="left"/>
    </xf>
    <xf numFmtId="0" fontId="19" fillId="17" borderId="40" xfId="3" applyFont="1" applyFill="1" applyBorder="1" applyAlignment="1">
      <alignment wrapText="1"/>
    </xf>
    <xf numFmtId="0" fontId="28" fillId="17" borderId="40" xfId="3" applyFont="1" applyFill="1" applyBorder="1" applyAlignment="1">
      <alignment wrapText="1"/>
    </xf>
    <xf numFmtId="0" fontId="19" fillId="17" borderId="12" xfId="3" applyFont="1" applyFill="1" applyBorder="1" applyAlignment="1">
      <alignment horizontal="left" vertical="center"/>
    </xf>
    <xf numFmtId="0" fontId="19" fillId="17" borderId="60" xfId="3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5" fillId="18" borderId="19" xfId="3" applyFont="1" applyFill="1" applyBorder="1" applyAlignment="1">
      <alignment horizontal="center" vertical="center"/>
    </xf>
    <xf numFmtId="0" fontId="15" fillId="18" borderId="52" xfId="3" applyFont="1" applyFill="1" applyBorder="1" applyAlignment="1">
      <alignment horizontal="center" vertical="center"/>
    </xf>
    <xf numFmtId="0" fontId="0" fillId="18" borderId="52" xfId="0" applyFill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9" fillId="17" borderId="66" xfId="9" applyFont="1" applyFill="1" applyBorder="1" applyAlignment="1">
      <alignment vertical="center" wrapText="1"/>
    </xf>
    <xf numFmtId="0" fontId="28" fillId="17" borderId="66" xfId="3" applyFont="1" applyFill="1" applyBorder="1" applyAlignment="1">
      <alignment vertical="center" wrapText="1"/>
    </xf>
    <xf numFmtId="0" fontId="19" fillId="17" borderId="0" xfId="3" applyFont="1" applyFill="1" applyBorder="1" applyAlignment="1">
      <alignment vertical="center" wrapText="1"/>
    </xf>
    <xf numFmtId="0" fontId="28" fillId="17" borderId="37" xfId="3" applyFont="1" applyFill="1" applyBorder="1" applyAlignment="1">
      <alignment vertical="center" wrapText="1"/>
    </xf>
    <xf numFmtId="0" fontId="19" fillId="17" borderId="55" xfId="3" applyFont="1" applyFill="1" applyBorder="1" applyAlignment="1">
      <alignment horizontal="left" vertical="center"/>
    </xf>
    <xf numFmtId="0" fontId="19" fillId="17" borderId="12" xfId="3" applyFont="1" applyFill="1" applyBorder="1" applyAlignment="1">
      <alignment horizontal="left"/>
    </xf>
    <xf numFmtId="0" fontId="19" fillId="17" borderId="49" xfId="3" applyFont="1" applyFill="1" applyBorder="1" applyAlignment="1">
      <alignment horizontal="left" vertical="center"/>
    </xf>
    <xf numFmtId="0" fontId="19" fillId="17" borderId="0" xfId="3" applyFont="1" applyFill="1" applyBorder="1" applyAlignment="1">
      <alignment horizontal="left" vertical="center"/>
    </xf>
    <xf numFmtId="0" fontId="28" fillId="17" borderId="0" xfId="3" applyFont="1" applyFill="1" applyBorder="1" applyAlignment="1">
      <alignment vertical="center" wrapText="1"/>
    </xf>
    <xf numFmtId="0" fontId="19" fillId="17" borderId="40" xfId="3" applyFont="1" applyFill="1" applyBorder="1" applyAlignment="1">
      <alignment horizontal="left"/>
    </xf>
  </cellXfs>
  <cellStyles count="13">
    <cellStyle name="Hyperlink 2" xfId="2"/>
    <cellStyle name="Normal 2" xfId="3"/>
    <cellStyle name="Normal 3" xfId="4"/>
    <cellStyle name="Normal 3 2" xfId="5"/>
    <cellStyle name="Normal 3 3" xfId="6"/>
    <cellStyle name="Normal 4" xfId="7"/>
    <cellStyle name="Normal_DOMV" xfId="8"/>
    <cellStyle name="Normal_EBK_PROJECT_2001-last" xfId="9"/>
    <cellStyle name="Normal_EBK-2002-draft" xfId="10"/>
    <cellStyle name="Normal_MAKET" xfId="11"/>
    <cellStyle name="Normal_Sheet2" xfId="12"/>
    <cellStyle name="Запетая" xfId="1" builtinId="3"/>
    <cellStyle name="Нормален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oyadzhieva/Desktop/&#1052;&#1072;&#1082;&#1077;&#1090;&#1080;%202013/&#1058;&#1088;&#1080;&#1084;&#1077;&#1089;&#1077;&#1095;&#1077;&#1085;%20&#1086;&#1090;&#1095;&#1077;&#1090;/B3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Gerasimova/Local%20Settings/Temporary%20Internet%20Files/OLKE/B3_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topLeftCell="B1" zoomScale="55" zoomScaleNormal="55" workbookViewId="0">
      <selection activeCell="V20" sqref="V20"/>
    </sheetView>
  </sheetViews>
  <sheetFormatPr defaultColWidth="9.109375" defaultRowHeight="13.2"/>
  <cols>
    <col min="1" max="1" width="5.5546875" style="11" hidden="1" customWidth="1"/>
    <col min="2" max="2" width="105.33203125" style="11" customWidth="1"/>
    <col min="3" max="3" width="67.88671875" style="11" customWidth="1"/>
    <col min="4" max="4" width="26" style="11" hidden="1" customWidth="1"/>
    <col min="5" max="5" width="22" style="13" customWidth="1"/>
    <col min="6" max="8" width="24.33203125" style="13" customWidth="1"/>
    <col min="9" max="9" width="20.5546875" style="11" customWidth="1"/>
    <col min="10" max="10" width="12.88671875" style="11" customWidth="1"/>
    <col min="11" max="11" width="13.6640625" style="11" hidden="1" customWidth="1"/>
    <col min="12" max="12" width="14.44140625" style="11" hidden="1" customWidth="1"/>
    <col min="13" max="13" width="14.44140625" style="11" customWidth="1"/>
    <col min="14" max="14" width="13.44140625" style="11" hidden="1" customWidth="1"/>
    <col min="15" max="15" width="11.109375" style="11" hidden="1" customWidth="1"/>
    <col min="16" max="16" width="11.109375" style="11" customWidth="1"/>
    <col min="17" max="17" width="16.33203125" style="11" hidden="1" customWidth="1"/>
    <col min="18" max="18" width="15" style="11" hidden="1" customWidth="1"/>
    <col min="19" max="19" width="15" style="13" customWidth="1"/>
    <col min="20" max="20" width="15.6640625" style="11" hidden="1" customWidth="1"/>
    <col min="21" max="21" width="15.33203125" style="11" hidden="1" customWidth="1"/>
    <col min="22" max="16384" width="9.109375" style="11"/>
  </cols>
  <sheetData>
    <row r="1" spans="2:21" ht="17.399999999999999">
      <c r="B1" s="12"/>
      <c r="C1" s="12"/>
      <c r="D1" s="12"/>
      <c r="F1" s="14"/>
      <c r="G1" s="14"/>
      <c r="H1" s="14"/>
    </row>
    <row r="2" spans="2:21" ht="15.6">
      <c r="B2" s="12"/>
      <c r="C2" s="12"/>
      <c r="D2" s="12"/>
      <c r="F2" s="15"/>
      <c r="G2" s="15"/>
      <c r="H2" s="15"/>
    </row>
    <row r="3" spans="2:21" ht="21.75" customHeight="1">
      <c r="B3" s="871" t="str">
        <f>BUDGET!B12</f>
        <v>Маджарово</v>
      </c>
      <c r="C3" s="872"/>
      <c r="D3" s="872"/>
    </row>
    <row r="4" spans="2:21" ht="15.6">
      <c r="B4" s="9" t="s">
        <v>1456</v>
      </c>
      <c r="C4" s="9"/>
      <c r="D4" s="9"/>
      <c r="E4" s="66"/>
    </row>
    <row r="5" spans="2:21" ht="18" customHeight="1">
      <c r="B5" s="5"/>
      <c r="C5" s="5"/>
      <c r="D5" s="5"/>
      <c r="G5" s="868"/>
    </row>
    <row r="6" spans="2:21" ht="21">
      <c r="B6" s="773" t="str">
        <f>CONCATENATE("                                                                                 Б Ю Д ЖЕ Т - Н А Ч А Л Е Н   П Л А Н   ",BUDGET!$C$3," г.")</f>
        <v xml:space="preserve">                                                                                 Б Ю Д ЖЕ Т - Н А Ч А Л Е Н   П Л А Н   2023 г.</v>
      </c>
      <c r="C6" s="773"/>
      <c r="D6" s="6"/>
    </row>
    <row r="7" spans="2:21" ht="29.25" customHeight="1">
      <c r="B7" s="6"/>
      <c r="C7" s="6"/>
      <c r="D7" s="6"/>
    </row>
    <row r="8" spans="2:21" ht="30.75" customHeight="1" thickBot="1">
      <c r="B8" s="16"/>
      <c r="C8" s="16"/>
      <c r="D8" s="16"/>
      <c r="E8" s="17"/>
      <c r="F8" s="17"/>
      <c r="G8" s="17"/>
      <c r="H8" s="17"/>
      <c r="I8" s="17"/>
    </row>
    <row r="9" spans="2:21" ht="30.75" customHeight="1" thickTop="1">
      <c r="B9" s="6"/>
      <c r="C9" s="6"/>
      <c r="D9" s="6"/>
      <c r="E9" s="18"/>
      <c r="F9" s="18"/>
      <c r="G9" s="18"/>
      <c r="H9" s="18"/>
    </row>
    <row r="10" spans="2:21" ht="18" thickBot="1">
      <c r="B10" s="7"/>
      <c r="C10" s="7"/>
      <c r="D10" s="7"/>
      <c r="E10" s="13" t="s">
        <v>1519</v>
      </c>
      <c r="G10" s="13" t="s">
        <v>1523</v>
      </c>
      <c r="H10" s="13" t="s">
        <v>1524</v>
      </c>
    </row>
    <row r="11" spans="2:21" ht="23.25" customHeight="1" thickBot="1">
      <c r="B11" s="775" t="s">
        <v>1457</v>
      </c>
      <c r="C11" s="8"/>
      <c r="D11" s="8"/>
      <c r="E11" s="214" t="str">
        <f>BUDGET!F12</f>
        <v>7604</v>
      </c>
      <c r="F11" s="19" t="s">
        <v>1522</v>
      </c>
      <c r="G11" s="213">
        <f>BUDGET!E9</f>
        <v>44927</v>
      </c>
      <c r="H11" s="213">
        <f>BUDGET!F9</f>
        <v>45291</v>
      </c>
      <c r="M11" s="20"/>
      <c r="N11" s="20"/>
      <c r="O11" s="20"/>
      <c r="P11" s="20"/>
    </row>
    <row r="12" spans="2:21" ht="23.25" customHeight="1" thickTop="1" thickBot="1">
      <c r="B12" s="9" t="s">
        <v>1654</v>
      </c>
      <c r="C12" s="774" t="s">
        <v>1512</v>
      </c>
      <c r="D12" s="135"/>
      <c r="E12" s="442">
        <f>BUDGET!E17</f>
        <v>0</v>
      </c>
      <c r="F12" s="19"/>
      <c r="M12" s="20"/>
      <c r="N12" s="20"/>
      <c r="O12" s="20"/>
      <c r="P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1521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2" thickBot="1">
      <c r="B15" s="26"/>
      <c r="C15" s="20"/>
      <c r="D15" s="20"/>
      <c r="E15" s="82"/>
      <c r="F15" s="13"/>
      <c r="G15" s="519"/>
      <c r="H15" s="521"/>
      <c r="I15" s="520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1514</v>
      </c>
      <c r="C16" s="79" t="s">
        <v>1575</v>
      </c>
      <c r="D16" s="79"/>
      <c r="E16" s="869" t="s">
        <v>1520</v>
      </c>
      <c r="F16" s="870"/>
      <c r="G16" s="515" t="s">
        <v>625</v>
      </c>
      <c r="H16" s="522"/>
      <c r="I16" s="51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1:21" s="25" customFormat="1" ht="16.2" thickBot="1">
      <c r="B17" s="28" t="s">
        <v>1513</v>
      </c>
      <c r="C17" s="28"/>
      <c r="D17" s="28"/>
      <c r="E17" s="527"/>
      <c r="F17" s="29" t="s">
        <v>1463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1:21" s="25" customFormat="1" ht="16.2" thickBot="1">
      <c r="B18" s="28" t="s">
        <v>1515</v>
      </c>
      <c r="C18" s="28"/>
      <c r="D18" s="28"/>
      <c r="E18" s="527"/>
      <c r="F18" s="29"/>
      <c r="G18" s="523" t="s">
        <v>1461</v>
      </c>
      <c r="H18" s="524" t="s">
        <v>1462</v>
      </c>
      <c r="I18" s="524" t="s">
        <v>1459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1:21" s="25" customFormat="1" ht="16.2" thickBot="1">
      <c r="B19" s="30"/>
      <c r="C19" s="30"/>
      <c r="D19" s="30"/>
      <c r="E19" s="528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1:21" s="25" customFormat="1" ht="16.2" thickBot="1">
      <c r="B20" s="33"/>
      <c r="C20" s="33"/>
      <c r="D20" s="33"/>
      <c r="E20" s="529"/>
      <c r="F20" s="34" t="s">
        <v>1517</v>
      </c>
      <c r="G20" s="525" t="s">
        <v>1516</v>
      </c>
      <c r="H20" s="526" t="s">
        <v>1516</v>
      </c>
      <c r="I20" s="526" t="s">
        <v>1516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1:21" s="25" customFormat="1" ht="16.2" thickBot="1">
      <c r="B21" s="35"/>
      <c r="C21" s="35"/>
      <c r="D21" s="35"/>
      <c r="E21" s="530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" thickBot="1">
      <c r="A22" s="87">
        <v>10</v>
      </c>
      <c r="B22" s="88" t="s">
        <v>1764</v>
      </c>
      <c r="C22" s="89" t="s">
        <v>105</v>
      </c>
      <c r="D22" s="37"/>
      <c r="E22" s="531"/>
      <c r="F22" s="120">
        <f t="shared" ref="F22:F55" si="0">+G22+H22+I22</f>
        <v>498350</v>
      </c>
      <c r="G22" s="120">
        <f>+G23+G25+G36+G37</f>
        <v>0</v>
      </c>
      <c r="H22" s="120">
        <f>+H23+H25+H36+H37</f>
        <v>498350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2" thickBot="1">
      <c r="A23" s="87">
        <v>15</v>
      </c>
      <c r="B23" s="90" t="s">
        <v>1551</v>
      </c>
      <c r="C23" s="91" t="s">
        <v>647</v>
      </c>
      <c r="D23" s="39"/>
      <c r="E23" s="532"/>
      <c r="F23" s="121">
        <f t="shared" si="0"/>
        <v>148100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148100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2" hidden="1" thickBot="1">
      <c r="A24" s="87"/>
      <c r="B24" s="92" t="s">
        <v>624</v>
      </c>
      <c r="C24" s="92" t="s">
        <v>621</v>
      </c>
      <c r="D24" s="70"/>
      <c r="E24" s="533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2" thickBot="1">
      <c r="A25" s="87">
        <v>20</v>
      </c>
      <c r="B25" s="93" t="s">
        <v>1552</v>
      </c>
      <c r="C25" s="93" t="s">
        <v>1530</v>
      </c>
      <c r="D25" s="74"/>
      <c r="E25" s="531"/>
      <c r="F25" s="120">
        <f t="shared" si="0"/>
        <v>350250</v>
      </c>
      <c r="G25" s="120">
        <f>+G26+G30+G31+G32+G33</f>
        <v>0</v>
      </c>
      <c r="H25" s="120">
        <f>+H26+H30+H31+H32+H33</f>
        <v>350250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2" thickBot="1">
      <c r="A26" s="87">
        <v>25</v>
      </c>
      <c r="B26" s="94" t="s">
        <v>1553</v>
      </c>
      <c r="C26" s="94" t="s">
        <v>1531</v>
      </c>
      <c r="D26" s="70"/>
      <c r="E26" s="533"/>
      <c r="F26" s="123">
        <f t="shared" si="0"/>
        <v>165000</v>
      </c>
      <c r="G26" s="123">
        <f>BUDGET!F74</f>
        <v>0</v>
      </c>
      <c r="H26" s="123">
        <f>BUDGET!G74</f>
        <v>165000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2" thickBot="1">
      <c r="A27" s="87">
        <v>26</v>
      </c>
      <c r="B27" s="95" t="s">
        <v>1511</v>
      </c>
      <c r="C27" s="84" t="s">
        <v>626</v>
      </c>
      <c r="D27" s="41"/>
      <c r="E27" s="534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2" thickBot="1">
      <c r="A28" s="87">
        <v>30</v>
      </c>
      <c r="B28" s="92" t="s">
        <v>622</v>
      </c>
      <c r="C28" s="84" t="s">
        <v>627</v>
      </c>
      <c r="D28" s="41"/>
      <c r="E28" s="535"/>
      <c r="F28" s="124">
        <f t="shared" si="0"/>
        <v>80000</v>
      </c>
      <c r="G28" s="124">
        <f>BUDGET!F77</f>
        <v>0</v>
      </c>
      <c r="H28" s="124">
        <f>BUDGET!G77</f>
        <v>80000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2" thickBot="1">
      <c r="A29" s="87">
        <v>35</v>
      </c>
      <c r="B29" s="96" t="s">
        <v>1554</v>
      </c>
      <c r="C29" s="84" t="s">
        <v>628</v>
      </c>
      <c r="D29" s="69"/>
      <c r="E29" s="535"/>
      <c r="F29" s="124">
        <f t="shared" si="0"/>
        <v>85000</v>
      </c>
      <c r="G29" s="124">
        <f>+BUDGET!F78+BUDGET!F79</f>
        <v>0</v>
      </c>
      <c r="H29" s="124">
        <f>+BUDGET!G78+BUDGET!G79</f>
        <v>85000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2" thickBot="1">
      <c r="A30" s="87">
        <v>40</v>
      </c>
      <c r="B30" s="96" t="s">
        <v>1555</v>
      </c>
      <c r="C30" s="97" t="s">
        <v>629</v>
      </c>
      <c r="D30" s="69"/>
      <c r="E30" s="535"/>
      <c r="F30" s="124">
        <f t="shared" si="0"/>
        <v>171250</v>
      </c>
      <c r="G30" s="124">
        <f>BUDGET!F90+BUDGET!F93+BUDGET!F94</f>
        <v>0</v>
      </c>
      <c r="H30" s="124">
        <f>BUDGET!G90+BUDGET!G93+BUDGET!G94</f>
        <v>171250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2" thickBot="1">
      <c r="A31" s="87">
        <v>45</v>
      </c>
      <c r="B31" s="96" t="s">
        <v>604</v>
      </c>
      <c r="C31" s="96" t="s">
        <v>1532</v>
      </c>
      <c r="D31" s="69"/>
      <c r="E31" s="535"/>
      <c r="F31" s="124">
        <f t="shared" si="0"/>
        <v>5000</v>
      </c>
      <c r="G31" s="124">
        <f>BUDGET!F106</f>
        <v>0</v>
      </c>
      <c r="H31" s="124">
        <f>BUDGET!G106</f>
        <v>5000</v>
      </c>
      <c r="I31" s="124">
        <f>BUDGET!H106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2" thickBot="1">
      <c r="A32" s="87">
        <v>50</v>
      </c>
      <c r="B32" s="98" t="s">
        <v>605</v>
      </c>
      <c r="C32" s="98" t="s">
        <v>1647</v>
      </c>
      <c r="D32" s="71"/>
      <c r="E32" s="536"/>
      <c r="F32" s="124">
        <f t="shared" si="0"/>
        <v>-51000</v>
      </c>
      <c r="G32" s="126">
        <f>BUDGET!F110+BUDGET!F119+BUDGET!F135+BUDGET!F136</f>
        <v>0</v>
      </c>
      <c r="H32" s="126">
        <f>BUDGET!G110+BUDGET!G119+BUDGET!G135+BUDGET!G136</f>
        <v>-51000</v>
      </c>
      <c r="I32" s="126">
        <f>BUDGET!H110+BUDGET!H119+BUDGET!H135+BUDGET!H136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2" thickBot="1">
      <c r="A33" s="87">
        <v>51</v>
      </c>
      <c r="B33" s="98" t="s">
        <v>1578</v>
      </c>
      <c r="C33" s="117" t="s">
        <v>660</v>
      </c>
      <c r="D33" s="71"/>
      <c r="E33" s="536"/>
      <c r="F33" s="125">
        <f t="shared" si="0"/>
        <v>60000</v>
      </c>
      <c r="G33" s="126">
        <f>BUDGET!F123</f>
        <v>0</v>
      </c>
      <c r="H33" s="126">
        <f>BUDGET!G123</f>
        <v>60000</v>
      </c>
      <c r="I33" s="126">
        <f>BUDGET!H123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2" hidden="1" thickBot="1">
      <c r="A34" s="87">
        <v>52</v>
      </c>
      <c r="B34" s="95"/>
      <c r="C34" s="98"/>
      <c r="D34" s="71"/>
      <c r="E34" s="536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2" hidden="1" thickBot="1">
      <c r="A35" s="87"/>
      <c r="B35" s="99"/>
      <c r="C35" s="99"/>
      <c r="D35" s="73"/>
      <c r="E35" s="537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2" thickBot="1">
      <c r="A36" s="87">
        <v>60</v>
      </c>
      <c r="B36" s="99" t="s">
        <v>613</v>
      </c>
      <c r="C36" s="99" t="s">
        <v>1533</v>
      </c>
      <c r="D36" s="72"/>
      <c r="E36" s="538"/>
      <c r="F36" s="120">
        <f t="shared" si="0"/>
        <v>0</v>
      </c>
      <c r="G36" s="208">
        <f>+BUDGET!F137</f>
        <v>0</v>
      </c>
      <c r="H36" s="208">
        <f>+BUDGET!G137</f>
        <v>0</v>
      </c>
      <c r="I36" s="208">
        <f>+BUDGET!H137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2" thickBot="1">
      <c r="A37" s="87">
        <v>65</v>
      </c>
      <c r="B37" s="100" t="s">
        <v>361</v>
      </c>
      <c r="C37" s="496" t="s">
        <v>106</v>
      </c>
      <c r="D37" s="41"/>
      <c r="E37" s="538"/>
      <c r="F37" s="120">
        <f t="shared" si="0"/>
        <v>0</v>
      </c>
      <c r="G37" s="208">
        <f>BUDGET!F140+BUDGET!F149+BUDGET!F158</f>
        <v>0</v>
      </c>
      <c r="H37" s="208">
        <f>BUDGET!G140+BUDGET!G149+BUDGET!G158</f>
        <v>0</v>
      </c>
      <c r="I37" s="208">
        <f>BUDGET!H140+BUDGET!H149+BUDGET!H158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" thickBot="1">
      <c r="A38" s="101">
        <v>70</v>
      </c>
      <c r="B38" s="102" t="s">
        <v>1561</v>
      </c>
      <c r="C38" s="103" t="s">
        <v>1537</v>
      </c>
      <c r="D38" s="37"/>
      <c r="E38" s="539"/>
      <c r="F38" s="125">
        <f t="shared" si="0"/>
        <v>6033711</v>
      </c>
      <c r="G38" s="125">
        <f>SUM(G40:G55)-G45-G47-G53-G54</f>
        <v>3186533</v>
      </c>
      <c r="H38" s="125">
        <f>SUM(H40:H55)-H45-H47-H53-H54</f>
        <v>2847178</v>
      </c>
      <c r="I38" s="125">
        <f>SUM(I40:I55)-I45-I47-I53-I54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2" thickBot="1">
      <c r="A39" s="101">
        <v>75</v>
      </c>
      <c r="B39" s="104" t="s">
        <v>1748</v>
      </c>
      <c r="C39" s="94" t="s">
        <v>1749</v>
      </c>
      <c r="D39" s="769"/>
      <c r="E39" s="770"/>
      <c r="F39" s="771">
        <f>+G39+H39+I39</f>
        <v>2967468</v>
      </c>
      <c r="G39" s="772">
        <f>SUM(G40:G42)</f>
        <v>2525689</v>
      </c>
      <c r="H39" s="772">
        <f>SUM(H40:H42)</f>
        <v>441779</v>
      </c>
      <c r="I39" s="772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6">
      <c r="A40" s="101">
        <v>75</v>
      </c>
      <c r="B40" s="104" t="s">
        <v>1750</v>
      </c>
      <c r="C40" s="94" t="s">
        <v>1534</v>
      </c>
      <c r="D40" s="45"/>
      <c r="E40" s="533"/>
      <c r="F40" s="121">
        <f t="shared" si="0"/>
        <v>1985956</v>
      </c>
      <c r="G40" s="123">
        <f>BUDGET!F187</f>
        <v>1722602</v>
      </c>
      <c r="H40" s="123">
        <f>BUDGET!G187</f>
        <v>263354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6">
      <c r="A41" s="101">
        <v>80</v>
      </c>
      <c r="B41" s="105" t="s">
        <v>1751</v>
      </c>
      <c r="C41" s="92" t="s">
        <v>1535</v>
      </c>
      <c r="D41" s="42"/>
      <c r="E41" s="535"/>
      <c r="F41" s="124">
        <f t="shared" si="0"/>
        <v>434725</v>
      </c>
      <c r="G41" s="124">
        <f>BUDGET!F190</f>
        <v>327300</v>
      </c>
      <c r="H41" s="124">
        <f>BUDGET!G190</f>
        <v>107425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6">
      <c r="A42" s="101">
        <v>85</v>
      </c>
      <c r="B42" s="105" t="s">
        <v>1752</v>
      </c>
      <c r="C42" s="92" t="s">
        <v>1579</v>
      </c>
      <c r="D42" s="42"/>
      <c r="E42" s="535"/>
      <c r="F42" s="124">
        <f t="shared" si="0"/>
        <v>546787</v>
      </c>
      <c r="G42" s="124">
        <f>+BUDGET!F196+BUDGET!F204</f>
        <v>475787</v>
      </c>
      <c r="H42" s="124">
        <f>+BUDGET!G196+BUDGET!G204</f>
        <v>71000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6">
      <c r="A43" s="101">
        <v>90</v>
      </c>
      <c r="B43" s="105" t="s">
        <v>1753</v>
      </c>
      <c r="C43" s="92" t="s">
        <v>1078</v>
      </c>
      <c r="D43" s="42"/>
      <c r="E43" s="535"/>
      <c r="F43" s="124">
        <f>+G43+H43+I43</f>
        <v>1361052</v>
      </c>
      <c r="G43" s="124">
        <f>+BUDGET!F205+BUDGET!F223+BUDGET!F271</f>
        <v>541125</v>
      </c>
      <c r="H43" s="124">
        <f>+BUDGET!G205+BUDGET!G223+BUDGET!G271</f>
        <v>819927</v>
      </c>
      <c r="I43" s="124">
        <f>+BUDGET!H205+BUDGET!H223+BUDGET!H271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6">
      <c r="A44" s="101">
        <v>95</v>
      </c>
      <c r="B44" s="105" t="s">
        <v>1754</v>
      </c>
      <c r="C44" s="92" t="s">
        <v>1536</v>
      </c>
      <c r="D44" s="42"/>
      <c r="E44" s="535"/>
      <c r="F44" s="124">
        <f t="shared" si="0"/>
        <v>7000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7000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6">
      <c r="A45" s="101">
        <v>100</v>
      </c>
      <c r="B45" s="92" t="s">
        <v>1582</v>
      </c>
      <c r="C45" s="92" t="s">
        <v>630</v>
      </c>
      <c r="D45" s="40"/>
      <c r="E45" s="535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6">
      <c r="A46" s="101">
        <v>105</v>
      </c>
      <c r="B46" s="105" t="s">
        <v>1755</v>
      </c>
      <c r="C46" s="92" t="s">
        <v>1079</v>
      </c>
      <c r="D46" s="42"/>
      <c r="E46" s="535"/>
      <c r="F46" s="124">
        <f t="shared" si="0"/>
        <v>40959</v>
      </c>
      <c r="G46" s="124">
        <f>+BUDGET!F255+BUDGET!F256+BUDGET!F257+BUDGET!F258</f>
        <v>31959</v>
      </c>
      <c r="H46" s="124">
        <f>+BUDGET!G255+BUDGET!G256+BUDGET!G257+BUDGET!G258</f>
        <v>9000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6">
      <c r="A47" s="101">
        <v>106</v>
      </c>
      <c r="B47" s="92" t="s">
        <v>854</v>
      </c>
      <c r="C47" s="92" t="s">
        <v>855</v>
      </c>
      <c r="D47" s="42"/>
      <c r="E47" s="535"/>
      <c r="F47" s="124">
        <f t="shared" si="0"/>
        <v>31959</v>
      </c>
      <c r="G47" s="124">
        <f>+BUDGET!F256</f>
        <v>31959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6">
      <c r="A48" s="101">
        <v>107</v>
      </c>
      <c r="B48" s="92" t="s">
        <v>1756</v>
      </c>
      <c r="C48" s="106" t="s">
        <v>1759</v>
      </c>
      <c r="D48" s="42"/>
      <c r="E48" s="535"/>
      <c r="F48" s="124">
        <f t="shared" si="0"/>
        <v>55760</v>
      </c>
      <c r="G48" s="124">
        <f>+BUDGET!F265+BUDGET!F269+BUDGET!F270</f>
        <v>55760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6">
      <c r="A49" s="101">
        <v>108</v>
      </c>
      <c r="B49" s="92" t="s">
        <v>1757</v>
      </c>
      <c r="C49" s="92" t="s">
        <v>648</v>
      </c>
      <c r="D49" s="42"/>
      <c r="E49" s="535"/>
      <c r="F49" s="124">
        <f t="shared" si="0"/>
        <v>1601472</v>
      </c>
      <c r="G49" s="124">
        <f>BUDGET!F275+BUDGET!F276+BUDGET!F284+BUDGET!F287</f>
        <v>32000</v>
      </c>
      <c r="H49" s="124">
        <f>BUDGET!G275+BUDGET!G276+BUDGET!G284+BUDGET!G287</f>
        <v>1569472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6">
      <c r="A50" s="101">
        <v>110</v>
      </c>
      <c r="B50" s="92" t="s">
        <v>1758</v>
      </c>
      <c r="C50" s="92" t="s">
        <v>649</v>
      </c>
      <c r="D50" s="40"/>
      <c r="E50" s="535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6">
      <c r="A51" s="101">
        <v>115</v>
      </c>
      <c r="B51" s="105" t="s">
        <v>1760</v>
      </c>
      <c r="C51" s="92" t="s">
        <v>1761</v>
      </c>
      <c r="D51" s="40"/>
      <c r="E51" s="535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6">
      <c r="A52" s="101">
        <v>115</v>
      </c>
      <c r="B52" s="105" t="s">
        <v>1762</v>
      </c>
      <c r="C52" s="118" t="s">
        <v>1643</v>
      </c>
      <c r="D52" s="40"/>
      <c r="E52" s="535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2" thickBot="1">
      <c r="A53" s="101">
        <v>120</v>
      </c>
      <c r="B53" s="92" t="s">
        <v>1581</v>
      </c>
      <c r="C53" s="92" t="s">
        <v>631</v>
      </c>
      <c r="D53" s="80"/>
      <c r="E53" s="535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2" thickBot="1">
      <c r="A54" s="101">
        <v>125</v>
      </c>
      <c r="B54" s="95" t="s">
        <v>658</v>
      </c>
      <c r="C54" s="117" t="s">
        <v>659</v>
      </c>
      <c r="D54" s="62"/>
      <c r="E54" s="535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2" thickBot="1">
      <c r="A55" s="119">
        <v>127</v>
      </c>
      <c r="B55" s="107" t="s">
        <v>1763</v>
      </c>
      <c r="C55" s="107" t="s">
        <v>1580</v>
      </c>
      <c r="D55" s="61"/>
      <c r="E55" s="540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" thickBot="1">
      <c r="A56" s="101">
        <v>130</v>
      </c>
      <c r="B56" s="108" t="s">
        <v>107</v>
      </c>
      <c r="C56" s="109" t="s">
        <v>779</v>
      </c>
      <c r="D56" s="47"/>
      <c r="E56" s="531"/>
      <c r="F56" s="127">
        <f t="shared" ref="F56:F87" si="1">+G56+H56+I56</f>
        <v>4263768</v>
      </c>
      <c r="G56" s="120">
        <f>+G57+G58+G62</f>
        <v>2647168</v>
      </c>
      <c r="H56" s="120">
        <f>+H57+H58+H62</f>
        <v>1616600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6">
      <c r="A57" s="101">
        <v>135</v>
      </c>
      <c r="B57" s="105" t="s">
        <v>108</v>
      </c>
      <c r="C57" s="92" t="s">
        <v>1646</v>
      </c>
      <c r="D57" s="42"/>
      <c r="E57" s="541"/>
      <c r="F57" s="123">
        <f t="shared" si="1"/>
        <v>4293768</v>
      </c>
      <c r="G57" s="128">
        <f>+BUDGET!F361+BUDGET!F375+BUDGET!F388</f>
        <v>2647168</v>
      </c>
      <c r="H57" s="128">
        <f>+BUDGET!G361+BUDGET!G375+BUDGET!G388</f>
        <v>1646600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6">
      <c r="A58" s="101">
        <v>140</v>
      </c>
      <c r="B58" s="105" t="s">
        <v>1562</v>
      </c>
      <c r="C58" s="92" t="s">
        <v>780</v>
      </c>
      <c r="D58" s="42"/>
      <c r="E58" s="541"/>
      <c r="F58" s="124">
        <f t="shared" si="1"/>
        <v>-30000</v>
      </c>
      <c r="G58" s="128">
        <f>+BUDGET!F383+BUDGET!F391+BUDGET!F396+BUDGET!F399+BUDGET!F402+BUDGET!F405+BUDGET!F406+BUDGET!F409+BUDGET!F422+BUDGET!F423+BUDGET!F424+BUDGET!F425+BUDGET!F426</f>
        <v>0</v>
      </c>
      <c r="H58" s="128">
        <f>+BUDGET!G383+BUDGET!G391+BUDGET!G396+BUDGET!G399+BUDGET!G402+BUDGET!G405+BUDGET!G406+BUDGET!G409+BUDGET!G422+BUDGET!G423+BUDGET!G424+BUDGET!G425+BUDGET!G426</f>
        <v>-30000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6">
      <c r="A59" s="101">
        <v>145</v>
      </c>
      <c r="B59" s="107" t="s">
        <v>623</v>
      </c>
      <c r="C59" s="107" t="s">
        <v>632</v>
      </c>
      <c r="D59" s="42"/>
      <c r="E59" s="541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6">
      <c r="A60" s="101">
        <v>150</v>
      </c>
      <c r="B60" s="92" t="s">
        <v>1649</v>
      </c>
      <c r="C60" s="92" t="s">
        <v>621</v>
      </c>
      <c r="D60" s="42"/>
      <c r="E60" s="541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6" hidden="1">
      <c r="A61" s="101">
        <v>160</v>
      </c>
      <c r="B61" s="132"/>
      <c r="C61" s="118"/>
      <c r="D61" s="42"/>
      <c r="E61" s="541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2" thickBot="1">
      <c r="A62" s="119">
        <v>162</v>
      </c>
      <c r="B62" s="110" t="s">
        <v>1064</v>
      </c>
      <c r="C62" s="111" t="s">
        <v>1538</v>
      </c>
      <c r="D62" s="43"/>
      <c r="E62" s="542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" thickBot="1">
      <c r="A63" s="101">
        <v>165</v>
      </c>
      <c r="B63" s="108" t="s">
        <v>1765</v>
      </c>
      <c r="C63" s="99" t="s">
        <v>655</v>
      </c>
      <c r="D63" s="62"/>
      <c r="E63" s="538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" thickBot="1">
      <c r="A64" s="101">
        <v>175</v>
      </c>
      <c r="B64" s="88" t="s">
        <v>657</v>
      </c>
      <c r="C64" s="103"/>
      <c r="D64" s="47"/>
      <c r="E64" s="531"/>
      <c r="F64" s="551">
        <f>+F22-F38+F56+F63</f>
        <v>-1271593</v>
      </c>
      <c r="G64" s="551">
        <f>+G22-G38+G56+G63</f>
        <v>-539365</v>
      </c>
      <c r="H64" s="551">
        <f>+H22-H38+H56+H63</f>
        <v>-732228</v>
      </c>
      <c r="I64" s="551">
        <f>+I22-I38+I56+I63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6">
      <c r="A65" s="101">
        <v>180</v>
      </c>
      <c r="B65" s="118" t="s">
        <v>202</v>
      </c>
      <c r="C65" s="547"/>
      <c r="D65" s="548"/>
      <c r="E65" s="549"/>
      <c r="F65" s="550" t="str">
        <f>IF(ROUND(F64,0)+ROUND(F66,0)=0,"OK","Неправилен")</f>
        <v>OK</v>
      </c>
      <c r="G65" s="550"/>
      <c r="H65" s="550"/>
      <c r="I65" s="55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" thickBot="1">
      <c r="A66" s="101">
        <v>185</v>
      </c>
      <c r="B66" s="88" t="s">
        <v>656</v>
      </c>
      <c r="C66" s="103" t="s">
        <v>1563</v>
      </c>
      <c r="D66" s="47"/>
      <c r="E66" s="543"/>
      <c r="F66" s="125">
        <f t="shared" si="1"/>
        <v>1271593</v>
      </c>
      <c r="G66" s="129">
        <f>SUM(+G68+G76+G77+G84+G85+G86+G89+G90+G91+G92+G93+G94+G95)</f>
        <v>539365</v>
      </c>
      <c r="H66" s="129">
        <f>SUM(+H68+H76+H77+H84+H85+H86+H89+H90+H91+H92+H93+H94+H95)</f>
        <v>732228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6">
      <c r="A67" s="101">
        <v>190</v>
      </c>
      <c r="B67" s="112"/>
      <c r="C67" s="112"/>
      <c r="D67" s="76"/>
      <c r="E67" s="544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6">
      <c r="A68" s="101">
        <v>195</v>
      </c>
      <c r="B68" s="105" t="s">
        <v>1564</v>
      </c>
      <c r="C68" s="92" t="s">
        <v>1583</v>
      </c>
      <c r="D68" s="42"/>
      <c r="E68" s="541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6">
      <c r="A69" s="101">
        <v>200</v>
      </c>
      <c r="B69" s="92" t="s">
        <v>1565</v>
      </c>
      <c r="C69" s="92" t="s">
        <v>633</v>
      </c>
      <c r="D69" s="40"/>
      <c r="E69" s="541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6">
      <c r="A70" s="101">
        <v>205</v>
      </c>
      <c r="B70" s="92" t="s">
        <v>1566</v>
      </c>
      <c r="C70" s="92" t="s">
        <v>634</v>
      </c>
      <c r="D70" s="40"/>
      <c r="E70" s="541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6">
      <c r="A71" s="101">
        <v>210</v>
      </c>
      <c r="B71" s="92" t="s">
        <v>1567</v>
      </c>
      <c r="C71" s="92" t="s">
        <v>1539</v>
      </c>
      <c r="D71" s="40"/>
      <c r="E71" s="541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6">
      <c r="A72" s="101">
        <v>215</v>
      </c>
      <c r="B72" s="92" t="s">
        <v>1568</v>
      </c>
      <c r="C72" s="92" t="s">
        <v>1540</v>
      </c>
      <c r="D72" s="40"/>
      <c r="E72" s="541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6">
      <c r="A73" s="101">
        <v>220</v>
      </c>
      <c r="B73" s="92" t="s">
        <v>1569</v>
      </c>
      <c r="C73" s="92" t="s">
        <v>635</v>
      </c>
      <c r="D73" s="40"/>
      <c r="E73" s="541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6">
      <c r="A74" s="101">
        <v>230</v>
      </c>
      <c r="B74" s="113" t="s">
        <v>646</v>
      </c>
      <c r="C74" s="113" t="s">
        <v>636</v>
      </c>
      <c r="D74" s="67"/>
      <c r="E74" s="541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6">
      <c r="A75" s="101">
        <v>235</v>
      </c>
      <c r="B75" s="113" t="s">
        <v>1571</v>
      </c>
      <c r="C75" s="113" t="s">
        <v>637</v>
      </c>
      <c r="D75" s="67"/>
      <c r="E75" s="541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6">
      <c r="A76" s="101">
        <v>240</v>
      </c>
      <c r="B76" s="110" t="s">
        <v>1570</v>
      </c>
      <c r="C76" s="111" t="s">
        <v>1541</v>
      </c>
      <c r="D76" s="61"/>
      <c r="E76" s="541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6">
      <c r="A77" s="101">
        <v>245</v>
      </c>
      <c r="B77" s="105" t="s">
        <v>1572</v>
      </c>
      <c r="C77" s="92" t="s">
        <v>1584</v>
      </c>
      <c r="D77" s="42"/>
      <c r="E77" s="541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6">
      <c r="A78" s="101">
        <v>250</v>
      </c>
      <c r="B78" s="92" t="s">
        <v>1573</v>
      </c>
      <c r="C78" s="92" t="s">
        <v>638</v>
      </c>
      <c r="D78" s="40"/>
      <c r="E78" s="541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6">
      <c r="A79" s="101">
        <v>260</v>
      </c>
      <c r="B79" s="92" t="s">
        <v>1574</v>
      </c>
      <c r="C79" s="92" t="s">
        <v>639</v>
      </c>
      <c r="D79" s="40"/>
      <c r="E79" s="541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6">
      <c r="A80" s="101">
        <v>265</v>
      </c>
      <c r="B80" s="92" t="s">
        <v>1766</v>
      </c>
      <c r="C80" s="92" t="s">
        <v>640</v>
      </c>
      <c r="D80" s="40"/>
      <c r="E80" s="541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6" hidden="1">
      <c r="A81" s="101"/>
      <c r="B81" s="92"/>
      <c r="C81" s="92"/>
      <c r="D81" s="40"/>
      <c r="E81" s="541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6">
      <c r="A82" s="101">
        <v>270</v>
      </c>
      <c r="B82" s="92" t="s">
        <v>1645</v>
      </c>
      <c r="C82" s="92" t="s">
        <v>641</v>
      </c>
      <c r="D82" s="40"/>
      <c r="E82" s="541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6">
      <c r="A83" s="101">
        <v>275</v>
      </c>
      <c r="B83" s="92" t="s">
        <v>1644</v>
      </c>
      <c r="C83" s="92" t="s">
        <v>642</v>
      </c>
      <c r="D83" s="40"/>
      <c r="E83" s="541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6">
      <c r="A84" s="101">
        <v>280</v>
      </c>
      <c r="B84" s="105" t="s">
        <v>1767</v>
      </c>
      <c r="C84" s="92" t="s">
        <v>1542</v>
      </c>
      <c r="D84" s="42"/>
      <c r="E84" s="541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6">
      <c r="A85" s="101">
        <v>285</v>
      </c>
      <c r="B85" s="105" t="s">
        <v>1550</v>
      </c>
      <c r="C85" s="92" t="s">
        <v>1543</v>
      </c>
      <c r="D85" s="42"/>
      <c r="E85" s="541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6">
      <c r="A86" s="101">
        <v>290</v>
      </c>
      <c r="B86" s="105" t="s">
        <v>1549</v>
      </c>
      <c r="C86" s="92" t="s">
        <v>364</v>
      </c>
      <c r="D86" s="42"/>
      <c r="E86" s="541"/>
      <c r="F86" s="124">
        <f t="shared" si="1"/>
        <v>-515</v>
      </c>
      <c r="G86" s="128">
        <f>+G87+G88</f>
        <v>0</v>
      </c>
      <c r="H86" s="128">
        <f>+H87+H88</f>
        <v>-515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6">
      <c r="A87" s="101">
        <v>295</v>
      </c>
      <c r="B87" s="92" t="s">
        <v>1548</v>
      </c>
      <c r="C87" s="92" t="s">
        <v>365</v>
      </c>
      <c r="D87" s="42"/>
      <c r="E87" s="541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6">
      <c r="A88" s="101">
        <v>300</v>
      </c>
      <c r="B88" s="92" t="s">
        <v>1576</v>
      </c>
      <c r="C88" s="92" t="s">
        <v>111</v>
      </c>
      <c r="D88" s="68"/>
      <c r="E88" s="541"/>
      <c r="F88" s="124">
        <f t="shared" ref="F88:F96" si="2">+G88+H88+I88</f>
        <v>-515</v>
      </c>
      <c r="G88" s="128">
        <f>+BUDGET!F521+BUDGET!F524+BUDGET!F544</f>
        <v>0</v>
      </c>
      <c r="H88" s="128">
        <f>+BUDGET!G521+BUDGET!G524+BUDGET!G544</f>
        <v>-515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2" thickBot="1">
      <c r="A89" s="101">
        <v>310</v>
      </c>
      <c r="B89" s="114" t="s">
        <v>1065</v>
      </c>
      <c r="C89" s="107" t="s">
        <v>1544</v>
      </c>
      <c r="D89" s="77"/>
      <c r="E89" s="545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2" thickBot="1">
      <c r="A90" s="101">
        <v>320</v>
      </c>
      <c r="B90" s="115" t="s">
        <v>1547</v>
      </c>
      <c r="C90" s="90" t="s">
        <v>643</v>
      </c>
      <c r="D90" s="78"/>
      <c r="E90" s="546"/>
      <c r="F90" s="120">
        <f t="shared" si="2"/>
        <v>1272108</v>
      </c>
      <c r="G90" s="212">
        <f>+BUDGET!F567+BUDGET!F568+BUDGET!F569+BUDGET!F570+BUDGET!F571+BUDGET!F572</f>
        <v>539365</v>
      </c>
      <c r="H90" s="212">
        <f>+BUDGET!G567+BUDGET!G568+BUDGET!G569+BUDGET!G570+BUDGET!G571+BUDGET!G572</f>
        <v>732743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2" thickBot="1">
      <c r="A91" s="101">
        <v>330</v>
      </c>
      <c r="B91" s="116" t="s">
        <v>1546</v>
      </c>
      <c r="C91" s="116" t="s">
        <v>644</v>
      </c>
      <c r="D91" s="75"/>
      <c r="E91" s="537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2" thickBot="1">
      <c r="A92" s="101">
        <v>335</v>
      </c>
      <c r="B92" s="93" t="s">
        <v>1545</v>
      </c>
      <c r="C92" s="93" t="s">
        <v>645</v>
      </c>
      <c r="D92" s="81"/>
      <c r="E92" s="531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2" thickBot="1">
      <c r="A93" s="101">
        <v>340</v>
      </c>
      <c r="B93" s="100" t="s">
        <v>650</v>
      </c>
      <c r="C93" s="90" t="s">
        <v>651</v>
      </c>
      <c r="D93" s="74"/>
      <c r="E93" s="531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2" thickBot="1">
      <c r="A94" s="101">
        <v>345</v>
      </c>
      <c r="B94" s="100" t="s">
        <v>652</v>
      </c>
      <c r="C94" s="116" t="s">
        <v>653</v>
      </c>
      <c r="D94" s="74"/>
      <c r="E94" s="531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2" thickBot="1">
      <c r="A95" s="101">
        <v>350</v>
      </c>
      <c r="B95" s="100" t="s">
        <v>654</v>
      </c>
      <c r="C95" s="100" t="s">
        <v>1577</v>
      </c>
      <c r="D95" s="74"/>
      <c r="E95" s="531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2" thickBot="1">
      <c r="A96" s="101">
        <v>355</v>
      </c>
      <c r="B96" s="100" t="s">
        <v>857</v>
      </c>
      <c r="C96" s="100" t="s">
        <v>856</v>
      </c>
      <c r="D96" s="74"/>
      <c r="E96" s="531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2" hidden="1" thickBot="1">
      <c r="B97" s="63" t="s">
        <v>1525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2" hidden="1" thickBot="1">
      <c r="B98" s="63" t="s">
        <v>1526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2" hidden="1" thickBot="1">
      <c r="B99" s="63" t="s">
        <v>1527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2" hidden="1" thickBot="1">
      <c r="B100" s="49" t="s">
        <v>1528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2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2" hidden="1" thickBot="1">
      <c r="B102" s="64" t="s">
        <v>1529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2" hidden="1" thickBot="1">
      <c r="B103" s="63" t="s">
        <v>1527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2" hidden="1" thickBot="1">
      <c r="B104" s="49" t="s">
        <v>1528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6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6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6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6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6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6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6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6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6">
      <c r="B113" s="56" t="s">
        <v>1648</v>
      </c>
      <c r="C113" s="56"/>
      <c r="D113" s="56"/>
      <c r="E113" s="57" t="s">
        <v>1653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6">
      <c r="B114" s="58" t="s">
        <v>1651</v>
      </c>
      <c r="C114" s="58"/>
      <c r="D114" s="58"/>
      <c r="E114" s="58" t="s">
        <v>1650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6">
      <c r="B115" s="54" t="s">
        <v>1652</v>
      </c>
      <c r="C115" s="54"/>
      <c r="D115" s="54"/>
      <c r="E115" s="57" t="s">
        <v>1518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6">
      <c r="B116" s="54"/>
      <c r="C116" s="54"/>
      <c r="D116" s="54"/>
      <c r="E116" s="58" t="s">
        <v>1650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6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6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6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6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6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6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6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6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6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6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6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6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6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6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6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6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6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6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6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6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6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6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6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6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6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6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6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6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6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6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6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6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6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6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6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customSheetViews>
    <customSheetView guid="{D568CAA1-2ECB-11D7-B07A-00010309AF38}" scale="65" hiddenRows="1" hiddenColumns="1" showRuler="0" topLeftCell="A37">
      <selection activeCell="C60" sqref="C60"/>
      <pageMargins left="0.35433070866141736" right="0.23622047244094491" top="0.31496062992125984" bottom="0.35433070866141736" header="0.19685039370078741" footer="0.23622047244094491"/>
      <pageSetup paperSize="9" scale="43" orientation="landscape" r:id="rId44"/>
      <headerFooter alignWithMargins="0"/>
    </customSheetView>
  </customSheetViews>
  <mergeCells count="2">
    <mergeCell ref="E16:F16"/>
    <mergeCell ref="B3:D3"/>
  </mergeCells>
  <phoneticPr fontId="14" type="noConversion"/>
  <dataValidations xWindow="439" yWindow="304"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errorTitle="Неправилна стойност" error="Неправилна стойност" promptTitle="Въвежда се кода на второстепенни" prompt="разпоредител с бюджетни кредити_x000a_препоръчва се първите две цифри (а за общините първите четири цифри) да съвпадат с тези от кода по ЕБК на първостепенния разпоредител" sqref="E4">
      <formula1>0</formula1>
      <formula2>99999999</formula2>
    </dataValidation>
    <dataValidation allowBlank="1" showErrorMessage="1" errorTitle="Неправилна стойност" error="Неправилна стойност" promptTitle="Въвежда се кода по ЕБК на първо-" sqref="E11"/>
    <dataValidation type="textLength" allowBlank="1" showInputMessage="1" showErrorMessage="1" errorTitle="Неправилна стойност" error="Неправилна стойност" promptTitle="Въвежда се наименованието на" prompt="второстепенния разпоредител с бюджетни кредити" sqref="B3:D3">
      <formula1>1</formula1>
      <formula2>99</formula2>
    </dataValidation>
    <dataValidation type="textLength" allowBlank="1" showInputMessage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ageMargins left="0.35433070866141736" right="0.23622047244094491" top="0.31496062992125984" bottom="0.35433070866141736" header="0.19685039370078741" footer="0.23622047244094491"/>
  <pageSetup paperSize="9" scale="45" orientation="portrait" r:id="rId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filterMode="1"/>
  <dimension ref="A1:IJ3923"/>
  <sheetViews>
    <sheetView tabSelected="1" topLeftCell="B2" zoomScale="70" zoomScaleNormal="70" workbookViewId="0">
      <selection activeCell="J1" sqref="J1:J65536"/>
    </sheetView>
  </sheetViews>
  <sheetFormatPr defaultColWidth="9.109375" defaultRowHeight="15.6"/>
  <cols>
    <col min="1" max="1" width="5.33203125" style="215" hidden="1" customWidth="1"/>
    <col min="2" max="2" width="10.109375" style="215" customWidth="1"/>
    <col min="3" max="3" width="13.33203125" style="215" customWidth="1"/>
    <col min="4" max="4" width="90.44140625" style="216" customWidth="1"/>
    <col min="5" max="5" width="18.6640625" style="215" customWidth="1"/>
    <col min="6" max="7" width="17.6640625" style="215" customWidth="1"/>
    <col min="8" max="8" width="20" style="215" bestFit="1" customWidth="1"/>
    <col min="9" max="9" width="17.6640625" style="215" customWidth="1"/>
    <col min="10" max="10" width="9.88671875" style="221" hidden="1" customWidth="1"/>
    <col min="11" max="11" width="1.5546875" style="222" customWidth="1"/>
    <col min="12" max="13" width="21.6640625" style="215" customWidth="1"/>
    <col min="14" max="15" width="21.6640625" style="219" customWidth="1"/>
    <col min="16" max="16" width="1.5546875" style="251" customWidth="1"/>
    <col min="17" max="18" width="21.6640625" style="215" customWidth="1"/>
    <col min="19" max="20" width="21.6640625" style="219" customWidth="1"/>
    <col min="21" max="21" width="21.6640625" style="215" customWidth="1"/>
    <col min="22" max="23" width="21.6640625" style="219" customWidth="1"/>
    <col min="24" max="24" width="30" style="215" customWidth="1"/>
    <col min="25" max="25" width="11.6640625" style="215" customWidth="1"/>
    <col min="26" max="16384" width="9.109375" style="215"/>
  </cols>
  <sheetData>
    <row r="1" spans="1:25" ht="18.75" hidden="1" customHeight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5"/>
    </row>
    <row r="2" spans="1:25" ht="12.75" customHeight="1">
      <c r="A2" s="215">
        <v>3</v>
      </c>
      <c r="J2" s="221">
        <v>1</v>
      </c>
      <c r="P2" s="223"/>
    </row>
    <row r="3" spans="1:25">
      <c r="B3" s="776" t="s">
        <v>1779</v>
      </c>
      <c r="C3" s="777">
        <v>2023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1:25">
      <c r="C4" s="778" t="s">
        <v>1780</v>
      </c>
      <c r="E4" s="226"/>
      <c r="J4" s="221">
        <v>1</v>
      </c>
      <c r="L4" s="226"/>
      <c r="P4" s="223"/>
      <c r="Q4" s="226"/>
    </row>
    <row r="5" spans="1:25">
      <c r="C5" s="133"/>
      <c r="E5" s="215" t="s">
        <v>1655</v>
      </c>
      <c r="F5" s="215" t="s">
        <v>1655</v>
      </c>
      <c r="G5" s="215" t="s">
        <v>1655</v>
      </c>
      <c r="H5" s="215" t="s">
        <v>1655</v>
      </c>
      <c r="I5" s="215" t="s">
        <v>1655</v>
      </c>
      <c r="J5" s="221">
        <v>1</v>
      </c>
      <c r="L5" s="215" t="s">
        <v>1655</v>
      </c>
      <c r="M5" s="215" t="s">
        <v>1655</v>
      </c>
      <c r="N5" s="219" t="s">
        <v>1655</v>
      </c>
      <c r="O5" s="219" t="s">
        <v>1655</v>
      </c>
      <c r="P5" s="223"/>
      <c r="Q5" s="215" t="s">
        <v>1655</v>
      </c>
      <c r="R5" s="215" t="s">
        <v>1655</v>
      </c>
      <c r="S5" s="219" t="s">
        <v>1655</v>
      </c>
      <c r="T5" s="219" t="s">
        <v>1655</v>
      </c>
      <c r="U5" s="215" t="s">
        <v>1655</v>
      </c>
      <c r="V5" s="219" t="s">
        <v>1655</v>
      </c>
      <c r="W5" s="219" t="s">
        <v>1655</v>
      </c>
    </row>
    <row r="6" spans="1:25">
      <c r="C6" s="227"/>
      <c r="D6" s="228"/>
      <c r="E6" s="226"/>
      <c r="F6" s="215" t="s">
        <v>1655</v>
      </c>
      <c r="G6" s="215" t="s">
        <v>1655</v>
      </c>
      <c r="H6" s="215" t="s">
        <v>1655</v>
      </c>
      <c r="I6" s="215" t="s">
        <v>1655</v>
      </c>
      <c r="J6" s="221">
        <v>1</v>
      </c>
      <c r="L6" s="226"/>
      <c r="M6" s="215" t="s">
        <v>1655</v>
      </c>
      <c r="O6" s="219" t="s">
        <v>1655</v>
      </c>
      <c r="P6" s="223"/>
      <c r="Q6" s="226"/>
      <c r="R6" s="215" t="s">
        <v>1655</v>
      </c>
      <c r="T6" s="219" t="s">
        <v>1655</v>
      </c>
      <c r="U6" s="215" t="s">
        <v>1655</v>
      </c>
      <c r="W6" s="219" t="s">
        <v>1655</v>
      </c>
    </row>
    <row r="7" spans="1:25" ht="49.5" customHeight="1">
      <c r="B7" s="897" t="s">
        <v>31</v>
      </c>
      <c r="C7" s="898"/>
      <c r="D7" s="898"/>
      <c r="F7" s="229"/>
      <c r="G7" s="229"/>
      <c r="H7" s="229"/>
      <c r="I7" s="229"/>
      <c r="J7" s="221">
        <v>1</v>
      </c>
      <c r="L7" s="226"/>
      <c r="M7" s="215" t="s">
        <v>1655</v>
      </c>
      <c r="O7" s="219" t="s">
        <v>1655</v>
      </c>
      <c r="P7" s="223"/>
      <c r="Q7" s="226"/>
      <c r="R7" s="215" t="s">
        <v>1655</v>
      </c>
      <c r="T7" s="219" t="s">
        <v>1655</v>
      </c>
      <c r="U7" s="215" t="s">
        <v>1655</v>
      </c>
      <c r="W7" s="219" t="s">
        <v>1655</v>
      </c>
    </row>
    <row r="8" spans="1:25">
      <c r="C8" s="227"/>
      <c r="D8" s="228"/>
      <c r="E8" s="229" t="s">
        <v>1656</v>
      </c>
      <c r="F8" s="229" t="s">
        <v>1524</v>
      </c>
      <c r="G8" s="229"/>
      <c r="H8" s="229"/>
      <c r="I8" s="229"/>
      <c r="J8" s="221">
        <v>1</v>
      </c>
      <c r="L8" s="226"/>
      <c r="M8" s="215" t="s">
        <v>1655</v>
      </c>
      <c r="O8" s="219" t="s">
        <v>1655</v>
      </c>
      <c r="P8" s="223"/>
      <c r="Q8" s="226"/>
      <c r="R8" s="215" t="s">
        <v>1655</v>
      </c>
      <c r="T8" s="219" t="s">
        <v>1655</v>
      </c>
      <c r="U8" s="215" t="s">
        <v>1655</v>
      </c>
      <c r="W8" s="219" t="s">
        <v>1655</v>
      </c>
    </row>
    <row r="9" spans="1:25" ht="36.75" customHeight="1">
      <c r="B9" s="899" t="s">
        <v>1328</v>
      </c>
      <c r="C9" s="900"/>
      <c r="D9" s="901"/>
      <c r="E9" s="578">
        <f>DATE($C$3,1,1)</f>
        <v>44927</v>
      </c>
      <c r="F9" s="579">
        <f>DATE($C$3,12,31)</f>
        <v>45291</v>
      </c>
      <c r="G9" s="229"/>
      <c r="H9" s="229"/>
      <c r="I9" s="229"/>
      <c r="J9" s="221">
        <v>1</v>
      </c>
      <c r="L9" s="226"/>
      <c r="M9" s="215" t="s">
        <v>1655</v>
      </c>
      <c r="O9" s="219" t="s">
        <v>1655</v>
      </c>
      <c r="P9" s="223"/>
      <c r="Q9" s="226"/>
      <c r="R9" s="215" t="s">
        <v>1655</v>
      </c>
      <c r="T9" s="219" t="s">
        <v>1655</v>
      </c>
      <c r="U9" s="215" t="s">
        <v>1655</v>
      </c>
      <c r="W9" s="219" t="s">
        <v>1655</v>
      </c>
    </row>
    <row r="10" spans="1:25">
      <c r="B10" s="230" t="s">
        <v>1454</v>
      </c>
      <c r="E10" s="229"/>
      <c r="F10" s="229"/>
      <c r="G10" s="229"/>
      <c r="H10" s="229"/>
      <c r="I10" s="229"/>
      <c r="J10" s="221">
        <v>1</v>
      </c>
      <c r="L10" s="226"/>
      <c r="M10" s="215" t="s">
        <v>1655</v>
      </c>
      <c r="O10" s="219" t="s">
        <v>1655</v>
      </c>
      <c r="P10" s="223"/>
      <c r="Q10" s="226"/>
      <c r="R10" s="215" t="s">
        <v>1655</v>
      </c>
      <c r="T10" s="219" t="s">
        <v>1655</v>
      </c>
      <c r="U10" s="215" t="s">
        <v>1655</v>
      </c>
      <c r="W10" s="219" t="s">
        <v>1655</v>
      </c>
    </row>
    <row r="11" spans="1:25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1655</v>
      </c>
      <c r="O11" s="219" t="s">
        <v>1655</v>
      </c>
      <c r="P11" s="223"/>
      <c r="Q11" s="226"/>
      <c r="R11" s="215" t="s">
        <v>1655</v>
      </c>
      <c r="T11" s="219" t="s">
        <v>1655</v>
      </c>
      <c r="U11" s="215" t="s">
        <v>1655</v>
      </c>
      <c r="W11" s="219" t="s">
        <v>1655</v>
      </c>
    </row>
    <row r="12" spans="1:25" ht="39" customHeight="1">
      <c r="B12" s="883" t="str">
        <f>VLOOKUP(F12,PRBK,2,FALSE)</f>
        <v>Маджарово</v>
      </c>
      <c r="C12" s="884"/>
      <c r="D12" s="885"/>
      <c r="E12" s="229" t="s">
        <v>1657</v>
      </c>
      <c r="F12" s="580" t="s">
        <v>1327</v>
      </c>
      <c r="G12" s="229"/>
      <c r="H12" s="229"/>
      <c r="I12" s="229"/>
      <c r="J12" s="221">
        <v>1</v>
      </c>
      <c r="L12" s="226"/>
      <c r="M12" s="215" t="s">
        <v>1655</v>
      </c>
      <c r="O12" s="219" t="s">
        <v>1655</v>
      </c>
      <c r="P12" s="223"/>
      <c r="Q12" s="226"/>
      <c r="R12" s="215" t="s">
        <v>1655</v>
      </c>
      <c r="T12" s="219" t="s">
        <v>1655</v>
      </c>
      <c r="U12" s="215" t="s">
        <v>1655</v>
      </c>
      <c r="W12" s="219" t="s">
        <v>1655</v>
      </c>
    </row>
    <row r="13" spans="1:25">
      <c r="B13" s="581" t="s">
        <v>1455</v>
      </c>
      <c r="E13" s="231" t="s">
        <v>1658</v>
      </c>
      <c r="F13" s="232" t="s">
        <v>1655</v>
      </c>
      <c r="G13" s="232" t="s">
        <v>1655</v>
      </c>
      <c r="H13" s="232" t="s">
        <v>1655</v>
      </c>
      <c r="I13" s="232" t="s">
        <v>1655</v>
      </c>
      <c r="J13" s="221">
        <v>1</v>
      </c>
      <c r="L13" s="226"/>
      <c r="M13" s="215" t="s">
        <v>1655</v>
      </c>
      <c r="O13" s="219" t="s">
        <v>1655</v>
      </c>
      <c r="P13" s="223"/>
      <c r="Q13" s="226"/>
      <c r="R13" s="215" t="s">
        <v>1655</v>
      </c>
      <c r="T13" s="219" t="s">
        <v>1655</v>
      </c>
      <c r="U13" s="215" t="s">
        <v>1655</v>
      </c>
      <c r="W13" s="219" t="s">
        <v>1655</v>
      </c>
    </row>
    <row r="14" spans="1:25" ht="8.1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1:25" ht="8.1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5" ht="18.75" customHeight="1">
      <c r="A16" s="227"/>
      <c r="B16" s="767" t="str">
        <f>CONCATENATE("Бланка версия ",$C$4, " от ",$C$3,"г.")</f>
        <v>Бланка версия 1.01 от 2023г.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5" ht="26.25" customHeight="1">
      <c r="A17" s="227"/>
      <c r="B17" s="134"/>
      <c r="C17" s="133"/>
      <c r="D17" s="441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1:25" ht="16.2" thickBot="1">
      <c r="C18" s="227"/>
      <c r="D18" s="228"/>
      <c r="F18" s="235"/>
      <c r="G18" s="235"/>
      <c r="H18" s="235"/>
      <c r="I18" s="235" t="s">
        <v>1659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5" ht="16.5" customHeight="1" thickBot="1">
      <c r="A19" s="227"/>
      <c r="B19" s="582"/>
      <c r="C19" s="583"/>
      <c r="D19" s="584" t="s">
        <v>1722</v>
      </c>
      <c r="E19" s="716" t="s">
        <v>35</v>
      </c>
      <c r="F19" s="937" t="s">
        <v>1460</v>
      </c>
      <c r="G19" s="938"/>
      <c r="H19" s="938"/>
      <c r="I19" s="939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1:25" ht="64.5" customHeight="1" thickBot="1">
      <c r="B20" s="585" t="s">
        <v>1575</v>
      </c>
      <c r="C20" s="586" t="s">
        <v>1660</v>
      </c>
      <c r="D20" s="587" t="s">
        <v>1723</v>
      </c>
      <c r="E20" s="715">
        <v>2021</v>
      </c>
      <c r="F20" s="588" t="s">
        <v>1461</v>
      </c>
      <c r="G20" s="588" t="s">
        <v>1462</v>
      </c>
      <c r="H20" s="588" t="s">
        <v>1459</v>
      </c>
      <c r="I20" s="588" t="s">
        <v>1049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1:25" ht="18" thickBot="1">
      <c r="B21" s="239"/>
      <c r="C21" s="397"/>
      <c r="D21" s="241" t="s">
        <v>1661</v>
      </c>
      <c r="E21" s="593"/>
      <c r="F21" s="296"/>
      <c r="G21" s="296"/>
      <c r="H21" s="296"/>
      <c r="I21" s="483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>
      <c r="A22" s="242">
        <v>5</v>
      </c>
      <c r="B22" s="589">
        <v>100</v>
      </c>
      <c r="C22" s="876" t="s">
        <v>1662</v>
      </c>
      <c r="D22" s="876"/>
      <c r="E22" s="593"/>
      <c r="F22" s="591">
        <f>SUM(F23:F25,F26:F27)</f>
        <v>0</v>
      </c>
      <c r="G22" s="591">
        <f>SUM(G23:G25,G26:G27)</f>
        <v>2000</v>
      </c>
      <c r="H22" s="590">
        <f>SUM(H23:H25,H26:H27)</f>
        <v>0</v>
      </c>
      <c r="I22" s="591">
        <f>SUM(I23:I25,I26:I27)</f>
        <v>2000</v>
      </c>
      <c r="J22" s="221">
        <f>(IF($E22&lt;&gt;0,$J$2,IF($I22&lt;&gt;0,$J$2,"")))</f>
        <v>1</v>
      </c>
      <c r="K22" s="244"/>
      <c r="L22" s="215"/>
      <c r="M22" s="215"/>
      <c r="N22" s="219"/>
      <c r="O22" s="219"/>
      <c r="P22" s="223"/>
      <c r="Q22" s="215"/>
      <c r="R22" s="215"/>
      <c r="S22" s="219"/>
      <c r="T22" s="219"/>
      <c r="U22" s="215"/>
      <c r="V22" s="219"/>
      <c r="W22" s="219"/>
      <c r="X22" s="215"/>
      <c r="Y22" s="215"/>
    </row>
    <row r="23" spans="1:25" ht="18.75" hidden="1" customHeight="1">
      <c r="A23" s="215">
        <v>10</v>
      </c>
      <c r="B23" s="136"/>
      <c r="C23" s="137">
        <v>101</v>
      </c>
      <c r="D23" s="138" t="s">
        <v>1663</v>
      </c>
      <c r="E23" s="593"/>
      <c r="F23" s="592">
        <v>0</v>
      </c>
      <c r="G23" s="592">
        <v>0</v>
      </c>
      <c r="H23" s="592">
        <v>0</v>
      </c>
      <c r="I23" s="476">
        <f>F23+G23+H23</f>
        <v>0</v>
      </c>
      <c r="J23" s="221" t="str">
        <f t="shared" ref="J23:J89" si="0">(IF($E23&lt;&gt;0,$J$2,IF($I23&lt;&gt;0,$J$2,"")))</f>
        <v/>
      </c>
      <c r="K23" s="244"/>
      <c r="N23" s="215"/>
      <c r="O23" s="215"/>
      <c r="P23" s="223"/>
      <c r="S23" s="215"/>
      <c r="T23" s="215"/>
      <c r="V23" s="215"/>
      <c r="W23" s="215"/>
    </row>
    <row r="24" spans="1:25" ht="28.5" hidden="1" customHeight="1">
      <c r="A24" s="215">
        <v>15</v>
      </c>
      <c r="B24" s="136"/>
      <c r="C24" s="137">
        <v>102</v>
      </c>
      <c r="D24" s="139" t="s">
        <v>1769</v>
      </c>
      <c r="E24" s="593"/>
      <c r="F24" s="592">
        <v>0</v>
      </c>
      <c r="G24" s="592">
        <v>0</v>
      </c>
      <c r="H24" s="592">
        <v>0</v>
      </c>
      <c r="I24" s="476">
        <f>F24+G24+H24</f>
        <v>0</v>
      </c>
      <c r="J24" s="221" t="str">
        <f t="shared" si="0"/>
        <v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5" ht="18.75" customHeight="1">
      <c r="A25" s="215">
        <v>20</v>
      </c>
      <c r="B25" s="136"/>
      <c r="C25" s="137">
        <v>103</v>
      </c>
      <c r="D25" s="139" t="s">
        <v>1770</v>
      </c>
      <c r="E25" s="593"/>
      <c r="F25" s="592">
        <v>0</v>
      </c>
      <c r="G25" s="448">
        <v>2000</v>
      </c>
      <c r="H25" s="592">
        <v>0</v>
      </c>
      <c r="I25" s="476">
        <f>F25+G25+H25</f>
        <v>2000</v>
      </c>
      <c r="J25" s="221">
        <f t="shared" si="0"/>
        <v>1</v>
      </c>
      <c r="K25" s="244"/>
      <c r="N25" s="215"/>
      <c r="O25" s="215"/>
      <c r="P25" s="223"/>
      <c r="S25" s="215"/>
      <c r="T25" s="215"/>
      <c r="V25" s="215"/>
      <c r="W25" s="215"/>
    </row>
    <row r="26" spans="1:25" ht="30.75" hidden="1" customHeight="1">
      <c r="A26" s="215">
        <v>20</v>
      </c>
      <c r="B26" s="136"/>
      <c r="C26" s="137">
        <v>108</v>
      </c>
      <c r="D26" s="443" t="s">
        <v>1771</v>
      </c>
      <c r="E26" s="593"/>
      <c r="F26" s="592">
        <v>0</v>
      </c>
      <c r="G26" s="592">
        <v>0</v>
      </c>
      <c r="H26" s="592">
        <v>0</v>
      </c>
      <c r="I26" s="476">
        <f>F26+G26+H26</f>
        <v>0</v>
      </c>
      <c r="J26" s="221" t="str">
        <f t="shared" si="0"/>
        <v/>
      </c>
      <c r="K26" s="244"/>
      <c r="N26" s="215"/>
      <c r="O26" s="215"/>
      <c r="P26" s="223"/>
      <c r="S26" s="215"/>
      <c r="T26" s="215"/>
      <c r="V26" s="215"/>
      <c r="W26" s="215"/>
    </row>
    <row r="27" spans="1:25" ht="30.75" hidden="1" customHeight="1">
      <c r="A27" s="246">
        <v>21</v>
      </c>
      <c r="B27" s="136"/>
      <c r="C27" s="137">
        <v>109</v>
      </c>
      <c r="D27" s="444" t="s">
        <v>1772</v>
      </c>
      <c r="E27" s="593"/>
      <c r="F27" s="730">
        <v>0</v>
      </c>
      <c r="G27" s="730">
        <v>0</v>
      </c>
      <c r="H27" s="730">
        <v>0</v>
      </c>
      <c r="I27" s="731">
        <f>F27+G27+H27</f>
        <v>0</v>
      </c>
      <c r="J27" s="221" t="str">
        <f t="shared" si="0"/>
        <v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idden="1">
      <c r="A28" s="247">
        <v>25</v>
      </c>
      <c r="B28" s="589">
        <v>200</v>
      </c>
      <c r="C28" s="876" t="s">
        <v>1664</v>
      </c>
      <c r="D28" s="876"/>
      <c r="E28" s="593"/>
      <c r="F28" s="735">
        <f>SUM(F29:F32)</f>
        <v>0</v>
      </c>
      <c r="G28" s="735">
        <f>SUM(G29:G32)</f>
        <v>0</v>
      </c>
      <c r="H28" s="736">
        <f>SUM(H29:H32)</f>
        <v>0</v>
      </c>
      <c r="I28" s="735">
        <f>SUM(I29:I32)</f>
        <v>0</v>
      </c>
      <c r="J28" s="221" t="str">
        <f t="shared" si="0"/>
        <v/>
      </c>
      <c r="K28" s="244"/>
      <c r="L28" s="215"/>
      <c r="M28" s="215"/>
      <c r="N28" s="219"/>
      <c r="O28" s="219"/>
      <c r="P28" s="223"/>
      <c r="Q28" s="215"/>
      <c r="R28" s="215"/>
      <c r="S28" s="219"/>
      <c r="T28" s="219"/>
      <c r="U28" s="215"/>
      <c r="V28" s="219"/>
      <c r="W28" s="219"/>
      <c r="X28" s="215"/>
      <c r="Y28" s="215"/>
    </row>
    <row r="29" spans="1:25" ht="16.2" hidden="1">
      <c r="A29" s="215">
        <v>30</v>
      </c>
      <c r="B29" s="140"/>
      <c r="C29" s="137">
        <v>201</v>
      </c>
      <c r="D29" s="138" t="s">
        <v>1665</v>
      </c>
      <c r="E29" s="593"/>
      <c r="F29" s="592">
        <v>0</v>
      </c>
      <c r="G29" s="592">
        <v>0</v>
      </c>
      <c r="H29" s="592">
        <v>0</v>
      </c>
      <c r="I29" s="476">
        <f>F29+G29+H29</f>
        <v>0</v>
      </c>
      <c r="J29" s="221" t="str">
        <f t="shared" si="0"/>
        <v/>
      </c>
      <c r="K29" s="244"/>
      <c r="N29" s="215"/>
      <c r="O29" s="215"/>
      <c r="P29" s="223"/>
      <c r="S29" s="215"/>
      <c r="T29" s="215"/>
      <c r="V29" s="215"/>
      <c r="W29" s="215"/>
    </row>
    <row r="30" spans="1:25" ht="16.2" hidden="1">
      <c r="A30" s="215">
        <v>35</v>
      </c>
      <c r="B30" s="140"/>
      <c r="C30" s="137">
        <v>202</v>
      </c>
      <c r="D30" s="139" t="s">
        <v>36</v>
      </c>
      <c r="E30" s="593"/>
      <c r="F30" s="592">
        <v>0</v>
      </c>
      <c r="G30" s="592">
        <v>0</v>
      </c>
      <c r="H30" s="592">
        <v>0</v>
      </c>
      <c r="I30" s="476">
        <f>F30+G30+H30</f>
        <v>0</v>
      </c>
      <c r="J30" s="221" t="str">
        <f t="shared" si="0"/>
        <v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5" ht="16.2" hidden="1">
      <c r="A31" s="215">
        <v>40</v>
      </c>
      <c r="B31" s="140"/>
      <c r="C31" s="137">
        <v>203</v>
      </c>
      <c r="D31" s="139" t="s">
        <v>37</v>
      </c>
      <c r="E31" s="593"/>
      <c r="F31" s="592">
        <v>0</v>
      </c>
      <c r="G31" s="592">
        <v>0</v>
      </c>
      <c r="H31" s="592">
        <v>0</v>
      </c>
      <c r="I31" s="476">
        <f>F31+G31+H31</f>
        <v>0</v>
      </c>
      <c r="J31" s="221" t="str">
        <f t="shared" si="0"/>
        <v/>
      </c>
      <c r="K31" s="244"/>
      <c r="N31" s="215"/>
      <c r="O31" s="215"/>
      <c r="P31" s="223"/>
      <c r="S31" s="215"/>
      <c r="T31" s="215"/>
      <c r="V31" s="215"/>
      <c r="W31" s="215"/>
    </row>
    <row r="32" spans="1:25" ht="16.2" hidden="1">
      <c r="A32" s="215">
        <v>45</v>
      </c>
      <c r="B32" s="140"/>
      <c r="C32" s="137">
        <v>204</v>
      </c>
      <c r="D32" s="141" t="s">
        <v>38</v>
      </c>
      <c r="E32" s="593"/>
      <c r="F32" s="730">
        <v>0</v>
      </c>
      <c r="G32" s="730">
        <v>0</v>
      </c>
      <c r="H32" s="730">
        <v>0</v>
      </c>
      <c r="I32" s="731">
        <f>F32+G32+H32</f>
        <v>0</v>
      </c>
      <c r="J32" s="221" t="str">
        <f t="shared" si="0"/>
        <v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hidden="1" customHeight="1">
      <c r="A33" s="247">
        <v>50</v>
      </c>
      <c r="B33" s="589">
        <v>400</v>
      </c>
      <c r="C33" s="902" t="s">
        <v>39</v>
      </c>
      <c r="D33" s="902"/>
      <c r="E33" s="593"/>
      <c r="F33" s="735">
        <f>SUM(F34:F38)</f>
        <v>0</v>
      </c>
      <c r="G33" s="735">
        <f>SUM(G34:G38)</f>
        <v>0</v>
      </c>
      <c r="H33" s="736">
        <f>SUM(H34:H38)</f>
        <v>0</v>
      </c>
      <c r="I33" s="735">
        <f>SUM(I34:I38)</f>
        <v>0</v>
      </c>
      <c r="J33" s="221" t="str">
        <f t="shared" si="0"/>
        <v/>
      </c>
      <c r="K33" s="244"/>
      <c r="L33" s="215"/>
      <c r="M33" s="215"/>
      <c r="N33" s="219"/>
      <c r="O33" s="219"/>
      <c r="P33" s="223"/>
      <c r="Q33" s="215"/>
      <c r="R33" s="215"/>
      <c r="S33" s="219"/>
      <c r="T33" s="219"/>
      <c r="U33" s="215"/>
      <c r="V33" s="219"/>
      <c r="W33" s="219"/>
      <c r="X33" s="215"/>
      <c r="Y33" s="215"/>
    </row>
    <row r="34" spans="1:25" ht="18" hidden="1" customHeight="1">
      <c r="A34" s="215">
        <v>55</v>
      </c>
      <c r="B34" s="136"/>
      <c r="C34" s="137">
        <v>401</v>
      </c>
      <c r="D34" s="445" t="s">
        <v>40</v>
      </c>
      <c r="E34" s="593"/>
      <c r="F34" s="592">
        <v>0</v>
      </c>
      <c r="G34" s="592">
        <v>0</v>
      </c>
      <c r="H34" s="592">
        <v>0</v>
      </c>
      <c r="I34" s="476">
        <f>F34+G34+H34</f>
        <v>0</v>
      </c>
      <c r="J34" s="221" t="str">
        <f t="shared" si="0"/>
        <v/>
      </c>
      <c r="K34" s="244"/>
      <c r="N34" s="215"/>
      <c r="O34" s="215"/>
      <c r="P34" s="223"/>
      <c r="S34" s="215"/>
      <c r="T34" s="215"/>
      <c r="V34" s="215"/>
      <c r="W34" s="215"/>
    </row>
    <row r="35" spans="1:25" ht="18" hidden="1" customHeight="1">
      <c r="A35" s="215">
        <v>56</v>
      </c>
      <c r="B35" s="136"/>
      <c r="C35" s="137">
        <v>402</v>
      </c>
      <c r="D35" s="446" t="s">
        <v>41</v>
      </c>
      <c r="E35" s="593"/>
      <c r="F35" s="592">
        <v>0</v>
      </c>
      <c r="G35" s="592">
        <v>0</v>
      </c>
      <c r="H35" s="592">
        <v>0</v>
      </c>
      <c r="I35" s="476">
        <f>F35+G35+H35</f>
        <v>0</v>
      </c>
      <c r="J35" s="221" t="str">
        <f t="shared" si="0"/>
        <v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5" ht="29.25" hidden="1" customHeight="1">
      <c r="A36" s="215">
        <v>57</v>
      </c>
      <c r="B36" s="136"/>
      <c r="C36" s="137">
        <v>403</v>
      </c>
      <c r="D36" s="446" t="s">
        <v>42</v>
      </c>
      <c r="E36" s="593"/>
      <c r="F36" s="592">
        <v>0</v>
      </c>
      <c r="G36" s="592">
        <v>0</v>
      </c>
      <c r="H36" s="592">
        <v>0</v>
      </c>
      <c r="I36" s="476">
        <f>F36+G36+H36</f>
        <v>0</v>
      </c>
      <c r="J36" s="221" t="str">
        <f t="shared" si="0"/>
        <v/>
      </c>
      <c r="K36" s="244"/>
      <c r="N36" s="215"/>
      <c r="O36" s="215"/>
      <c r="P36" s="223"/>
      <c r="S36" s="215"/>
      <c r="T36" s="215"/>
      <c r="V36" s="215"/>
      <c r="W36" s="215"/>
    </row>
    <row r="37" spans="1:25" ht="18" hidden="1" customHeight="1">
      <c r="A37" s="246">
        <v>58</v>
      </c>
      <c r="B37" s="136"/>
      <c r="C37" s="137">
        <v>404</v>
      </c>
      <c r="D37" s="447" t="s">
        <v>1773</v>
      </c>
      <c r="E37" s="593"/>
      <c r="F37" s="592">
        <v>0</v>
      </c>
      <c r="G37" s="592">
        <v>0</v>
      </c>
      <c r="H37" s="592">
        <v>0</v>
      </c>
      <c r="I37" s="476">
        <f>F37+G37+H37</f>
        <v>0</v>
      </c>
      <c r="J37" s="221" t="str">
        <f t="shared" si="0"/>
        <v/>
      </c>
      <c r="K37" s="244"/>
      <c r="N37" s="215"/>
      <c r="O37" s="215"/>
      <c r="P37" s="223"/>
      <c r="S37" s="215"/>
      <c r="T37" s="215"/>
      <c r="V37" s="215"/>
      <c r="W37" s="215"/>
    </row>
    <row r="38" spans="1:25" ht="16.2" hidden="1">
      <c r="A38" s="246">
        <v>59</v>
      </c>
      <c r="B38" s="136"/>
      <c r="C38" s="142">
        <v>411</v>
      </c>
      <c r="D38" s="485" t="s">
        <v>1066</v>
      </c>
      <c r="E38" s="593"/>
      <c r="F38" s="730">
        <v>0</v>
      </c>
      <c r="G38" s="730">
        <v>0</v>
      </c>
      <c r="H38" s="730">
        <v>0</v>
      </c>
      <c r="I38" s="731">
        <f>F38+G38+H38</f>
        <v>0</v>
      </c>
      <c r="J38" s="221" t="str">
        <f t="shared" si="0"/>
        <v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idden="1">
      <c r="A39" s="250">
        <v>65</v>
      </c>
      <c r="B39" s="589">
        <v>800</v>
      </c>
      <c r="C39" s="876" t="s">
        <v>33</v>
      </c>
      <c r="D39" s="876"/>
      <c r="E39" s="593"/>
      <c r="F39" s="735">
        <f>SUM(F40:F43)</f>
        <v>0</v>
      </c>
      <c r="G39" s="735">
        <f>SUM(G40:G43)</f>
        <v>0</v>
      </c>
      <c r="H39" s="736">
        <f>SUM(H40:H43)</f>
        <v>0</v>
      </c>
      <c r="I39" s="735">
        <f>SUM(I40:I46)</f>
        <v>0</v>
      </c>
      <c r="J39" s="221" t="str">
        <f t="shared" si="0"/>
        <v/>
      </c>
      <c r="K39" s="244"/>
      <c r="L39" s="215"/>
      <c r="M39" s="215"/>
      <c r="N39" s="219"/>
      <c r="O39" s="219"/>
      <c r="P39" s="223"/>
      <c r="Q39" s="215"/>
      <c r="R39" s="215"/>
      <c r="S39" s="219"/>
      <c r="T39" s="219"/>
      <c r="U39" s="215"/>
      <c r="V39" s="219"/>
      <c r="W39" s="219"/>
      <c r="X39" s="215"/>
      <c r="Y39" s="215"/>
    </row>
    <row r="40" spans="1:25" ht="16.2" hidden="1">
      <c r="A40" s="215">
        <v>70</v>
      </c>
      <c r="B40" s="143"/>
      <c r="C40" s="137">
        <v>801</v>
      </c>
      <c r="D40" s="138" t="s">
        <v>43</v>
      </c>
      <c r="E40" s="593"/>
      <c r="F40" s="592">
        <v>0</v>
      </c>
      <c r="G40" s="592">
        <v>0</v>
      </c>
      <c r="H40" s="592">
        <v>0</v>
      </c>
      <c r="I40" s="476">
        <f t="shared" ref="I40:I46" si="1">F40+G40+H40</f>
        <v>0</v>
      </c>
      <c r="J40" s="221" t="str">
        <f t="shared" si="0"/>
        <v/>
      </c>
      <c r="K40" s="244"/>
      <c r="N40" s="215"/>
      <c r="O40" s="215"/>
      <c r="P40" s="223"/>
      <c r="S40" s="215"/>
      <c r="T40" s="215"/>
      <c r="V40" s="215"/>
      <c r="W40" s="215"/>
    </row>
    <row r="41" spans="1:25" ht="16.2" hidden="1">
      <c r="A41" s="215">
        <v>75</v>
      </c>
      <c r="B41" s="143"/>
      <c r="C41" s="137">
        <v>802</v>
      </c>
      <c r="D41" s="139" t="s">
        <v>44</v>
      </c>
      <c r="E41" s="593"/>
      <c r="F41" s="592">
        <v>0</v>
      </c>
      <c r="G41" s="592">
        <v>0</v>
      </c>
      <c r="H41" s="592">
        <v>0</v>
      </c>
      <c r="I41" s="476">
        <f t="shared" si="1"/>
        <v>0</v>
      </c>
      <c r="J41" s="221" t="str">
        <f t="shared" si="0"/>
        <v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5" ht="16.2" hidden="1">
      <c r="A42" s="246">
        <v>80</v>
      </c>
      <c r="B42" s="143"/>
      <c r="C42" s="137">
        <v>804</v>
      </c>
      <c r="D42" s="139" t="s">
        <v>45</v>
      </c>
      <c r="E42" s="593"/>
      <c r="F42" s="592">
        <v>0</v>
      </c>
      <c r="G42" s="592">
        <v>0</v>
      </c>
      <c r="H42" s="592">
        <v>0</v>
      </c>
      <c r="I42" s="476">
        <f t="shared" si="1"/>
        <v>0</v>
      </c>
      <c r="J42" s="221" t="str">
        <f t="shared" si="0"/>
        <v/>
      </c>
      <c r="K42" s="244"/>
      <c r="N42" s="215"/>
      <c r="O42" s="215"/>
      <c r="P42" s="223"/>
      <c r="S42" s="215"/>
      <c r="T42" s="215"/>
      <c r="V42" s="215"/>
      <c r="W42" s="215"/>
    </row>
    <row r="43" spans="1:25" ht="16.2" hidden="1">
      <c r="A43" s="246">
        <v>85</v>
      </c>
      <c r="B43" s="143"/>
      <c r="C43" s="137">
        <v>809</v>
      </c>
      <c r="D43" s="139" t="s">
        <v>46</v>
      </c>
      <c r="E43" s="593"/>
      <c r="F43" s="592">
        <v>0</v>
      </c>
      <c r="G43" s="592">
        <v>0</v>
      </c>
      <c r="H43" s="592">
        <v>0</v>
      </c>
      <c r="I43" s="476">
        <f t="shared" si="1"/>
        <v>0</v>
      </c>
      <c r="J43" s="221" t="str">
        <f t="shared" si="0"/>
        <v/>
      </c>
      <c r="K43" s="244"/>
      <c r="N43" s="215"/>
      <c r="O43" s="215"/>
      <c r="P43" s="223"/>
      <c r="S43" s="215"/>
      <c r="T43" s="215"/>
      <c r="V43" s="215"/>
      <c r="W43" s="215"/>
    </row>
    <row r="44" spans="1:25" hidden="1">
      <c r="A44" s="246"/>
      <c r="B44" s="143"/>
      <c r="C44" s="137">
        <v>811</v>
      </c>
      <c r="D44" s="139" t="s">
        <v>1676</v>
      </c>
      <c r="E44" s="593"/>
      <c r="F44" s="592">
        <v>0</v>
      </c>
      <c r="G44" s="592">
        <v>0</v>
      </c>
      <c r="H44" s="592">
        <v>0</v>
      </c>
      <c r="I44" s="476">
        <f t="shared" si="1"/>
        <v>0</v>
      </c>
      <c r="J44" s="221" t="str">
        <f t="shared" si="0"/>
        <v/>
      </c>
      <c r="K44" s="244"/>
      <c r="N44" s="215"/>
      <c r="O44" s="215"/>
      <c r="P44" s="223"/>
      <c r="S44" s="215"/>
      <c r="T44" s="215"/>
      <c r="V44" s="215"/>
      <c r="W44" s="215"/>
    </row>
    <row r="45" spans="1:25" hidden="1">
      <c r="A45" s="246"/>
      <c r="B45" s="143"/>
      <c r="C45" s="137">
        <v>812</v>
      </c>
      <c r="D45" s="139" t="s">
        <v>1677</v>
      </c>
      <c r="E45" s="593"/>
      <c r="F45" s="592">
        <v>0</v>
      </c>
      <c r="G45" s="592">
        <v>0</v>
      </c>
      <c r="H45" s="592">
        <v>0</v>
      </c>
      <c r="I45" s="476">
        <f t="shared" si="1"/>
        <v>0</v>
      </c>
      <c r="J45" s="221" t="str">
        <f t="shared" si="0"/>
        <v/>
      </c>
      <c r="K45" s="244"/>
      <c r="N45" s="215"/>
      <c r="O45" s="215"/>
      <c r="P45" s="223"/>
      <c r="S45" s="215"/>
      <c r="T45" s="215"/>
      <c r="V45" s="215"/>
      <c r="W45" s="215"/>
    </row>
    <row r="46" spans="1:25" hidden="1">
      <c r="A46" s="246"/>
      <c r="B46" s="143"/>
      <c r="C46" s="137">
        <v>814</v>
      </c>
      <c r="D46" s="139" t="s">
        <v>1678</v>
      </c>
      <c r="E46" s="593"/>
      <c r="F46" s="730">
        <v>0</v>
      </c>
      <c r="G46" s="730">
        <v>0</v>
      </c>
      <c r="H46" s="730">
        <v>0</v>
      </c>
      <c r="I46" s="731">
        <f t="shared" si="1"/>
        <v>0</v>
      </c>
      <c r="J46" s="221" t="str">
        <f t="shared" si="0"/>
        <v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idden="1">
      <c r="A47" s="247">
        <v>95</v>
      </c>
      <c r="B47" s="589">
        <v>1000</v>
      </c>
      <c r="C47" s="876" t="s">
        <v>47</v>
      </c>
      <c r="D47" s="876"/>
      <c r="E47" s="593"/>
      <c r="F47" s="735">
        <f>SUM(F48:F51)</f>
        <v>0</v>
      </c>
      <c r="G47" s="735">
        <f>SUM(G48:G51)</f>
        <v>0</v>
      </c>
      <c r="H47" s="736">
        <f>SUM(H48:H51)</f>
        <v>0</v>
      </c>
      <c r="I47" s="735">
        <f>SUM(I48:I51)</f>
        <v>0</v>
      </c>
      <c r="J47" s="221" t="str">
        <f t="shared" si="0"/>
        <v/>
      </c>
      <c r="K47" s="244"/>
      <c r="L47" s="215"/>
      <c r="M47" s="215"/>
      <c r="N47" s="219"/>
      <c r="O47" s="219"/>
      <c r="P47" s="223"/>
      <c r="Q47" s="215"/>
      <c r="R47" s="215"/>
      <c r="S47" s="219"/>
      <c r="T47" s="219"/>
      <c r="U47" s="215"/>
      <c r="V47" s="219"/>
      <c r="W47" s="219"/>
      <c r="X47" s="215"/>
      <c r="Y47" s="215"/>
    </row>
    <row r="48" spans="1:25" ht="16.2" hidden="1">
      <c r="A48" s="215">
        <v>100</v>
      </c>
      <c r="B48" s="143"/>
      <c r="C48" s="137">
        <v>1001</v>
      </c>
      <c r="D48" s="138" t="s">
        <v>48</v>
      </c>
      <c r="E48" s="593"/>
      <c r="F48" s="592">
        <v>0</v>
      </c>
      <c r="G48" s="592">
        <v>0</v>
      </c>
      <c r="H48" s="592">
        <v>0</v>
      </c>
      <c r="I48" s="476">
        <f>F48+G48+H48</f>
        <v>0</v>
      </c>
      <c r="J48" s="221" t="str">
        <f t="shared" si="0"/>
        <v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hidden="1" customHeight="1">
      <c r="A49" s="215">
        <v>105</v>
      </c>
      <c r="B49" s="143"/>
      <c r="C49" s="137">
        <v>1002</v>
      </c>
      <c r="D49" s="139" t="s">
        <v>49</v>
      </c>
      <c r="E49" s="593"/>
      <c r="F49" s="592">
        <v>0</v>
      </c>
      <c r="G49" s="592">
        <v>0</v>
      </c>
      <c r="H49" s="592">
        <v>0</v>
      </c>
      <c r="I49" s="476">
        <f>F49+G49+H49</f>
        <v>0</v>
      </c>
      <c r="J49" s="221" t="str">
        <f t="shared" si="0"/>
        <v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5" ht="22.5" hidden="1" customHeight="1">
      <c r="A50" s="215">
        <v>110</v>
      </c>
      <c r="B50" s="143"/>
      <c r="C50" s="137">
        <v>1004</v>
      </c>
      <c r="D50" s="139" t="s">
        <v>50</v>
      </c>
      <c r="E50" s="593"/>
      <c r="F50" s="592">
        <v>0</v>
      </c>
      <c r="G50" s="592">
        <v>0</v>
      </c>
      <c r="H50" s="592">
        <v>0</v>
      </c>
      <c r="I50" s="476">
        <f>F50+G50+H50</f>
        <v>0</v>
      </c>
      <c r="J50" s="221" t="str">
        <f t="shared" si="0"/>
        <v/>
      </c>
      <c r="K50" s="244"/>
      <c r="N50" s="215"/>
      <c r="O50" s="215"/>
      <c r="P50" s="223"/>
      <c r="S50" s="215"/>
      <c r="T50" s="215"/>
      <c r="V50" s="215"/>
      <c r="W50" s="215"/>
    </row>
    <row r="51" spans="1:25" ht="16.2" hidden="1">
      <c r="A51" s="215">
        <v>125</v>
      </c>
      <c r="B51" s="143"/>
      <c r="C51" s="142">
        <v>1007</v>
      </c>
      <c r="D51" s="141" t="s">
        <v>51</v>
      </c>
      <c r="E51" s="593"/>
      <c r="F51" s="730">
        <v>0</v>
      </c>
      <c r="G51" s="730">
        <v>0</v>
      </c>
      <c r="H51" s="730">
        <v>0</v>
      </c>
      <c r="I51" s="731">
        <f>F51+G51+H51</f>
        <v>0</v>
      </c>
      <c r="J51" s="221" t="str">
        <f t="shared" si="0"/>
        <v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>
      <c r="A52" s="247">
        <v>130</v>
      </c>
      <c r="B52" s="589">
        <v>1300</v>
      </c>
      <c r="C52" s="876" t="s">
        <v>52</v>
      </c>
      <c r="D52" s="876"/>
      <c r="E52" s="593"/>
      <c r="F52" s="735">
        <f>SUM(F53:F57)</f>
        <v>0</v>
      </c>
      <c r="G52" s="735">
        <f>SUM(G53:G57)</f>
        <v>146100</v>
      </c>
      <c r="H52" s="736">
        <f>SUM(H53:H57)</f>
        <v>0</v>
      </c>
      <c r="I52" s="735">
        <f>SUM(I53:I57)</f>
        <v>146100</v>
      </c>
      <c r="J52" s="221">
        <f t="shared" si="0"/>
        <v>1</v>
      </c>
      <c r="K52" s="244"/>
      <c r="L52" s="215"/>
      <c r="M52" s="215"/>
      <c r="N52" s="219"/>
      <c r="O52" s="219"/>
      <c r="P52" s="223"/>
      <c r="Q52" s="215"/>
      <c r="R52" s="215"/>
      <c r="S52" s="219"/>
      <c r="T52" s="219"/>
      <c r="U52" s="215"/>
      <c r="V52" s="219"/>
      <c r="W52" s="219"/>
      <c r="X52" s="215"/>
      <c r="Y52" s="215"/>
    </row>
    <row r="53" spans="1:25" ht="16.2">
      <c r="A53" s="215">
        <v>135</v>
      </c>
      <c r="B53" s="136"/>
      <c r="C53" s="144">
        <v>1301</v>
      </c>
      <c r="D53" s="138" t="s">
        <v>53</v>
      </c>
      <c r="E53" s="593"/>
      <c r="F53" s="592">
        <v>0</v>
      </c>
      <c r="G53" s="245">
        <v>30000</v>
      </c>
      <c r="H53" s="592">
        <v>0</v>
      </c>
      <c r="I53" s="476">
        <f>F53+G53+H53</f>
        <v>30000</v>
      </c>
      <c r="J53" s="221">
        <f t="shared" si="0"/>
        <v>1</v>
      </c>
      <c r="K53" s="244"/>
      <c r="N53" s="215"/>
      <c r="O53" s="215"/>
      <c r="P53" s="223"/>
      <c r="S53" s="215"/>
      <c r="T53" s="215"/>
      <c r="V53" s="215"/>
      <c r="W53" s="215"/>
    </row>
    <row r="54" spans="1:25" ht="16.2" hidden="1">
      <c r="A54" s="215">
        <v>140</v>
      </c>
      <c r="B54" s="136"/>
      <c r="C54" s="137">
        <v>1302</v>
      </c>
      <c r="D54" s="145" t="s">
        <v>54</v>
      </c>
      <c r="E54" s="593"/>
      <c r="F54" s="592">
        <v>0</v>
      </c>
      <c r="G54" s="245"/>
      <c r="H54" s="592">
        <v>0</v>
      </c>
      <c r="I54" s="476">
        <f>F54+G54+H54</f>
        <v>0</v>
      </c>
      <c r="J54" s="221" t="str">
        <f t="shared" si="0"/>
        <v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5" ht="16.2">
      <c r="A55" s="215">
        <v>145</v>
      </c>
      <c r="B55" s="136"/>
      <c r="C55" s="137">
        <v>1303</v>
      </c>
      <c r="D55" s="145" t="s">
        <v>55</v>
      </c>
      <c r="E55" s="593"/>
      <c r="F55" s="592">
        <v>0</v>
      </c>
      <c r="G55" s="245">
        <v>85000</v>
      </c>
      <c r="H55" s="592">
        <v>0</v>
      </c>
      <c r="I55" s="476">
        <f>F55+G55+H55</f>
        <v>85000</v>
      </c>
      <c r="J55" s="221">
        <f t="shared" si="0"/>
        <v>1</v>
      </c>
      <c r="K55" s="244"/>
      <c r="N55" s="215"/>
      <c r="O55" s="215"/>
      <c r="P55" s="223"/>
      <c r="S55" s="215"/>
      <c r="T55" s="215"/>
      <c r="V55" s="215"/>
      <c r="W55" s="215"/>
    </row>
    <row r="56" spans="1:25" ht="16.2">
      <c r="B56" s="136"/>
      <c r="C56" s="137">
        <v>1304</v>
      </c>
      <c r="D56" s="145" t="s">
        <v>56</v>
      </c>
      <c r="E56" s="593"/>
      <c r="F56" s="592">
        <v>0</v>
      </c>
      <c r="G56" s="245">
        <v>30100</v>
      </c>
      <c r="H56" s="592">
        <v>0</v>
      </c>
      <c r="I56" s="476">
        <f>F56+G56+H56</f>
        <v>30100</v>
      </c>
      <c r="J56" s="221">
        <f t="shared" si="0"/>
        <v>1</v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>
      <c r="A57" s="251">
        <v>150</v>
      </c>
      <c r="B57" s="136"/>
      <c r="C57" s="137">
        <v>1308</v>
      </c>
      <c r="D57" s="145" t="s">
        <v>57</v>
      </c>
      <c r="E57" s="593"/>
      <c r="F57" s="730">
        <v>0</v>
      </c>
      <c r="G57" s="732">
        <v>1000</v>
      </c>
      <c r="H57" s="730">
        <v>0</v>
      </c>
      <c r="I57" s="731">
        <f>F57+G57+H57</f>
        <v>1000</v>
      </c>
      <c r="J57" s="221">
        <f t="shared" si="0"/>
        <v>1</v>
      </c>
      <c r="K57" s="244"/>
      <c r="L57" s="215"/>
      <c r="M57" s="215"/>
      <c r="N57" s="219"/>
      <c r="O57" s="219"/>
      <c r="P57" s="223"/>
      <c r="Q57" s="215"/>
      <c r="R57" s="215"/>
      <c r="S57" s="219"/>
      <c r="T57" s="219"/>
      <c r="U57" s="215"/>
      <c r="V57" s="219"/>
      <c r="W57" s="219"/>
      <c r="X57" s="215"/>
      <c r="Y57" s="215"/>
    </row>
    <row r="58" spans="1:25" s="247" customFormat="1" hidden="1">
      <c r="A58" s="247">
        <v>160</v>
      </c>
      <c r="B58" s="589">
        <v>1400</v>
      </c>
      <c r="C58" s="876" t="s">
        <v>58</v>
      </c>
      <c r="D58" s="876"/>
      <c r="E58" s="593"/>
      <c r="F58" s="735">
        <f>SUM(F59:F60)</f>
        <v>0</v>
      </c>
      <c r="G58" s="735">
        <f>SUM(G59:G60)</f>
        <v>0</v>
      </c>
      <c r="H58" s="736">
        <f>SUM(H59:H60)</f>
        <v>0</v>
      </c>
      <c r="I58" s="735">
        <f>SUM(I59:I60)</f>
        <v>0</v>
      </c>
      <c r="J58" s="221" t="str">
        <f t="shared" si="0"/>
        <v/>
      </c>
      <c r="K58" s="244"/>
      <c r="L58" s="215"/>
      <c r="M58" s="215"/>
      <c r="N58" s="219"/>
      <c r="O58" s="219"/>
      <c r="P58" s="223"/>
      <c r="Q58" s="215"/>
      <c r="R58" s="215"/>
      <c r="S58" s="219"/>
      <c r="T58" s="219"/>
      <c r="U58" s="215"/>
      <c r="V58" s="219"/>
      <c r="W58" s="219"/>
      <c r="X58" s="215"/>
      <c r="Y58" s="215"/>
    </row>
    <row r="59" spans="1:25" ht="21.75" hidden="1" customHeight="1">
      <c r="A59" s="215">
        <v>165</v>
      </c>
      <c r="B59" s="136"/>
      <c r="C59" s="144">
        <v>1401</v>
      </c>
      <c r="D59" s="138" t="s">
        <v>59</v>
      </c>
      <c r="E59" s="593"/>
      <c r="F59" s="592">
        <v>0</v>
      </c>
      <c r="G59" s="592">
        <v>0</v>
      </c>
      <c r="H59" s="592">
        <v>0</v>
      </c>
      <c r="I59" s="476">
        <f>F59+G59+H59</f>
        <v>0</v>
      </c>
      <c r="J59" s="221" t="str">
        <f t="shared" si="0"/>
        <v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6.2" hidden="1">
      <c r="A60" s="215">
        <v>170</v>
      </c>
      <c r="B60" s="136"/>
      <c r="C60" s="142">
        <v>1402</v>
      </c>
      <c r="D60" s="146" t="s">
        <v>60</v>
      </c>
      <c r="E60" s="593"/>
      <c r="F60" s="730">
        <v>0</v>
      </c>
      <c r="G60" s="730">
        <v>0</v>
      </c>
      <c r="H60" s="730">
        <v>0</v>
      </c>
      <c r="I60" s="731">
        <f>F60+G60+H60</f>
        <v>0</v>
      </c>
      <c r="J60" s="221" t="str">
        <f t="shared" si="0"/>
        <v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idden="1">
      <c r="A61" s="247">
        <v>175</v>
      </c>
      <c r="B61" s="589">
        <v>1500</v>
      </c>
      <c r="C61" s="876" t="s">
        <v>61</v>
      </c>
      <c r="D61" s="876"/>
      <c r="E61" s="593"/>
      <c r="F61" s="735">
        <f>SUM(F62:F63)</f>
        <v>0</v>
      </c>
      <c r="G61" s="735">
        <f>SUM(G62:G63)</f>
        <v>0</v>
      </c>
      <c r="H61" s="736">
        <f>SUM(H62:H63)</f>
        <v>0</v>
      </c>
      <c r="I61" s="735">
        <f>SUM(I62:I63)</f>
        <v>0</v>
      </c>
      <c r="J61" s="221" t="str">
        <f t="shared" si="0"/>
        <v/>
      </c>
      <c r="K61" s="244"/>
      <c r="L61" s="215"/>
      <c r="M61" s="215"/>
      <c r="N61" s="219"/>
      <c r="O61" s="219"/>
      <c r="P61" s="223"/>
      <c r="Q61" s="215"/>
      <c r="R61" s="215"/>
      <c r="S61" s="219"/>
      <c r="T61" s="219"/>
      <c r="U61" s="215"/>
      <c r="V61" s="219"/>
      <c r="W61" s="219"/>
      <c r="X61" s="215"/>
      <c r="Y61" s="215"/>
    </row>
    <row r="62" spans="1:25" ht="16.2" hidden="1">
      <c r="A62" s="215">
        <v>180</v>
      </c>
      <c r="B62" s="136"/>
      <c r="C62" s="144">
        <v>1501</v>
      </c>
      <c r="D62" s="147" t="s">
        <v>62</v>
      </c>
      <c r="E62" s="593"/>
      <c r="F62" s="592">
        <v>0</v>
      </c>
      <c r="G62" s="592">
        <v>0</v>
      </c>
      <c r="H62" s="592">
        <v>0</v>
      </c>
      <c r="I62" s="476">
        <f>F62+G62+H62</f>
        <v>0</v>
      </c>
      <c r="J62" s="221" t="str">
        <f t="shared" si="0"/>
        <v/>
      </c>
      <c r="K62" s="244"/>
      <c r="N62" s="215"/>
      <c r="O62" s="215"/>
      <c r="P62" s="223"/>
      <c r="S62" s="215"/>
      <c r="T62" s="215"/>
      <c r="V62" s="215"/>
      <c r="W62" s="215"/>
    </row>
    <row r="63" spans="1:25" ht="16.2" hidden="1">
      <c r="A63" s="215">
        <v>185</v>
      </c>
      <c r="B63" s="136"/>
      <c r="C63" s="142">
        <v>1502</v>
      </c>
      <c r="D63" s="148" t="s">
        <v>63</v>
      </c>
      <c r="E63" s="593"/>
      <c r="F63" s="730">
        <v>0</v>
      </c>
      <c r="G63" s="730">
        <v>0</v>
      </c>
      <c r="H63" s="730">
        <v>0</v>
      </c>
      <c r="I63" s="731">
        <f>F63+G63+H63</f>
        <v>0</v>
      </c>
      <c r="J63" s="221" t="str">
        <f t="shared" si="0"/>
        <v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1:25" s="251" customFormat="1" hidden="1">
      <c r="B64" s="589">
        <v>1600</v>
      </c>
      <c r="C64" s="876" t="s">
        <v>64</v>
      </c>
      <c r="D64" s="876"/>
      <c r="E64" s="593"/>
      <c r="F64" s="737">
        <v>0</v>
      </c>
      <c r="G64" s="737">
        <v>0</v>
      </c>
      <c r="H64" s="737">
        <v>0</v>
      </c>
      <c r="I64" s="735">
        <f>F64+G64+H64</f>
        <v>0</v>
      </c>
      <c r="J64" s="221" t="str">
        <f t="shared" si="0"/>
        <v/>
      </c>
      <c r="K64" s="244"/>
      <c r="L64" s="215"/>
      <c r="M64" s="215"/>
      <c r="N64" s="219"/>
      <c r="O64" s="219"/>
      <c r="P64" s="223"/>
      <c r="Q64" s="215"/>
      <c r="R64" s="215"/>
      <c r="S64" s="219"/>
      <c r="T64" s="219"/>
      <c r="U64" s="215"/>
      <c r="V64" s="219"/>
      <c r="W64" s="219"/>
      <c r="X64" s="215"/>
      <c r="Y64" s="215"/>
    </row>
    <row r="65" spans="1:25" s="247" customFormat="1" hidden="1">
      <c r="A65" s="247">
        <v>200</v>
      </c>
      <c r="B65" s="589">
        <v>1700</v>
      </c>
      <c r="C65" s="876" t="s">
        <v>65</v>
      </c>
      <c r="D65" s="876"/>
      <c r="E65" s="593"/>
      <c r="F65" s="735">
        <f>SUM(F66:F71)</f>
        <v>0</v>
      </c>
      <c r="G65" s="735">
        <f>SUM(G66:G71)</f>
        <v>0</v>
      </c>
      <c r="H65" s="736">
        <f>SUM(H66:H71)</f>
        <v>0</v>
      </c>
      <c r="I65" s="735">
        <f>SUM(I66:I71)</f>
        <v>0</v>
      </c>
      <c r="J65" s="221" t="str">
        <f t="shared" si="0"/>
        <v/>
      </c>
      <c r="K65" s="244"/>
      <c r="L65" s="215"/>
      <c r="M65" s="215"/>
      <c r="N65" s="219"/>
      <c r="O65" s="219"/>
      <c r="P65" s="223"/>
      <c r="Q65" s="215"/>
      <c r="R65" s="215"/>
      <c r="S65" s="219"/>
      <c r="T65" s="219"/>
      <c r="U65" s="215"/>
      <c r="V65" s="219"/>
      <c r="W65" s="219"/>
      <c r="X65" s="215"/>
      <c r="Y65" s="215"/>
    </row>
    <row r="66" spans="1:25" ht="16.2" hidden="1">
      <c r="A66" s="215">
        <v>205</v>
      </c>
      <c r="B66" s="136"/>
      <c r="C66" s="144">
        <v>1701</v>
      </c>
      <c r="D66" s="138" t="s">
        <v>66</v>
      </c>
      <c r="E66" s="593"/>
      <c r="F66" s="592">
        <v>0</v>
      </c>
      <c r="G66" s="592">
        <v>0</v>
      </c>
      <c r="H66" s="592">
        <v>0</v>
      </c>
      <c r="I66" s="476">
        <f t="shared" ref="I66:I73" si="2">F66+G66+H66</f>
        <v>0</v>
      </c>
      <c r="J66" s="221" t="str">
        <f t="shared" si="0"/>
        <v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idden="1">
      <c r="A67" s="215">
        <v>210</v>
      </c>
      <c r="B67" s="136"/>
      <c r="C67" s="137">
        <v>1702</v>
      </c>
      <c r="D67" s="139" t="s">
        <v>1690</v>
      </c>
      <c r="E67" s="593"/>
      <c r="F67" s="592">
        <v>0</v>
      </c>
      <c r="G67" s="592">
        <v>0</v>
      </c>
      <c r="H67" s="592">
        <v>0</v>
      </c>
      <c r="I67" s="476">
        <f t="shared" si="2"/>
        <v>0</v>
      </c>
      <c r="J67" s="221" t="str">
        <f t="shared" si="0"/>
        <v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5" ht="16.2" hidden="1">
      <c r="A68" s="215">
        <v>215</v>
      </c>
      <c r="B68" s="136"/>
      <c r="C68" s="137">
        <v>1703</v>
      </c>
      <c r="D68" s="139" t="s">
        <v>67</v>
      </c>
      <c r="E68" s="593"/>
      <c r="F68" s="592">
        <v>0</v>
      </c>
      <c r="G68" s="592">
        <v>0</v>
      </c>
      <c r="H68" s="592">
        <v>0</v>
      </c>
      <c r="I68" s="476">
        <f t="shared" si="2"/>
        <v>0</v>
      </c>
      <c r="J68" s="221" t="str">
        <f t="shared" si="0"/>
        <v/>
      </c>
      <c r="K68" s="244"/>
      <c r="N68" s="215"/>
      <c r="O68" s="215"/>
      <c r="P68" s="223"/>
      <c r="S68" s="215"/>
      <c r="T68" s="215"/>
      <c r="V68" s="215"/>
      <c r="W68" s="215"/>
    </row>
    <row r="69" spans="1:25" ht="15.75" hidden="1" customHeight="1">
      <c r="A69" s="215">
        <v>225</v>
      </c>
      <c r="B69" s="136"/>
      <c r="C69" s="137">
        <v>1706</v>
      </c>
      <c r="D69" s="139" t="s">
        <v>1774</v>
      </c>
      <c r="E69" s="593"/>
      <c r="F69" s="592">
        <v>0</v>
      </c>
      <c r="G69" s="592">
        <v>0</v>
      </c>
      <c r="H69" s="592">
        <v>0</v>
      </c>
      <c r="I69" s="476">
        <f t="shared" si="2"/>
        <v>0</v>
      </c>
      <c r="J69" s="221" t="str">
        <f t="shared" si="0"/>
        <v/>
      </c>
      <c r="K69" s="244"/>
      <c r="N69" s="215"/>
      <c r="O69" s="215"/>
      <c r="P69" s="223"/>
      <c r="S69" s="215"/>
      <c r="T69" s="215"/>
      <c r="V69" s="215"/>
      <c r="W69" s="215"/>
    </row>
    <row r="70" spans="1:25" ht="19.5" hidden="1" customHeight="1">
      <c r="A70" s="215">
        <v>226</v>
      </c>
      <c r="B70" s="136"/>
      <c r="C70" s="137">
        <v>1707</v>
      </c>
      <c r="D70" s="139" t="s">
        <v>68</v>
      </c>
      <c r="E70" s="593"/>
      <c r="F70" s="592">
        <v>0</v>
      </c>
      <c r="G70" s="592">
        <v>0</v>
      </c>
      <c r="H70" s="592">
        <v>0</v>
      </c>
      <c r="I70" s="476">
        <f t="shared" si="2"/>
        <v>0</v>
      </c>
      <c r="J70" s="221" t="str">
        <f t="shared" si="0"/>
        <v/>
      </c>
      <c r="K70" s="244"/>
      <c r="N70" s="215"/>
      <c r="O70" s="215"/>
      <c r="P70" s="223"/>
      <c r="S70" s="215"/>
      <c r="T70" s="215"/>
      <c r="V70" s="215"/>
      <c r="W70" s="215"/>
    </row>
    <row r="71" spans="1:25" ht="16.2" hidden="1">
      <c r="A71" s="246">
        <v>227</v>
      </c>
      <c r="B71" s="136"/>
      <c r="C71" s="142">
        <v>1709</v>
      </c>
      <c r="D71" s="141" t="s">
        <v>69</v>
      </c>
      <c r="E71" s="593"/>
      <c r="F71" s="592">
        <v>0</v>
      </c>
      <c r="G71" s="592">
        <v>0</v>
      </c>
      <c r="H71" s="592">
        <v>0</v>
      </c>
      <c r="I71" s="476">
        <f t="shared" si="2"/>
        <v>0</v>
      </c>
      <c r="J71" s="221" t="str">
        <f t="shared" si="0"/>
        <v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idden="1">
      <c r="A72" s="247">
        <v>235</v>
      </c>
      <c r="B72" s="589">
        <v>1900</v>
      </c>
      <c r="C72" s="876" t="s">
        <v>70</v>
      </c>
      <c r="D72" s="876"/>
      <c r="E72" s="593"/>
      <c r="F72" s="733">
        <v>0</v>
      </c>
      <c r="G72" s="733">
        <v>0</v>
      </c>
      <c r="H72" s="733">
        <v>0</v>
      </c>
      <c r="I72" s="734">
        <f t="shared" si="2"/>
        <v>0</v>
      </c>
      <c r="J72" s="221" t="str">
        <f t="shared" si="0"/>
        <v/>
      </c>
      <c r="K72" s="244"/>
      <c r="L72" s="215"/>
      <c r="M72" s="215"/>
      <c r="N72" s="219"/>
      <c r="O72" s="219"/>
      <c r="P72" s="223"/>
      <c r="Q72" s="215"/>
      <c r="R72" s="215"/>
      <c r="S72" s="219"/>
      <c r="T72" s="219"/>
      <c r="U72" s="215"/>
      <c r="V72" s="219"/>
      <c r="W72" s="219"/>
      <c r="X72" s="215"/>
      <c r="Y72" s="215"/>
    </row>
    <row r="73" spans="1:25" s="247" customFormat="1" hidden="1">
      <c r="A73" s="247">
        <v>255</v>
      </c>
      <c r="B73" s="589">
        <v>2000</v>
      </c>
      <c r="C73" s="876" t="s">
        <v>71</v>
      </c>
      <c r="D73" s="876"/>
      <c r="E73" s="593"/>
      <c r="F73" s="737">
        <v>0</v>
      </c>
      <c r="G73" s="738"/>
      <c r="H73" s="737">
        <v>0</v>
      </c>
      <c r="I73" s="735">
        <f t="shared" si="2"/>
        <v>0</v>
      </c>
      <c r="J73" s="221" t="str">
        <f t="shared" si="0"/>
        <v/>
      </c>
      <c r="K73" s="244"/>
      <c r="L73" s="215"/>
      <c r="M73" s="215"/>
      <c r="N73" s="219"/>
      <c r="O73" s="219"/>
      <c r="P73" s="223"/>
    </row>
    <row r="74" spans="1:25" s="247" customFormat="1">
      <c r="A74" s="247">
        <v>265</v>
      </c>
      <c r="B74" s="589">
        <v>2400</v>
      </c>
      <c r="C74" s="876" t="s">
        <v>72</v>
      </c>
      <c r="D74" s="876"/>
      <c r="E74" s="593"/>
      <c r="F74" s="735">
        <f>SUM(F75:F89)</f>
        <v>0</v>
      </c>
      <c r="G74" s="735">
        <f>SUM(G75:G89)</f>
        <v>165000</v>
      </c>
      <c r="H74" s="736">
        <f>SUM(H75:H89)</f>
        <v>0</v>
      </c>
      <c r="I74" s="735">
        <f>SUM(I75:I89)</f>
        <v>165000</v>
      </c>
      <c r="J74" s="221">
        <f t="shared" si="0"/>
        <v>1</v>
      </c>
      <c r="K74" s="244"/>
      <c r="L74" s="215"/>
      <c r="M74" s="215"/>
      <c r="N74" s="219"/>
      <c r="O74" s="219"/>
      <c r="P74" s="223"/>
    </row>
    <row r="75" spans="1:25" ht="18.75" hidden="1" customHeight="1">
      <c r="A75" s="215">
        <v>270</v>
      </c>
      <c r="B75" s="136"/>
      <c r="C75" s="144">
        <v>2401</v>
      </c>
      <c r="D75" s="147" t="s">
        <v>73</v>
      </c>
      <c r="E75" s="593"/>
      <c r="F75" s="592">
        <v>0</v>
      </c>
      <c r="G75" s="245"/>
      <c r="H75" s="592">
        <v>0</v>
      </c>
      <c r="I75" s="476">
        <f>F75+G75+H75</f>
        <v>0</v>
      </c>
      <c r="J75" s="221" t="str">
        <f t="shared" si="0"/>
        <v/>
      </c>
      <c r="K75" s="244"/>
      <c r="N75" s="215"/>
      <c r="O75" s="215"/>
      <c r="P75" s="223"/>
      <c r="S75" s="215"/>
      <c r="T75" s="215"/>
      <c r="V75" s="215"/>
      <c r="W75" s="215"/>
    </row>
    <row r="76" spans="1:25" ht="16.2" hidden="1">
      <c r="A76" s="215">
        <v>280</v>
      </c>
      <c r="B76" s="136"/>
      <c r="C76" s="137">
        <v>2403</v>
      </c>
      <c r="D76" s="145" t="s">
        <v>74</v>
      </c>
      <c r="E76" s="593"/>
      <c r="F76" s="592">
        <v>0</v>
      </c>
      <c r="G76" s="592">
        <v>0</v>
      </c>
      <c r="H76" s="592">
        <v>0</v>
      </c>
      <c r="I76" s="476">
        <f t="shared" ref="I76:I89" si="3">F76+G76+H76</f>
        <v>0</v>
      </c>
      <c r="J76" s="221" t="str">
        <f t="shared" si="0"/>
        <v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5" ht="16.2">
      <c r="A77" s="215">
        <v>285</v>
      </c>
      <c r="B77" s="136"/>
      <c r="C77" s="137">
        <v>2404</v>
      </c>
      <c r="D77" s="139" t="s">
        <v>75</v>
      </c>
      <c r="E77" s="593"/>
      <c r="F77" s="449"/>
      <c r="G77" s="245">
        <v>80000</v>
      </c>
      <c r="H77" s="592">
        <v>0</v>
      </c>
      <c r="I77" s="476">
        <f t="shared" si="3"/>
        <v>80000</v>
      </c>
      <c r="J77" s="221">
        <f t="shared" si="0"/>
        <v>1</v>
      </c>
      <c r="K77" s="244"/>
      <c r="N77" s="215"/>
      <c r="O77" s="215"/>
      <c r="P77" s="223"/>
      <c r="S77" s="215"/>
      <c r="T77" s="215"/>
      <c r="V77" s="215"/>
      <c r="W77" s="215"/>
    </row>
    <row r="78" spans="1:25" ht="16.2">
      <c r="A78" s="215">
        <v>290</v>
      </c>
      <c r="B78" s="136"/>
      <c r="C78" s="137">
        <v>2405</v>
      </c>
      <c r="D78" s="145" t="s">
        <v>76</v>
      </c>
      <c r="E78" s="593"/>
      <c r="F78" s="449"/>
      <c r="G78" s="245">
        <v>25000</v>
      </c>
      <c r="H78" s="592">
        <v>0</v>
      </c>
      <c r="I78" s="476">
        <f t="shared" si="3"/>
        <v>25000</v>
      </c>
      <c r="J78" s="221">
        <f t="shared" si="0"/>
        <v>1</v>
      </c>
      <c r="K78" s="244"/>
      <c r="N78" s="215"/>
      <c r="O78" s="215"/>
      <c r="P78" s="223"/>
      <c r="S78" s="215"/>
      <c r="T78" s="215"/>
      <c r="V78" s="215"/>
      <c r="W78" s="215"/>
    </row>
    <row r="79" spans="1:25" ht="16.2">
      <c r="A79" s="215">
        <v>295</v>
      </c>
      <c r="B79" s="136"/>
      <c r="C79" s="137">
        <v>2406</v>
      </c>
      <c r="D79" s="145" t="s">
        <v>77</v>
      </c>
      <c r="E79" s="593"/>
      <c r="F79" s="449"/>
      <c r="G79" s="245">
        <v>60000</v>
      </c>
      <c r="H79" s="592">
        <v>0</v>
      </c>
      <c r="I79" s="476">
        <f t="shared" si="3"/>
        <v>60000</v>
      </c>
      <c r="J79" s="221">
        <f t="shared" si="0"/>
        <v>1</v>
      </c>
      <c r="K79" s="244"/>
      <c r="N79" s="215"/>
      <c r="O79" s="215"/>
      <c r="P79" s="223"/>
      <c r="S79" s="215"/>
      <c r="T79" s="215"/>
      <c r="V79" s="215"/>
      <c r="W79" s="215"/>
    </row>
    <row r="80" spans="1:25" ht="16.2" hidden="1">
      <c r="A80" s="215">
        <v>300</v>
      </c>
      <c r="B80" s="136"/>
      <c r="C80" s="137">
        <v>2407</v>
      </c>
      <c r="D80" s="145" t="s">
        <v>78</v>
      </c>
      <c r="E80" s="593"/>
      <c r="F80" s="449"/>
      <c r="G80" s="245"/>
      <c r="H80" s="592">
        <v>0</v>
      </c>
      <c r="I80" s="476">
        <f t="shared" si="3"/>
        <v>0</v>
      </c>
      <c r="J80" s="221" t="str">
        <f t="shared" si="0"/>
        <v/>
      </c>
      <c r="K80" s="244"/>
      <c r="N80" s="215"/>
      <c r="O80" s="215"/>
      <c r="P80" s="223"/>
      <c r="S80" s="215"/>
      <c r="T80" s="215"/>
      <c r="V80" s="215"/>
      <c r="W80" s="215"/>
    </row>
    <row r="81" spans="1:25" ht="16.2" hidden="1">
      <c r="A81" s="215">
        <v>305</v>
      </c>
      <c r="B81" s="136"/>
      <c r="C81" s="137">
        <v>2408</v>
      </c>
      <c r="D81" s="145" t="s">
        <v>822</v>
      </c>
      <c r="E81" s="593"/>
      <c r="F81" s="449"/>
      <c r="G81" s="245"/>
      <c r="H81" s="592">
        <v>0</v>
      </c>
      <c r="I81" s="476">
        <f t="shared" si="3"/>
        <v>0</v>
      </c>
      <c r="J81" s="221" t="str">
        <f t="shared" si="0"/>
        <v/>
      </c>
      <c r="K81" s="244"/>
      <c r="N81" s="215"/>
      <c r="O81" s="215"/>
      <c r="P81" s="223"/>
      <c r="S81" s="215"/>
      <c r="T81" s="215"/>
      <c r="V81" s="215"/>
      <c r="W81" s="215"/>
    </row>
    <row r="82" spans="1:25" ht="16.2" hidden="1">
      <c r="A82" s="215">
        <v>310</v>
      </c>
      <c r="B82" s="136"/>
      <c r="C82" s="137">
        <v>2409</v>
      </c>
      <c r="D82" s="145" t="s">
        <v>823</v>
      </c>
      <c r="E82" s="593"/>
      <c r="F82" s="449"/>
      <c r="G82" s="245"/>
      <c r="H82" s="592">
        <v>0</v>
      </c>
      <c r="I82" s="476">
        <f t="shared" si="3"/>
        <v>0</v>
      </c>
      <c r="J82" s="221" t="str">
        <f t="shared" si="0"/>
        <v/>
      </c>
      <c r="K82" s="244"/>
      <c r="N82" s="215"/>
      <c r="O82" s="215"/>
      <c r="P82" s="223"/>
      <c r="S82" s="215"/>
      <c r="T82" s="215"/>
      <c r="V82" s="215"/>
      <c r="W82" s="215"/>
    </row>
    <row r="83" spans="1:25" ht="16.2" hidden="1">
      <c r="A83" s="215">
        <v>315</v>
      </c>
      <c r="B83" s="136"/>
      <c r="C83" s="137">
        <v>2410</v>
      </c>
      <c r="D83" s="145" t="s">
        <v>824</v>
      </c>
      <c r="E83" s="593"/>
      <c r="F83" s="449"/>
      <c r="G83" s="245"/>
      <c r="H83" s="592">
        <v>0</v>
      </c>
      <c r="I83" s="476">
        <f t="shared" si="3"/>
        <v>0</v>
      </c>
      <c r="J83" s="221" t="str">
        <f t="shared" si="0"/>
        <v/>
      </c>
      <c r="K83" s="244"/>
      <c r="N83" s="215"/>
      <c r="O83" s="215"/>
      <c r="P83" s="223"/>
      <c r="S83" s="215"/>
      <c r="T83" s="215"/>
      <c r="V83" s="215"/>
      <c r="W83" s="215"/>
    </row>
    <row r="84" spans="1:25" ht="16.2" hidden="1">
      <c r="A84" s="215">
        <v>325</v>
      </c>
      <c r="B84" s="136"/>
      <c r="C84" s="137">
        <v>2412</v>
      </c>
      <c r="D84" s="139" t="s">
        <v>825</v>
      </c>
      <c r="E84" s="593"/>
      <c r="F84" s="592">
        <v>0</v>
      </c>
      <c r="G84" s="592">
        <v>0</v>
      </c>
      <c r="H84" s="592">
        <v>0</v>
      </c>
      <c r="I84" s="476">
        <f t="shared" si="3"/>
        <v>0</v>
      </c>
      <c r="J84" s="221" t="str">
        <f t="shared" si="0"/>
        <v/>
      </c>
      <c r="K84" s="244"/>
      <c r="N84" s="215"/>
      <c r="O84" s="215"/>
      <c r="P84" s="223"/>
      <c r="S84" s="215"/>
      <c r="T84" s="215"/>
      <c r="V84" s="215"/>
      <c r="W84" s="215"/>
    </row>
    <row r="85" spans="1:25" ht="16.2" hidden="1">
      <c r="A85" s="215">
        <v>330</v>
      </c>
      <c r="B85" s="136"/>
      <c r="C85" s="137">
        <v>2413</v>
      </c>
      <c r="D85" s="145" t="s">
        <v>826</v>
      </c>
      <c r="E85" s="593"/>
      <c r="F85" s="592">
        <v>0</v>
      </c>
      <c r="G85" s="245"/>
      <c r="H85" s="592">
        <v>0</v>
      </c>
      <c r="I85" s="476">
        <f t="shared" si="3"/>
        <v>0</v>
      </c>
      <c r="J85" s="221" t="str">
        <f t="shared" si="0"/>
        <v/>
      </c>
      <c r="K85" s="244"/>
      <c r="N85" s="215"/>
      <c r="O85" s="215"/>
      <c r="P85" s="223"/>
      <c r="S85" s="215"/>
      <c r="T85" s="215"/>
      <c r="V85" s="215"/>
      <c r="W85" s="215"/>
    </row>
    <row r="86" spans="1:25" ht="32.4" hidden="1">
      <c r="A86" s="256">
        <v>335</v>
      </c>
      <c r="B86" s="136"/>
      <c r="C86" s="137">
        <v>2415</v>
      </c>
      <c r="D86" s="139" t="s">
        <v>827</v>
      </c>
      <c r="E86" s="593"/>
      <c r="F86" s="592">
        <v>0</v>
      </c>
      <c r="G86" s="274"/>
      <c r="H86" s="592">
        <v>0</v>
      </c>
      <c r="I86" s="476">
        <f t="shared" si="3"/>
        <v>0</v>
      </c>
      <c r="J86" s="221" t="str">
        <f t="shared" si="0"/>
        <v/>
      </c>
      <c r="K86" s="244"/>
      <c r="N86" s="215"/>
      <c r="O86" s="215"/>
      <c r="P86" s="223"/>
      <c r="S86" s="215"/>
      <c r="T86" s="215"/>
      <c r="V86" s="215"/>
      <c r="W86" s="215"/>
    </row>
    <row r="87" spans="1:25" ht="16.2" hidden="1">
      <c r="A87" s="768"/>
      <c r="B87" s="151"/>
      <c r="C87" s="137">
        <v>2417</v>
      </c>
      <c r="D87" s="139" t="s">
        <v>1737</v>
      </c>
      <c r="E87" s="593"/>
      <c r="F87" s="592">
        <v>0</v>
      </c>
      <c r="G87" s="274"/>
      <c r="H87" s="592">
        <v>0</v>
      </c>
      <c r="I87" s="476">
        <f>F87+G87+H87</f>
        <v>0</v>
      </c>
      <c r="J87" s="221" t="str">
        <f t="shared" si="0"/>
        <v/>
      </c>
      <c r="K87" s="244"/>
      <c r="N87" s="215"/>
      <c r="O87" s="215"/>
      <c r="P87" s="223"/>
      <c r="S87" s="215"/>
      <c r="T87" s="215"/>
      <c r="V87" s="215"/>
      <c r="W87" s="215"/>
    </row>
    <row r="88" spans="1:25" ht="16.2" hidden="1">
      <c r="A88" s="257">
        <v>340</v>
      </c>
      <c r="B88" s="149"/>
      <c r="C88" s="137">
        <v>2418</v>
      </c>
      <c r="D88" s="150" t="s">
        <v>828</v>
      </c>
      <c r="E88" s="593"/>
      <c r="F88" s="592">
        <v>0</v>
      </c>
      <c r="G88" s="274"/>
      <c r="H88" s="592">
        <v>0</v>
      </c>
      <c r="I88" s="476">
        <f t="shared" si="3"/>
        <v>0</v>
      </c>
      <c r="J88" s="221" t="str">
        <f t="shared" si="0"/>
        <v/>
      </c>
      <c r="K88" s="244"/>
      <c r="N88" s="215"/>
      <c r="O88" s="215"/>
      <c r="P88" s="223"/>
      <c r="S88" s="215"/>
      <c r="T88" s="215"/>
      <c r="V88" s="215"/>
      <c r="W88" s="215"/>
    </row>
    <row r="89" spans="1:25" ht="16.2" hidden="1">
      <c r="A89" s="257">
        <v>345</v>
      </c>
      <c r="B89" s="151"/>
      <c r="C89" s="142">
        <v>2419</v>
      </c>
      <c r="D89" s="146" t="s">
        <v>829</v>
      </c>
      <c r="E89" s="593"/>
      <c r="F89" s="449"/>
      <c r="G89" s="245"/>
      <c r="H89" s="730">
        <v>0</v>
      </c>
      <c r="I89" s="731">
        <f t="shared" si="3"/>
        <v>0</v>
      </c>
      <c r="J89" s="221" t="str">
        <f t="shared" si="0"/>
        <v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idden="1">
      <c r="A90" s="258">
        <v>350</v>
      </c>
      <c r="B90" s="589">
        <v>2500</v>
      </c>
      <c r="C90" s="876" t="s">
        <v>830</v>
      </c>
      <c r="D90" s="876"/>
      <c r="E90" s="593"/>
      <c r="F90" s="735">
        <f>SUM(F91:F92)</f>
        <v>0</v>
      </c>
      <c r="G90" s="735">
        <f>SUM(G91:G92)</f>
        <v>0</v>
      </c>
      <c r="H90" s="736">
        <f>SUM(H91:H92)</f>
        <v>0</v>
      </c>
      <c r="I90" s="735">
        <f>SUM(I91:I92)</f>
        <v>0</v>
      </c>
      <c r="J90" s="221" t="str">
        <f t="shared" ref="J90:J154" si="4">(IF($E90&lt;&gt;0,$J$2,IF($I90&lt;&gt;0,$J$2,"")))</f>
        <v/>
      </c>
      <c r="K90" s="244"/>
      <c r="L90" s="215"/>
      <c r="M90" s="215"/>
      <c r="N90" s="219"/>
      <c r="O90" s="219"/>
      <c r="P90" s="223"/>
      <c r="Q90" s="215"/>
      <c r="R90" s="215"/>
      <c r="S90" s="219"/>
      <c r="T90" s="219"/>
      <c r="U90" s="215"/>
      <c r="V90" s="219"/>
      <c r="W90" s="219"/>
      <c r="X90" s="215"/>
      <c r="Y90" s="215"/>
    </row>
    <row r="91" spans="1:25" hidden="1">
      <c r="A91" s="257">
        <v>355</v>
      </c>
      <c r="B91" s="149"/>
      <c r="C91" s="144">
        <v>2501</v>
      </c>
      <c r="D91" s="451" t="s">
        <v>831</v>
      </c>
      <c r="E91" s="593"/>
      <c r="F91" s="449"/>
      <c r="G91" s="449"/>
      <c r="H91" s="592">
        <v>0</v>
      </c>
      <c r="I91" s="476">
        <f>F91+G91+H91</f>
        <v>0</v>
      </c>
      <c r="J91" s="221" t="str">
        <f t="shared" si="4"/>
        <v/>
      </c>
      <c r="K91" s="244"/>
      <c r="N91" s="215"/>
      <c r="O91" s="215"/>
      <c r="P91" s="223"/>
      <c r="S91" s="215"/>
      <c r="T91" s="215"/>
      <c r="V91" s="215"/>
      <c r="W91" s="215"/>
    </row>
    <row r="92" spans="1:25" hidden="1">
      <c r="A92" s="257">
        <v>356</v>
      </c>
      <c r="B92" s="151"/>
      <c r="C92" s="142">
        <v>2502</v>
      </c>
      <c r="D92" s="452" t="s">
        <v>189</v>
      </c>
      <c r="E92" s="593"/>
      <c r="F92" s="455"/>
      <c r="G92" s="730">
        <v>0</v>
      </c>
      <c r="H92" s="730">
        <v>0</v>
      </c>
      <c r="I92" s="731">
        <f>F92+G92+H92</f>
        <v>0</v>
      </c>
      <c r="J92" s="221" t="str">
        <f t="shared" si="4"/>
        <v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idden="1">
      <c r="A93" s="259">
        <v>360</v>
      </c>
      <c r="B93" s="589">
        <v>2600</v>
      </c>
      <c r="C93" s="876" t="s">
        <v>190</v>
      </c>
      <c r="D93" s="876"/>
      <c r="E93" s="593"/>
      <c r="F93" s="737">
        <v>0</v>
      </c>
      <c r="G93" s="737">
        <v>0</v>
      </c>
      <c r="H93" s="737">
        <v>0</v>
      </c>
      <c r="I93" s="735">
        <f>F93+G93+H93</f>
        <v>0</v>
      </c>
      <c r="J93" s="221" t="str">
        <f t="shared" si="4"/>
        <v/>
      </c>
      <c r="K93" s="244"/>
      <c r="L93" s="215"/>
      <c r="M93" s="215"/>
      <c r="N93" s="219"/>
      <c r="O93" s="219"/>
      <c r="P93" s="223"/>
      <c r="Q93" s="215"/>
      <c r="R93" s="215"/>
      <c r="S93" s="219"/>
      <c r="T93" s="219"/>
      <c r="U93" s="215"/>
      <c r="V93" s="219"/>
      <c r="W93" s="219"/>
      <c r="X93" s="215"/>
      <c r="Y93" s="215"/>
    </row>
    <row r="94" spans="1:25" s="247" customFormat="1">
      <c r="A94" s="259">
        <v>370</v>
      </c>
      <c r="B94" s="589">
        <v>2700</v>
      </c>
      <c r="C94" s="876" t="s">
        <v>191</v>
      </c>
      <c r="D94" s="876"/>
      <c r="E94" s="593"/>
      <c r="F94" s="735">
        <f>SUM(F95:F105)</f>
        <v>0</v>
      </c>
      <c r="G94" s="735">
        <f>SUM(G95:G105)</f>
        <v>171250</v>
      </c>
      <c r="H94" s="736">
        <f>SUM(H95:H105)</f>
        <v>0</v>
      </c>
      <c r="I94" s="735">
        <f>SUM(I95:I105)</f>
        <v>171250</v>
      </c>
      <c r="J94" s="221">
        <f t="shared" si="4"/>
        <v>1</v>
      </c>
      <c r="K94" s="244"/>
      <c r="L94" s="215"/>
      <c r="M94" s="215"/>
      <c r="N94" s="219"/>
      <c r="O94" s="219"/>
      <c r="P94" s="223"/>
      <c r="Q94" s="215"/>
      <c r="R94" s="215"/>
      <c r="S94" s="219"/>
      <c r="T94" s="219"/>
      <c r="U94" s="215"/>
      <c r="V94" s="219"/>
      <c r="W94" s="219"/>
      <c r="X94" s="215"/>
      <c r="Y94" s="215"/>
    </row>
    <row r="95" spans="1:25" ht="16.2" hidden="1">
      <c r="A95" s="260">
        <v>380</v>
      </c>
      <c r="B95" s="136"/>
      <c r="C95" s="137">
        <v>2702</v>
      </c>
      <c r="D95" s="139" t="s">
        <v>1881</v>
      </c>
      <c r="E95" s="593"/>
      <c r="F95" s="592">
        <v>0</v>
      </c>
      <c r="G95" s="245"/>
      <c r="H95" s="592">
        <v>0</v>
      </c>
      <c r="I95" s="476">
        <f t="shared" ref="I95:I105" si="5">F95+G95+H95</f>
        <v>0</v>
      </c>
      <c r="J95" s="221" t="str">
        <f t="shared" si="4"/>
        <v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6.2" hidden="1">
      <c r="A96" s="260">
        <v>385</v>
      </c>
      <c r="B96" s="136"/>
      <c r="C96" s="137">
        <v>2703</v>
      </c>
      <c r="D96" s="139" t="s">
        <v>192</v>
      </c>
      <c r="E96" s="593"/>
      <c r="F96" s="592">
        <v>0</v>
      </c>
      <c r="G96" s="245"/>
      <c r="H96" s="592">
        <v>0</v>
      </c>
      <c r="I96" s="476">
        <f t="shared" si="5"/>
        <v>0</v>
      </c>
      <c r="J96" s="221" t="str">
        <f t="shared" si="4"/>
        <v/>
      </c>
      <c r="K96" s="244"/>
      <c r="N96" s="215"/>
      <c r="O96" s="215"/>
      <c r="P96" s="223"/>
      <c r="S96" s="215"/>
      <c r="T96" s="215"/>
      <c r="V96" s="215"/>
      <c r="W96" s="215"/>
    </row>
    <row r="97" spans="1:25" ht="16.2" hidden="1">
      <c r="A97" s="260">
        <v>390</v>
      </c>
      <c r="B97" s="152"/>
      <c r="C97" s="137">
        <v>2704</v>
      </c>
      <c r="D97" s="139" t="s">
        <v>193</v>
      </c>
      <c r="E97" s="593"/>
      <c r="F97" s="592">
        <v>0</v>
      </c>
      <c r="G97" s="245"/>
      <c r="H97" s="592">
        <v>0</v>
      </c>
      <c r="I97" s="476">
        <f t="shared" si="5"/>
        <v>0</v>
      </c>
      <c r="J97" s="221" t="str">
        <f t="shared" si="4"/>
        <v/>
      </c>
      <c r="K97" s="244"/>
      <c r="N97" s="215"/>
      <c r="O97" s="215"/>
      <c r="P97" s="223"/>
      <c r="S97" s="215"/>
      <c r="T97" s="215"/>
      <c r="V97" s="215"/>
      <c r="W97" s="215"/>
    </row>
    <row r="98" spans="1:25" ht="22.5" customHeight="1">
      <c r="A98" s="260">
        <v>395</v>
      </c>
      <c r="B98" s="136"/>
      <c r="C98" s="137">
        <v>2705</v>
      </c>
      <c r="D98" s="139" t="s">
        <v>194</v>
      </c>
      <c r="E98" s="593"/>
      <c r="F98" s="592">
        <v>0</v>
      </c>
      <c r="G98" s="245">
        <v>500</v>
      </c>
      <c r="H98" s="592">
        <v>0</v>
      </c>
      <c r="I98" s="476">
        <f t="shared" si="5"/>
        <v>500</v>
      </c>
      <c r="J98" s="221">
        <f t="shared" si="4"/>
        <v>1</v>
      </c>
      <c r="K98" s="244"/>
      <c r="N98" s="215"/>
      <c r="O98" s="215"/>
      <c r="P98" s="223"/>
      <c r="S98" s="215"/>
      <c r="T98" s="215"/>
      <c r="V98" s="215"/>
      <c r="W98" s="215"/>
    </row>
    <row r="99" spans="1:25" ht="16.2">
      <c r="A99" s="260">
        <v>405</v>
      </c>
      <c r="B99" s="136"/>
      <c r="C99" s="137">
        <v>2707</v>
      </c>
      <c r="D99" s="139" t="s">
        <v>195</v>
      </c>
      <c r="E99" s="593"/>
      <c r="F99" s="592">
        <v>0</v>
      </c>
      <c r="G99" s="245">
        <v>125750</v>
      </c>
      <c r="H99" s="592">
        <v>0</v>
      </c>
      <c r="I99" s="476">
        <f t="shared" si="5"/>
        <v>125750</v>
      </c>
      <c r="J99" s="221">
        <f t="shared" si="4"/>
        <v>1</v>
      </c>
      <c r="K99" s="244"/>
      <c r="N99" s="215"/>
      <c r="O99" s="215"/>
      <c r="P99" s="223"/>
      <c r="S99" s="215"/>
      <c r="T99" s="215"/>
      <c r="V99" s="215"/>
      <c r="W99" s="215"/>
    </row>
    <row r="100" spans="1:25" ht="16.2">
      <c r="A100" s="260">
        <v>410</v>
      </c>
      <c r="B100" s="140"/>
      <c r="C100" s="137">
        <v>2708</v>
      </c>
      <c r="D100" s="139" t="s">
        <v>835</v>
      </c>
      <c r="E100" s="593"/>
      <c r="F100" s="449"/>
      <c r="G100" s="245">
        <v>10000</v>
      </c>
      <c r="H100" s="592">
        <v>0</v>
      </c>
      <c r="I100" s="476">
        <f t="shared" si="5"/>
        <v>10000</v>
      </c>
      <c r="J100" s="221">
        <f t="shared" si="4"/>
        <v>1</v>
      </c>
      <c r="K100" s="244"/>
      <c r="N100" s="215"/>
      <c r="O100" s="215"/>
      <c r="P100" s="223"/>
      <c r="S100" s="215"/>
      <c r="T100" s="215"/>
      <c r="V100" s="215"/>
      <c r="W100" s="215"/>
    </row>
    <row r="101" spans="1:25" ht="16.2">
      <c r="A101" s="260">
        <v>420</v>
      </c>
      <c r="B101" s="136"/>
      <c r="C101" s="137">
        <v>2710</v>
      </c>
      <c r="D101" s="139" t="s">
        <v>836</v>
      </c>
      <c r="E101" s="593"/>
      <c r="F101" s="449"/>
      <c r="G101" s="245">
        <v>25000</v>
      </c>
      <c r="H101" s="592">
        <v>0</v>
      </c>
      <c r="I101" s="476">
        <f t="shared" si="5"/>
        <v>25000</v>
      </c>
      <c r="J101" s="221">
        <f t="shared" si="4"/>
        <v>1</v>
      </c>
      <c r="K101" s="244"/>
      <c r="N101" s="215"/>
      <c r="O101" s="215"/>
      <c r="P101" s="223"/>
      <c r="S101" s="215"/>
      <c r="T101" s="215"/>
      <c r="V101" s="215"/>
      <c r="W101" s="215"/>
    </row>
    <row r="102" spans="1:25" ht="16.2">
      <c r="A102" s="260">
        <v>425</v>
      </c>
      <c r="B102" s="136"/>
      <c r="C102" s="137">
        <v>2711</v>
      </c>
      <c r="D102" s="139" t="s">
        <v>837</v>
      </c>
      <c r="E102" s="593"/>
      <c r="F102" s="449"/>
      <c r="G102" s="245">
        <v>10000</v>
      </c>
      <c r="H102" s="592">
        <v>0</v>
      </c>
      <c r="I102" s="476">
        <f t="shared" si="5"/>
        <v>10000</v>
      </c>
      <c r="J102" s="221">
        <f t="shared" si="4"/>
        <v>1</v>
      </c>
      <c r="K102" s="244"/>
      <c r="N102" s="215"/>
      <c r="O102" s="215"/>
      <c r="P102" s="223"/>
      <c r="S102" s="215"/>
      <c r="T102" s="215"/>
      <c r="V102" s="215"/>
      <c r="W102" s="215"/>
    </row>
    <row r="103" spans="1:25" ht="16.2" hidden="1">
      <c r="A103" s="260">
        <v>430</v>
      </c>
      <c r="B103" s="136"/>
      <c r="C103" s="137">
        <v>2715</v>
      </c>
      <c r="D103" s="139" t="s">
        <v>838</v>
      </c>
      <c r="E103" s="593"/>
      <c r="F103" s="592">
        <v>0</v>
      </c>
      <c r="G103" s="245"/>
      <c r="H103" s="592">
        <v>0</v>
      </c>
      <c r="I103" s="476">
        <f t="shared" si="5"/>
        <v>0</v>
      </c>
      <c r="J103" s="221" t="str">
        <f t="shared" si="4"/>
        <v/>
      </c>
      <c r="K103" s="244"/>
      <c r="N103" s="215"/>
      <c r="O103" s="215"/>
      <c r="P103" s="223"/>
      <c r="S103" s="215"/>
      <c r="T103" s="215"/>
      <c r="V103" s="215"/>
      <c r="W103" s="215"/>
    </row>
    <row r="104" spans="1:25" ht="16.2" hidden="1">
      <c r="A104" s="261">
        <v>436</v>
      </c>
      <c r="B104" s="136"/>
      <c r="C104" s="137">
        <v>2717</v>
      </c>
      <c r="D104" s="153" t="s">
        <v>839</v>
      </c>
      <c r="E104" s="593"/>
      <c r="F104" s="592">
        <v>0</v>
      </c>
      <c r="G104" s="245"/>
      <c r="H104" s="592">
        <v>0</v>
      </c>
      <c r="I104" s="476">
        <f t="shared" si="5"/>
        <v>0</v>
      </c>
      <c r="J104" s="221" t="str">
        <f t="shared" si="4"/>
        <v/>
      </c>
      <c r="K104" s="244"/>
      <c r="N104" s="215"/>
      <c r="O104" s="215"/>
      <c r="P104" s="223"/>
      <c r="S104" s="215"/>
      <c r="T104" s="215"/>
      <c r="V104" s="215"/>
      <c r="W104" s="215"/>
    </row>
    <row r="105" spans="1:25" ht="16.2" hidden="1">
      <c r="A105" s="260">
        <v>440</v>
      </c>
      <c r="B105" s="136"/>
      <c r="C105" s="142">
        <v>2729</v>
      </c>
      <c r="D105" s="154" t="s">
        <v>840</v>
      </c>
      <c r="E105" s="593"/>
      <c r="F105" s="449"/>
      <c r="G105" s="274"/>
      <c r="H105" s="730">
        <v>0</v>
      </c>
      <c r="I105" s="731">
        <f t="shared" si="5"/>
        <v>0</v>
      </c>
      <c r="J105" s="221" t="str">
        <f t="shared" si="4"/>
        <v/>
      </c>
      <c r="K105" s="244"/>
      <c r="N105" s="215"/>
      <c r="O105" s="215"/>
      <c r="P105" s="223"/>
      <c r="S105" s="215"/>
      <c r="T105" s="215"/>
      <c r="V105" s="215"/>
      <c r="W105" s="215"/>
    </row>
    <row r="106" spans="1:25" s="247" customFormat="1">
      <c r="A106" s="259">
        <v>445</v>
      </c>
      <c r="B106" s="589">
        <v>2800</v>
      </c>
      <c r="C106" s="876" t="s">
        <v>841</v>
      </c>
      <c r="D106" s="876"/>
      <c r="E106" s="593"/>
      <c r="F106" s="735">
        <f>+F107+F108+F109</f>
        <v>0</v>
      </c>
      <c r="G106" s="735">
        <f>+G107+G108+G109</f>
        <v>5000</v>
      </c>
      <c r="H106" s="736">
        <f>+H107+H108+H109</f>
        <v>0</v>
      </c>
      <c r="I106" s="735">
        <f>SUM(I107:I109)</f>
        <v>5000</v>
      </c>
      <c r="J106" s="221">
        <f t="shared" si="4"/>
        <v>1</v>
      </c>
      <c r="K106" s="244"/>
      <c r="L106" s="215"/>
      <c r="M106" s="215"/>
      <c r="N106" s="219"/>
      <c r="O106" s="219"/>
      <c r="P106" s="223"/>
      <c r="Q106" s="215"/>
      <c r="R106" s="215"/>
      <c r="S106" s="219"/>
      <c r="T106" s="219"/>
      <c r="U106" s="215"/>
      <c r="V106" s="219"/>
      <c r="W106" s="219"/>
      <c r="X106" s="215"/>
      <c r="Y106" s="215"/>
    </row>
    <row r="107" spans="1:25" ht="32.25" hidden="1" customHeight="1">
      <c r="A107" s="260">
        <v>450</v>
      </c>
      <c r="B107" s="136"/>
      <c r="C107" s="137">
        <v>2801</v>
      </c>
      <c r="D107" s="147" t="s">
        <v>842</v>
      </c>
      <c r="E107" s="593"/>
      <c r="F107" s="449"/>
      <c r="G107" s="245"/>
      <c r="H107" s="592">
        <v>0</v>
      </c>
      <c r="I107" s="476">
        <f>F107+G107+H107</f>
        <v>0</v>
      </c>
      <c r="J107" s="221" t="str">
        <f t="shared" si="4"/>
        <v/>
      </c>
      <c r="K107" s="244"/>
      <c r="N107" s="215"/>
      <c r="O107" s="215"/>
      <c r="P107" s="223"/>
      <c r="S107" s="215"/>
      <c r="T107" s="215"/>
      <c r="V107" s="215"/>
      <c r="W107" s="215"/>
    </row>
    <row r="108" spans="1:25" ht="18.75" hidden="1" customHeight="1">
      <c r="A108" s="260">
        <v>455</v>
      </c>
      <c r="B108" s="136"/>
      <c r="C108" s="137">
        <v>2802</v>
      </c>
      <c r="D108" s="150" t="s">
        <v>843</v>
      </c>
      <c r="E108" s="593"/>
      <c r="F108" s="449"/>
      <c r="G108" s="245"/>
      <c r="H108" s="592">
        <v>0</v>
      </c>
      <c r="I108" s="476">
        <f>F108+G108+H108</f>
        <v>0</v>
      </c>
      <c r="J108" s="221" t="str">
        <f t="shared" si="4"/>
        <v/>
      </c>
      <c r="K108" s="244"/>
      <c r="N108" s="215"/>
      <c r="O108" s="215"/>
      <c r="P108" s="223"/>
      <c r="S108" s="215"/>
      <c r="T108" s="215"/>
      <c r="V108" s="215"/>
      <c r="W108" s="215"/>
      <c r="Y108" s="247"/>
    </row>
    <row r="109" spans="1:25" ht="18.75" customHeight="1">
      <c r="A109" s="260">
        <v>455</v>
      </c>
      <c r="B109" s="136"/>
      <c r="C109" s="142">
        <v>2809</v>
      </c>
      <c r="D109" s="490" t="s">
        <v>275</v>
      </c>
      <c r="E109" s="593"/>
      <c r="F109" s="455"/>
      <c r="G109" s="274">
        <v>5000</v>
      </c>
      <c r="H109" s="730">
        <v>0</v>
      </c>
      <c r="I109" s="731">
        <f>F109+G109+H109</f>
        <v>5000</v>
      </c>
      <c r="J109" s="221">
        <f t="shared" si="4"/>
        <v>1</v>
      </c>
      <c r="K109" s="244"/>
      <c r="N109" s="215"/>
      <c r="O109" s="215"/>
      <c r="P109" s="223"/>
      <c r="S109" s="215"/>
      <c r="T109" s="215"/>
      <c r="V109" s="215"/>
      <c r="W109" s="215"/>
      <c r="Y109" s="247"/>
    </row>
    <row r="110" spans="1:25" s="247" customFormat="1" hidden="1">
      <c r="A110" s="259">
        <v>470</v>
      </c>
      <c r="B110" s="589">
        <v>3600</v>
      </c>
      <c r="C110" s="876" t="s">
        <v>1666</v>
      </c>
      <c r="D110" s="876"/>
      <c r="E110" s="593"/>
      <c r="F110" s="735">
        <f>SUM(F111:F118)</f>
        <v>0</v>
      </c>
      <c r="G110" s="735">
        <f>SUM(G111:G118)</f>
        <v>0</v>
      </c>
      <c r="H110" s="736">
        <f>SUM(H111:H118)</f>
        <v>0</v>
      </c>
      <c r="I110" s="735">
        <f>SUM(I111:I118)</f>
        <v>0</v>
      </c>
      <c r="J110" s="221" t="str">
        <f t="shared" si="4"/>
        <v/>
      </c>
      <c r="K110" s="244"/>
      <c r="L110" s="215"/>
      <c r="M110" s="215"/>
      <c r="N110" s="219"/>
      <c r="O110" s="219"/>
      <c r="P110" s="223"/>
      <c r="Q110" s="215"/>
      <c r="R110" s="215"/>
      <c r="S110" s="219"/>
      <c r="T110" s="219"/>
      <c r="U110" s="215"/>
      <c r="V110" s="219"/>
      <c r="W110" s="219"/>
      <c r="X110" s="215"/>
      <c r="Y110" s="215"/>
    </row>
    <row r="111" spans="1:25" ht="23.25" hidden="1" customHeight="1">
      <c r="A111" s="260">
        <v>475</v>
      </c>
      <c r="B111" s="136"/>
      <c r="C111" s="137">
        <v>3601</v>
      </c>
      <c r="D111" s="147" t="s">
        <v>844</v>
      </c>
      <c r="E111" s="593"/>
      <c r="F111" s="449"/>
      <c r="G111" s="245"/>
      <c r="H111" s="592">
        <v>0</v>
      </c>
      <c r="I111" s="476">
        <f t="shared" ref="I111:I118" si="6">F111+G111+H111</f>
        <v>0</v>
      </c>
      <c r="J111" s="221" t="str">
        <f t="shared" si="4"/>
        <v/>
      </c>
      <c r="K111" s="244"/>
      <c r="N111" s="215"/>
      <c r="O111" s="215"/>
      <c r="P111" s="223"/>
      <c r="S111" s="215"/>
      <c r="T111" s="215"/>
      <c r="V111" s="215"/>
      <c r="W111" s="215"/>
    </row>
    <row r="112" spans="1:25" ht="23.25" hidden="1" customHeight="1">
      <c r="A112" s="260"/>
      <c r="B112" s="136"/>
      <c r="C112" s="137">
        <v>3605</v>
      </c>
      <c r="D112" s="159" t="s">
        <v>1679</v>
      </c>
      <c r="E112" s="593"/>
      <c r="F112" s="592">
        <v>0</v>
      </c>
      <c r="G112" s="592">
        <v>0</v>
      </c>
      <c r="H112" s="592">
        <v>0</v>
      </c>
      <c r="I112" s="476">
        <f t="shared" si="6"/>
        <v>0</v>
      </c>
      <c r="J112" s="221" t="str">
        <f t="shared" si="4"/>
        <v/>
      </c>
      <c r="K112" s="244"/>
      <c r="N112" s="215"/>
      <c r="O112" s="215"/>
      <c r="P112" s="223"/>
      <c r="S112" s="215"/>
      <c r="T112" s="215"/>
      <c r="V112" s="215"/>
      <c r="W112" s="215"/>
    </row>
    <row r="113" spans="1:25" ht="23.25" hidden="1" customHeight="1">
      <c r="A113" s="260"/>
      <c r="B113" s="136"/>
      <c r="C113" s="137">
        <v>3608</v>
      </c>
      <c r="D113" s="159" t="s">
        <v>1738</v>
      </c>
      <c r="E113" s="593"/>
      <c r="F113" s="592">
        <v>0</v>
      </c>
      <c r="G113" s="592">
        <v>0</v>
      </c>
      <c r="H113" s="592">
        <v>0</v>
      </c>
      <c r="I113" s="476">
        <f>F113+G113+H113</f>
        <v>0</v>
      </c>
      <c r="J113" s="221" t="str">
        <f t="shared" si="4"/>
        <v/>
      </c>
      <c r="K113" s="244"/>
      <c r="N113" s="215"/>
      <c r="O113" s="215"/>
      <c r="P113" s="223"/>
      <c r="S113" s="215"/>
      <c r="T113" s="215"/>
      <c r="V113" s="215"/>
      <c r="W113" s="215"/>
    </row>
    <row r="114" spans="1:25" ht="17.25" hidden="1" customHeight="1">
      <c r="A114" s="260"/>
      <c r="B114" s="136"/>
      <c r="C114" s="137">
        <v>3610</v>
      </c>
      <c r="D114" s="159" t="s">
        <v>1667</v>
      </c>
      <c r="E114" s="593"/>
      <c r="F114" s="449"/>
      <c r="G114" s="245"/>
      <c r="H114" s="592">
        <v>0</v>
      </c>
      <c r="I114" s="476">
        <f t="shared" si="6"/>
        <v>0</v>
      </c>
      <c r="J114" s="221" t="str">
        <f t="shared" si="4"/>
        <v/>
      </c>
      <c r="K114" s="244"/>
      <c r="N114" s="215"/>
      <c r="O114" s="215"/>
      <c r="P114" s="223"/>
      <c r="S114" s="215"/>
      <c r="T114" s="215"/>
      <c r="V114" s="215"/>
      <c r="W114" s="215"/>
    </row>
    <row r="115" spans="1:25" ht="16.2" hidden="1">
      <c r="A115" s="260">
        <v>480</v>
      </c>
      <c r="B115" s="136"/>
      <c r="C115" s="137">
        <v>3611</v>
      </c>
      <c r="D115" s="139" t="s">
        <v>845</v>
      </c>
      <c r="E115" s="593"/>
      <c r="F115" s="449"/>
      <c r="G115" s="245"/>
      <c r="H115" s="592">
        <v>0</v>
      </c>
      <c r="I115" s="476">
        <f t="shared" si="6"/>
        <v>0</v>
      </c>
      <c r="J115" s="221" t="str">
        <f t="shared" si="4"/>
        <v/>
      </c>
      <c r="K115" s="244"/>
      <c r="N115" s="215"/>
      <c r="O115" s="215"/>
      <c r="P115" s="223"/>
      <c r="S115" s="215"/>
      <c r="T115" s="215"/>
      <c r="V115" s="215"/>
      <c r="W115" s="215"/>
      <c r="Y115" s="247"/>
    </row>
    <row r="116" spans="1:25" ht="16.2" hidden="1">
      <c r="A116" s="260">
        <v>485</v>
      </c>
      <c r="B116" s="136"/>
      <c r="C116" s="137">
        <v>3612</v>
      </c>
      <c r="D116" s="139" t="s">
        <v>846</v>
      </c>
      <c r="E116" s="593"/>
      <c r="F116" s="449"/>
      <c r="G116" s="245"/>
      <c r="H116" s="592">
        <v>0</v>
      </c>
      <c r="I116" s="476">
        <f t="shared" si="6"/>
        <v>0</v>
      </c>
      <c r="J116" s="221" t="str">
        <f t="shared" si="4"/>
        <v/>
      </c>
      <c r="K116" s="244"/>
      <c r="N116" s="215"/>
      <c r="O116" s="215"/>
      <c r="P116" s="223"/>
      <c r="S116" s="215"/>
      <c r="T116" s="215"/>
      <c r="V116" s="215"/>
      <c r="W116" s="215"/>
    </row>
    <row r="117" spans="1:25" s="251" customFormat="1" hidden="1">
      <c r="A117" s="262"/>
      <c r="B117" s="136"/>
      <c r="C117" s="137">
        <v>3618</v>
      </c>
      <c r="D117" s="139" t="s">
        <v>1680</v>
      </c>
      <c r="E117" s="593"/>
      <c r="F117" s="450"/>
      <c r="G117" s="253"/>
      <c r="H117" s="592">
        <v>0</v>
      </c>
      <c r="I117" s="476">
        <f t="shared" si="6"/>
        <v>0</v>
      </c>
      <c r="J117" s="221" t="str">
        <f t="shared" si="4"/>
        <v/>
      </c>
      <c r="K117" s="244"/>
      <c r="L117" s="215"/>
      <c r="M117" s="215"/>
      <c r="N117" s="219"/>
      <c r="O117" s="219"/>
      <c r="P117" s="223"/>
      <c r="Q117" s="215"/>
      <c r="R117" s="215"/>
      <c r="S117" s="219"/>
      <c r="T117" s="219"/>
      <c r="U117" s="215"/>
      <c r="V117" s="219"/>
      <c r="W117" s="219"/>
      <c r="X117" s="215"/>
      <c r="Y117" s="215"/>
    </row>
    <row r="118" spans="1:25" ht="16.2" hidden="1">
      <c r="A118" s="260">
        <v>490</v>
      </c>
      <c r="B118" s="136"/>
      <c r="C118" s="137">
        <v>3619</v>
      </c>
      <c r="D118" s="154" t="s">
        <v>847</v>
      </c>
      <c r="E118" s="593"/>
      <c r="F118" s="455"/>
      <c r="G118" s="274"/>
      <c r="H118" s="730">
        <v>0</v>
      </c>
      <c r="I118" s="731">
        <f t="shared" si="6"/>
        <v>0</v>
      </c>
      <c r="J118" s="221" t="str">
        <f t="shared" si="4"/>
        <v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47" customFormat="1">
      <c r="A119" s="259">
        <v>495</v>
      </c>
      <c r="B119" s="589">
        <v>3700</v>
      </c>
      <c r="C119" s="876" t="s">
        <v>848</v>
      </c>
      <c r="D119" s="876"/>
      <c r="E119" s="593"/>
      <c r="F119" s="735">
        <f>SUM(F120:F122)</f>
        <v>0</v>
      </c>
      <c r="G119" s="735">
        <f>SUM(G120:G122)</f>
        <v>-51000</v>
      </c>
      <c r="H119" s="736">
        <f>SUM(H120:H122)</f>
        <v>0</v>
      </c>
      <c r="I119" s="735">
        <f>SUM(I120:I122)</f>
        <v>-51000</v>
      </c>
      <c r="J119" s="221">
        <f t="shared" si="4"/>
        <v>1</v>
      </c>
      <c r="K119" s="244"/>
      <c r="L119" s="215"/>
      <c r="M119" s="215"/>
      <c r="N119" s="219"/>
      <c r="O119" s="219"/>
      <c r="P119" s="223"/>
      <c r="Q119" s="215"/>
      <c r="R119" s="215"/>
      <c r="S119" s="219"/>
      <c r="T119" s="219"/>
      <c r="U119" s="215"/>
      <c r="V119" s="219"/>
      <c r="W119" s="219"/>
      <c r="X119" s="215"/>
      <c r="Y119" s="251"/>
    </row>
    <row r="120" spans="1:25" ht="16.2">
      <c r="A120" s="260">
        <v>500</v>
      </c>
      <c r="B120" s="136"/>
      <c r="C120" s="137">
        <v>3701</v>
      </c>
      <c r="D120" s="138" t="s">
        <v>849</v>
      </c>
      <c r="E120" s="593"/>
      <c r="F120" s="449"/>
      <c r="G120" s="245">
        <v>-45000</v>
      </c>
      <c r="H120" s="592">
        <v>0</v>
      </c>
      <c r="I120" s="476">
        <f>F120+G120+H120</f>
        <v>-45000</v>
      </c>
      <c r="J120" s="221">
        <f t="shared" si="4"/>
        <v>1</v>
      </c>
      <c r="K120" s="244"/>
      <c r="N120" s="215"/>
      <c r="O120" s="215"/>
      <c r="P120" s="223"/>
      <c r="S120" s="215"/>
      <c r="T120" s="215"/>
      <c r="V120" s="215"/>
      <c r="W120" s="215"/>
    </row>
    <row r="121" spans="1:25">
      <c r="A121" s="260">
        <v>505</v>
      </c>
      <c r="B121" s="136"/>
      <c r="C121" s="137">
        <v>3702</v>
      </c>
      <c r="D121" s="139" t="s">
        <v>850</v>
      </c>
      <c r="E121" s="593"/>
      <c r="F121" s="449"/>
      <c r="G121" s="245">
        <v>-6000</v>
      </c>
      <c r="H121" s="592">
        <v>0</v>
      </c>
      <c r="I121" s="476">
        <f>F121+G121+H121</f>
        <v>-6000</v>
      </c>
      <c r="J121" s="221">
        <f t="shared" si="4"/>
        <v>1</v>
      </c>
      <c r="K121" s="244"/>
      <c r="N121" s="215"/>
      <c r="O121" s="215"/>
      <c r="P121" s="223"/>
      <c r="S121" s="215"/>
      <c r="T121" s="215"/>
      <c r="V121" s="215"/>
      <c r="W121" s="215"/>
      <c r="Y121" s="247"/>
    </row>
    <row r="122" spans="1:25" ht="16.2" hidden="1">
      <c r="A122" s="260">
        <v>510</v>
      </c>
      <c r="B122" s="136"/>
      <c r="C122" s="142">
        <v>3709</v>
      </c>
      <c r="D122" s="146" t="s">
        <v>851</v>
      </c>
      <c r="E122" s="593"/>
      <c r="F122" s="455"/>
      <c r="G122" s="274"/>
      <c r="H122" s="730">
        <v>0</v>
      </c>
      <c r="I122" s="731">
        <f>F122+G122+H122</f>
        <v>0</v>
      </c>
      <c r="J122" s="221" t="str">
        <f t="shared" si="4"/>
        <v/>
      </c>
      <c r="K122" s="244"/>
      <c r="N122" s="215"/>
      <c r="O122" s="215"/>
      <c r="P122" s="223"/>
      <c r="S122" s="215"/>
      <c r="T122" s="215"/>
      <c r="V122" s="215"/>
      <c r="W122" s="215"/>
    </row>
    <row r="123" spans="1:25" s="265" customFormat="1">
      <c r="A123" s="263">
        <v>515</v>
      </c>
      <c r="B123" s="589">
        <v>4000</v>
      </c>
      <c r="C123" s="876" t="s">
        <v>852</v>
      </c>
      <c r="D123" s="876"/>
      <c r="E123" s="593"/>
      <c r="F123" s="735">
        <f>SUM(F124:F134)</f>
        <v>0</v>
      </c>
      <c r="G123" s="735">
        <f>SUM(G124:G134)</f>
        <v>60000</v>
      </c>
      <c r="H123" s="736">
        <f>SUM(H124:H134)</f>
        <v>0</v>
      </c>
      <c r="I123" s="735">
        <f>SUM(I124:I134)</f>
        <v>60000</v>
      </c>
      <c r="J123" s="221">
        <f t="shared" si="4"/>
        <v>1</v>
      </c>
      <c r="K123" s="244"/>
      <c r="L123" s="264"/>
      <c r="M123" s="264"/>
      <c r="N123" s="264"/>
      <c r="O123" s="264"/>
      <c r="P123" s="223"/>
      <c r="Q123" s="215"/>
      <c r="R123" s="215"/>
      <c r="S123" s="219"/>
      <c r="T123" s="219"/>
      <c r="U123" s="215"/>
      <c r="V123" s="219"/>
      <c r="W123" s="215"/>
      <c r="X123" s="215"/>
      <c r="Y123" s="215"/>
    </row>
    <row r="124" spans="1:25" s="268" customFormat="1" ht="15.75" hidden="1" customHeight="1">
      <c r="A124" s="266">
        <v>516</v>
      </c>
      <c r="B124" s="136"/>
      <c r="C124" s="137">
        <v>4021</v>
      </c>
      <c r="D124" s="268" t="s">
        <v>853</v>
      </c>
      <c r="E124" s="593"/>
      <c r="F124" s="449"/>
      <c r="G124" s="245"/>
      <c r="H124" s="592">
        <v>0</v>
      </c>
      <c r="I124" s="476">
        <f t="shared" ref="I124:I136" si="7">F124+G124+H124</f>
        <v>0</v>
      </c>
      <c r="J124" s="221" t="str">
        <f t="shared" si="4"/>
        <v/>
      </c>
      <c r="K124" s="244"/>
      <c r="L124" s="267"/>
      <c r="M124" s="267"/>
      <c r="N124" s="267"/>
      <c r="O124" s="267"/>
      <c r="P124" s="223"/>
      <c r="Q124" s="215"/>
      <c r="R124" s="215"/>
      <c r="S124" s="219"/>
      <c r="T124" s="219"/>
      <c r="U124" s="215"/>
      <c r="V124" s="219"/>
      <c r="W124" s="215"/>
      <c r="X124" s="215"/>
      <c r="Y124" s="215"/>
    </row>
    <row r="125" spans="1:25" s="268" customFormat="1" ht="15.75" hidden="1" customHeight="1">
      <c r="A125" s="266">
        <v>517</v>
      </c>
      <c r="B125" s="136"/>
      <c r="C125" s="137">
        <v>4022</v>
      </c>
      <c r="D125" s="268" t="s">
        <v>1231</v>
      </c>
      <c r="E125" s="593"/>
      <c r="F125" s="449"/>
      <c r="G125" s="245"/>
      <c r="H125" s="592">
        <v>0</v>
      </c>
      <c r="I125" s="476">
        <f t="shared" si="7"/>
        <v>0</v>
      </c>
      <c r="J125" s="221" t="str">
        <f t="shared" si="4"/>
        <v/>
      </c>
      <c r="K125" s="244"/>
      <c r="L125" s="267"/>
      <c r="M125" s="267"/>
      <c r="N125" s="267"/>
      <c r="O125" s="267"/>
      <c r="P125" s="223"/>
      <c r="Q125" s="215"/>
      <c r="R125" s="215"/>
      <c r="S125" s="219"/>
      <c r="T125" s="219"/>
      <c r="U125" s="215"/>
      <c r="V125" s="219"/>
      <c r="W125" s="215"/>
      <c r="X125" s="215"/>
      <c r="Y125" s="265"/>
    </row>
    <row r="126" spans="1:25" s="268" customFormat="1" ht="15.75" hidden="1" customHeight="1">
      <c r="A126" s="266">
        <v>518</v>
      </c>
      <c r="B126" s="136"/>
      <c r="C126" s="137">
        <v>4023</v>
      </c>
      <c r="D126" s="268" t="s">
        <v>1232</v>
      </c>
      <c r="E126" s="593"/>
      <c r="F126" s="449"/>
      <c r="G126" s="245"/>
      <c r="H126" s="592">
        <v>0</v>
      </c>
      <c r="I126" s="476">
        <f t="shared" si="7"/>
        <v>0</v>
      </c>
      <c r="J126" s="221" t="str">
        <f t="shared" si="4"/>
        <v/>
      </c>
      <c r="K126" s="244"/>
      <c r="L126" s="267"/>
      <c r="M126" s="267"/>
      <c r="N126" s="267"/>
      <c r="O126" s="267"/>
      <c r="P126" s="223"/>
    </row>
    <row r="127" spans="1:25" s="268" customFormat="1" ht="15.75" hidden="1" customHeight="1">
      <c r="A127" s="266">
        <v>519</v>
      </c>
      <c r="B127" s="136"/>
      <c r="C127" s="137">
        <v>4024</v>
      </c>
      <c r="D127" s="268" t="s">
        <v>1233</v>
      </c>
      <c r="E127" s="593"/>
      <c r="F127" s="449"/>
      <c r="G127" s="245"/>
      <c r="H127" s="592">
        <v>0</v>
      </c>
      <c r="I127" s="476">
        <f t="shared" si="7"/>
        <v>0</v>
      </c>
      <c r="J127" s="221" t="str">
        <f t="shared" si="4"/>
        <v/>
      </c>
      <c r="K127" s="244"/>
      <c r="L127" s="267"/>
      <c r="M127" s="267"/>
      <c r="N127" s="267"/>
      <c r="O127" s="267"/>
      <c r="P127" s="223"/>
    </row>
    <row r="128" spans="1:25" s="268" customFormat="1" ht="15.75" hidden="1" customHeight="1">
      <c r="A128" s="266">
        <v>520</v>
      </c>
      <c r="B128" s="136"/>
      <c r="C128" s="137">
        <v>4025</v>
      </c>
      <c r="D128" s="268" t="s">
        <v>1234</v>
      </c>
      <c r="E128" s="593"/>
      <c r="F128" s="449"/>
      <c r="G128" s="245"/>
      <c r="H128" s="592">
        <v>0</v>
      </c>
      <c r="I128" s="476">
        <f t="shared" si="7"/>
        <v>0</v>
      </c>
      <c r="J128" s="221" t="str">
        <f t="shared" si="4"/>
        <v/>
      </c>
      <c r="K128" s="244"/>
      <c r="L128" s="267"/>
      <c r="M128" s="267"/>
      <c r="N128" s="267"/>
      <c r="O128" s="267"/>
      <c r="P128" s="223"/>
    </row>
    <row r="129" spans="1:56" s="268" customFormat="1" ht="15.75" hidden="1" customHeight="1">
      <c r="A129" s="266">
        <v>521</v>
      </c>
      <c r="B129" s="136"/>
      <c r="C129" s="137">
        <v>4026</v>
      </c>
      <c r="D129" s="268" t="s">
        <v>1235</v>
      </c>
      <c r="E129" s="593"/>
      <c r="F129" s="449"/>
      <c r="G129" s="245"/>
      <c r="H129" s="592">
        <v>0</v>
      </c>
      <c r="I129" s="476">
        <f t="shared" si="7"/>
        <v>0</v>
      </c>
      <c r="J129" s="221" t="str">
        <f t="shared" si="4"/>
        <v/>
      </c>
      <c r="K129" s="244"/>
      <c r="L129" s="267"/>
      <c r="M129" s="267"/>
      <c r="N129" s="267"/>
      <c r="O129" s="267"/>
      <c r="P129" s="223"/>
    </row>
    <row r="130" spans="1:56" s="268" customFormat="1" ht="15.75" hidden="1" customHeight="1">
      <c r="A130" s="266">
        <v>522</v>
      </c>
      <c r="B130" s="136"/>
      <c r="C130" s="137">
        <v>4029</v>
      </c>
      <c r="D130" s="268" t="s">
        <v>1236</v>
      </c>
      <c r="E130" s="593"/>
      <c r="F130" s="449"/>
      <c r="G130" s="245"/>
      <c r="H130" s="592">
        <v>0</v>
      </c>
      <c r="I130" s="476">
        <f t="shared" si="7"/>
        <v>0</v>
      </c>
      <c r="J130" s="221" t="str">
        <f t="shared" si="4"/>
        <v/>
      </c>
      <c r="K130" s="244"/>
      <c r="L130" s="267"/>
      <c r="M130" s="267"/>
      <c r="N130" s="267"/>
      <c r="O130" s="267"/>
      <c r="P130" s="223"/>
    </row>
    <row r="131" spans="1:56" s="273" customFormat="1" ht="15.75" hidden="1" customHeight="1">
      <c r="A131" s="266">
        <v>523</v>
      </c>
      <c r="B131" s="136"/>
      <c r="C131" s="137">
        <v>4030</v>
      </c>
      <c r="D131" s="268" t="s">
        <v>1237</v>
      </c>
      <c r="E131" s="593"/>
      <c r="F131" s="449"/>
      <c r="G131" s="245"/>
      <c r="H131" s="592">
        <v>0</v>
      </c>
      <c r="I131" s="476">
        <f t="shared" si="7"/>
        <v>0</v>
      </c>
      <c r="J131" s="221" t="str">
        <f t="shared" si="4"/>
        <v/>
      </c>
      <c r="K131" s="244"/>
      <c r="L131" s="269"/>
      <c r="M131" s="270"/>
      <c r="N131" s="270"/>
      <c r="O131" s="269"/>
      <c r="P131" s="223"/>
      <c r="Q131" s="270"/>
      <c r="R131" s="269"/>
      <c r="S131" s="270"/>
      <c r="T131" s="270"/>
      <c r="U131" s="269"/>
      <c r="V131" s="271"/>
      <c r="W131" s="271"/>
      <c r="X131" s="267"/>
      <c r="Y131" s="268"/>
      <c r="Z131" s="270"/>
      <c r="AA131" s="269"/>
      <c r="AB131" s="270"/>
      <c r="AC131" s="270"/>
      <c r="AD131" s="269"/>
      <c r="AE131" s="270"/>
      <c r="AF131" s="270"/>
      <c r="AG131" s="269"/>
      <c r="AH131" s="270"/>
      <c r="AI131" s="270"/>
      <c r="AJ131" s="269"/>
      <c r="AK131" s="270"/>
      <c r="AL131" s="270"/>
      <c r="AM131" s="272"/>
      <c r="AN131" s="270"/>
      <c r="AO131" s="270"/>
      <c r="AP131" s="269"/>
      <c r="AQ131" s="270"/>
      <c r="AR131" s="270"/>
      <c r="AS131" s="269"/>
      <c r="AT131" s="270"/>
      <c r="AU131" s="269"/>
      <c r="AV131" s="272"/>
      <c r="AW131" s="269"/>
      <c r="AX131" s="269"/>
      <c r="AY131" s="270"/>
      <c r="AZ131" s="270"/>
      <c r="BA131" s="269"/>
      <c r="BB131" s="270"/>
      <c r="BC131" s="215"/>
      <c r="BD131" s="270"/>
    </row>
    <row r="132" spans="1:56" s="273" customFormat="1" ht="15.75" hidden="1" customHeight="1">
      <c r="A132" s="266">
        <v>523</v>
      </c>
      <c r="B132" s="136"/>
      <c r="C132" s="137">
        <v>4039</v>
      </c>
      <c r="D132" s="268" t="s">
        <v>276</v>
      </c>
      <c r="E132" s="593"/>
      <c r="F132" s="449"/>
      <c r="G132" s="245"/>
      <c r="H132" s="592">
        <v>0</v>
      </c>
      <c r="I132" s="476">
        <f t="shared" si="7"/>
        <v>0</v>
      </c>
      <c r="J132" s="221" t="str">
        <f t="shared" si="4"/>
        <v/>
      </c>
      <c r="K132" s="244"/>
      <c r="L132" s="269"/>
      <c r="M132" s="270"/>
      <c r="N132" s="270"/>
      <c r="O132" s="269"/>
      <c r="P132" s="223"/>
      <c r="Q132" s="270"/>
      <c r="R132" s="269"/>
      <c r="S132" s="270"/>
      <c r="T132" s="270"/>
      <c r="U132" s="269"/>
      <c r="V132" s="271"/>
      <c r="W132" s="271"/>
      <c r="X132" s="267"/>
      <c r="Y132" s="268"/>
      <c r="Z132" s="270"/>
      <c r="AA132" s="269"/>
      <c r="AB132" s="270"/>
      <c r="AC132" s="270"/>
      <c r="AD132" s="269"/>
      <c r="AE132" s="270"/>
      <c r="AF132" s="270"/>
      <c r="AG132" s="269"/>
      <c r="AH132" s="270"/>
      <c r="AI132" s="270"/>
      <c r="AJ132" s="269"/>
      <c r="AK132" s="270"/>
      <c r="AL132" s="270"/>
      <c r="AM132" s="272"/>
      <c r="AN132" s="270"/>
      <c r="AO132" s="270"/>
      <c r="AP132" s="269"/>
      <c r="AQ132" s="270"/>
      <c r="AR132" s="270"/>
      <c r="AS132" s="269"/>
      <c r="AT132" s="270"/>
      <c r="AU132" s="269"/>
      <c r="AV132" s="272"/>
      <c r="AW132" s="269"/>
      <c r="AX132" s="269"/>
      <c r="AY132" s="270"/>
      <c r="AZ132" s="270"/>
      <c r="BA132" s="269"/>
      <c r="BB132" s="270"/>
      <c r="BC132" s="215"/>
      <c r="BD132" s="270"/>
    </row>
    <row r="133" spans="1:56" s="273" customFormat="1" ht="15.75" customHeight="1" thickBot="1">
      <c r="A133" s="266">
        <v>524</v>
      </c>
      <c r="B133" s="136"/>
      <c r="C133" s="137">
        <v>4040</v>
      </c>
      <c r="D133" s="268" t="s">
        <v>1238</v>
      </c>
      <c r="E133" s="593"/>
      <c r="F133" s="449"/>
      <c r="G133" s="245">
        <v>60000</v>
      </c>
      <c r="H133" s="592">
        <v>0</v>
      </c>
      <c r="I133" s="476">
        <f t="shared" si="7"/>
        <v>60000</v>
      </c>
      <c r="J133" s="221">
        <f t="shared" si="4"/>
        <v>1</v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C133" s="215"/>
      <c r="BD133" s="270"/>
    </row>
    <row r="134" spans="1:56" s="273" customFormat="1" ht="15.75" hidden="1" customHeight="1">
      <c r="A134" s="266">
        <v>526</v>
      </c>
      <c r="B134" s="136"/>
      <c r="C134" s="137">
        <v>4072</v>
      </c>
      <c r="D134" s="453" t="s">
        <v>1239</v>
      </c>
      <c r="E134" s="593"/>
      <c r="F134" s="455"/>
      <c r="G134" s="274"/>
      <c r="H134" s="730">
        <v>0</v>
      </c>
      <c r="I134" s="731">
        <f t="shared" si="7"/>
        <v>0</v>
      </c>
      <c r="J134" s="221" t="str">
        <f t="shared" si="4"/>
        <v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70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C134" s="215"/>
      <c r="BD134" s="270"/>
    </row>
    <row r="135" spans="1:56" s="247" customFormat="1" ht="16.2" hidden="1" thickBot="1">
      <c r="A135" s="259">
        <v>540</v>
      </c>
      <c r="B135" s="589">
        <v>4100</v>
      </c>
      <c r="C135" s="876" t="s">
        <v>1240</v>
      </c>
      <c r="D135" s="876"/>
      <c r="E135" s="593"/>
      <c r="F135" s="737">
        <v>0</v>
      </c>
      <c r="G135" s="739"/>
      <c r="H135" s="736"/>
      <c r="I135" s="735">
        <f t="shared" si="7"/>
        <v>0</v>
      </c>
      <c r="J135" s="221" t="str">
        <f t="shared" si="4"/>
        <v/>
      </c>
      <c r="K135" s="244"/>
      <c r="L135" s="215"/>
      <c r="M135" s="215"/>
      <c r="N135" s="219"/>
      <c r="O135" s="219"/>
      <c r="P135" s="223"/>
      <c r="Q135" s="215"/>
      <c r="R135" s="215"/>
      <c r="S135" s="219"/>
      <c r="T135" s="219"/>
      <c r="U135" s="215"/>
      <c r="V135" s="219"/>
      <c r="W135" s="219"/>
      <c r="X135" s="215"/>
      <c r="Y135" s="270"/>
    </row>
    <row r="136" spans="1:56" s="247" customFormat="1" ht="16.2" hidden="1" thickBot="1">
      <c r="A136" s="259">
        <v>550</v>
      </c>
      <c r="B136" s="589">
        <v>4200</v>
      </c>
      <c r="C136" s="876" t="s">
        <v>1241</v>
      </c>
      <c r="D136" s="876"/>
      <c r="E136" s="593"/>
      <c r="F136" s="737">
        <v>0</v>
      </c>
      <c r="G136" s="737">
        <v>0</v>
      </c>
      <c r="H136" s="737">
        <v>0</v>
      </c>
      <c r="I136" s="735">
        <f t="shared" si="7"/>
        <v>0</v>
      </c>
      <c r="J136" s="221" t="str">
        <f t="shared" si="4"/>
        <v/>
      </c>
      <c r="K136" s="244"/>
      <c r="L136" s="215"/>
      <c r="M136" s="215"/>
      <c r="N136" s="219"/>
      <c r="O136" s="219"/>
      <c r="P136" s="223"/>
      <c r="Q136" s="215"/>
      <c r="R136" s="215"/>
      <c r="S136" s="219"/>
      <c r="T136" s="219"/>
      <c r="U136" s="215"/>
      <c r="V136" s="219"/>
      <c r="W136" s="219"/>
      <c r="X136" s="215"/>
      <c r="Y136" s="270"/>
    </row>
    <row r="137" spans="1:56" s="247" customFormat="1" ht="16.2" hidden="1" thickBot="1">
      <c r="A137" s="259">
        <v>560</v>
      </c>
      <c r="B137" s="589">
        <v>4500</v>
      </c>
      <c r="C137" s="876" t="s">
        <v>614</v>
      </c>
      <c r="D137" s="876"/>
      <c r="E137" s="593"/>
      <c r="F137" s="735">
        <f>SUM(F138:F139)</f>
        <v>0</v>
      </c>
      <c r="G137" s="735">
        <f>SUM(G138:G139)</f>
        <v>0</v>
      </c>
      <c r="H137" s="736">
        <f>SUM(H138:H139)</f>
        <v>0</v>
      </c>
      <c r="I137" s="735">
        <f>SUM(I138:I139)</f>
        <v>0</v>
      </c>
      <c r="J137" s="221" t="str">
        <f t="shared" si="4"/>
        <v/>
      </c>
      <c r="K137" s="244"/>
      <c r="L137" s="215"/>
      <c r="M137" s="215"/>
      <c r="N137" s="219"/>
      <c r="O137" s="219"/>
      <c r="P137" s="223"/>
    </row>
    <row r="138" spans="1:56" ht="16.8" hidden="1" thickBot="1">
      <c r="A138" s="260">
        <v>565</v>
      </c>
      <c r="B138" s="136"/>
      <c r="C138" s="137">
        <v>4501</v>
      </c>
      <c r="D138" s="155" t="s">
        <v>615</v>
      </c>
      <c r="E138" s="593"/>
      <c r="F138" s="449"/>
      <c r="G138" s="245"/>
      <c r="H138" s="592">
        <v>0</v>
      </c>
      <c r="I138" s="476">
        <f>F138+G138+H138</f>
        <v>0</v>
      </c>
      <c r="J138" s="221" t="str">
        <f t="shared" si="4"/>
        <v/>
      </c>
      <c r="K138" s="244"/>
      <c r="N138" s="215"/>
      <c r="O138" s="215"/>
      <c r="P138" s="223"/>
      <c r="S138" s="215"/>
      <c r="T138" s="215"/>
      <c r="V138" s="215"/>
      <c r="W138" s="215"/>
    </row>
    <row r="139" spans="1:56" ht="16.8" hidden="1" thickBot="1">
      <c r="A139" s="260">
        <v>570</v>
      </c>
      <c r="B139" s="136"/>
      <c r="C139" s="137">
        <v>4503</v>
      </c>
      <c r="D139" s="454" t="s">
        <v>616</v>
      </c>
      <c r="E139" s="593"/>
      <c r="F139" s="455"/>
      <c r="G139" s="274"/>
      <c r="H139" s="730">
        <v>0</v>
      </c>
      <c r="I139" s="731">
        <f>F139+G139+H139</f>
        <v>0</v>
      </c>
      <c r="J139" s="221" t="str">
        <f t="shared" si="4"/>
        <v/>
      </c>
      <c r="K139" s="244"/>
      <c r="N139" s="215"/>
      <c r="O139" s="215"/>
      <c r="P139" s="223"/>
      <c r="S139" s="215"/>
      <c r="T139" s="215"/>
      <c r="V139" s="215"/>
      <c r="W139" s="215"/>
      <c r="Y139" s="247"/>
    </row>
    <row r="140" spans="1:56" s="247" customFormat="1" ht="16.2" hidden="1" thickBot="1">
      <c r="A140" s="259">
        <v>575</v>
      </c>
      <c r="B140" s="589">
        <v>4600</v>
      </c>
      <c r="C140" s="876" t="s">
        <v>617</v>
      </c>
      <c r="D140" s="876"/>
      <c r="E140" s="593"/>
      <c r="F140" s="735">
        <f>SUM(F141:F148)</f>
        <v>0</v>
      </c>
      <c r="G140" s="735">
        <f>SUM(G141:G148)</f>
        <v>0</v>
      </c>
      <c r="H140" s="736">
        <f>SUM(H141:H148)</f>
        <v>0</v>
      </c>
      <c r="I140" s="735">
        <f>SUM(I141:I148)</f>
        <v>0</v>
      </c>
      <c r="J140" s="221" t="str">
        <f t="shared" si="4"/>
        <v/>
      </c>
      <c r="K140" s="244"/>
      <c r="L140" s="215"/>
      <c r="M140" s="215"/>
      <c r="N140" s="219"/>
      <c r="O140" s="219"/>
      <c r="P140" s="223"/>
      <c r="Q140" s="215"/>
      <c r="R140" s="215"/>
      <c r="S140" s="219"/>
      <c r="T140" s="219"/>
      <c r="U140" s="215"/>
      <c r="V140" s="219"/>
      <c r="W140" s="219"/>
      <c r="X140" s="215"/>
      <c r="Y140" s="215"/>
    </row>
    <row r="141" spans="1:56" ht="16.8" hidden="1" thickBot="1">
      <c r="A141" s="260">
        <v>580</v>
      </c>
      <c r="B141" s="136"/>
      <c r="C141" s="137">
        <v>4610</v>
      </c>
      <c r="D141" s="155" t="s">
        <v>362</v>
      </c>
      <c r="E141" s="593"/>
      <c r="F141" s="449"/>
      <c r="G141" s="245"/>
      <c r="H141" s="592">
        <v>0</v>
      </c>
      <c r="I141" s="476">
        <f t="shared" ref="I141:I148" si="8">F141+G141+H141</f>
        <v>0</v>
      </c>
      <c r="J141" s="221" t="str">
        <f t="shared" si="4"/>
        <v/>
      </c>
      <c r="K141" s="244"/>
      <c r="N141" s="215"/>
      <c r="O141" s="215"/>
      <c r="P141" s="223"/>
      <c r="S141" s="215"/>
      <c r="T141" s="215"/>
      <c r="V141" s="215"/>
      <c r="W141" s="215"/>
    </row>
    <row r="142" spans="1:56" ht="16.8" hidden="1" thickBot="1">
      <c r="A142" s="260">
        <v>585</v>
      </c>
      <c r="B142" s="136"/>
      <c r="C142" s="137">
        <v>4620</v>
      </c>
      <c r="D142" s="156" t="s">
        <v>618</v>
      </c>
      <c r="E142" s="593"/>
      <c r="F142" s="449"/>
      <c r="G142" s="245"/>
      <c r="H142" s="592">
        <v>0</v>
      </c>
      <c r="I142" s="476">
        <f t="shared" si="8"/>
        <v>0</v>
      </c>
      <c r="J142" s="221" t="str">
        <f t="shared" si="4"/>
        <v/>
      </c>
      <c r="K142" s="244"/>
      <c r="N142" s="215"/>
      <c r="O142" s="215"/>
      <c r="P142" s="223"/>
      <c r="S142" s="215"/>
      <c r="T142" s="215"/>
      <c r="V142" s="215"/>
      <c r="W142" s="215"/>
      <c r="Y142" s="247"/>
    </row>
    <row r="143" spans="1:56" ht="16.8" hidden="1" thickBot="1">
      <c r="A143" s="260">
        <v>590</v>
      </c>
      <c r="B143" s="136"/>
      <c r="C143" s="137">
        <v>4630</v>
      </c>
      <c r="D143" s="156" t="s">
        <v>619</v>
      </c>
      <c r="E143" s="593"/>
      <c r="F143" s="449"/>
      <c r="G143" s="245"/>
      <c r="H143" s="592">
        <v>0</v>
      </c>
      <c r="I143" s="476">
        <f t="shared" si="8"/>
        <v>0</v>
      </c>
      <c r="J143" s="221" t="str">
        <f t="shared" si="4"/>
        <v/>
      </c>
      <c r="K143" s="244"/>
      <c r="N143" s="215"/>
      <c r="O143" s="215"/>
      <c r="P143" s="223"/>
      <c r="S143" s="215"/>
      <c r="T143" s="215"/>
      <c r="V143" s="215"/>
      <c r="W143" s="215"/>
    </row>
    <row r="144" spans="1:56" ht="16.8" hidden="1" thickBot="1">
      <c r="A144" s="260">
        <v>595</v>
      </c>
      <c r="B144" s="136"/>
      <c r="C144" s="137">
        <v>4640</v>
      </c>
      <c r="D144" s="156" t="s">
        <v>363</v>
      </c>
      <c r="E144" s="593"/>
      <c r="F144" s="449"/>
      <c r="G144" s="245"/>
      <c r="H144" s="592">
        <v>0</v>
      </c>
      <c r="I144" s="476">
        <f t="shared" si="8"/>
        <v>0</v>
      </c>
      <c r="J144" s="221" t="str">
        <f t="shared" si="4"/>
        <v/>
      </c>
      <c r="K144" s="244"/>
      <c r="N144" s="215"/>
      <c r="O144" s="215"/>
      <c r="P144" s="223"/>
      <c r="S144" s="215"/>
      <c r="T144" s="215"/>
      <c r="V144" s="215"/>
      <c r="W144" s="215"/>
    </row>
    <row r="145" spans="1:25" ht="16.8" hidden="1" thickBot="1">
      <c r="A145" s="260">
        <v>600</v>
      </c>
      <c r="B145" s="136"/>
      <c r="C145" s="137">
        <v>4650</v>
      </c>
      <c r="D145" s="156" t="s">
        <v>620</v>
      </c>
      <c r="E145" s="593"/>
      <c r="F145" s="449"/>
      <c r="G145" s="245"/>
      <c r="H145" s="592">
        <v>0</v>
      </c>
      <c r="I145" s="476">
        <f t="shared" si="8"/>
        <v>0</v>
      </c>
      <c r="J145" s="221" t="str">
        <f t="shared" si="4"/>
        <v/>
      </c>
      <c r="K145" s="244"/>
      <c r="N145" s="215"/>
      <c r="O145" s="215"/>
      <c r="P145" s="223"/>
      <c r="S145" s="215"/>
      <c r="T145" s="215"/>
      <c r="V145" s="215"/>
      <c r="W145" s="215"/>
    </row>
    <row r="146" spans="1:25" ht="16.8" hidden="1" thickBot="1">
      <c r="A146" s="260">
        <v>605</v>
      </c>
      <c r="B146" s="136"/>
      <c r="C146" s="137">
        <v>4660</v>
      </c>
      <c r="D146" s="156" t="s">
        <v>349</v>
      </c>
      <c r="E146" s="593"/>
      <c r="F146" s="449"/>
      <c r="G146" s="245"/>
      <c r="H146" s="592">
        <v>0</v>
      </c>
      <c r="I146" s="476">
        <f t="shared" si="8"/>
        <v>0</v>
      </c>
      <c r="J146" s="221" t="str">
        <f t="shared" si="4"/>
        <v/>
      </c>
      <c r="K146" s="244"/>
      <c r="N146" s="215"/>
      <c r="O146" s="215"/>
      <c r="P146" s="223"/>
      <c r="S146" s="215"/>
      <c r="T146" s="215"/>
      <c r="V146" s="215"/>
      <c r="W146" s="215"/>
    </row>
    <row r="147" spans="1:25" ht="16.8" hidden="1" thickBot="1">
      <c r="A147" s="260">
        <v>610</v>
      </c>
      <c r="B147" s="136"/>
      <c r="C147" s="137">
        <v>4670</v>
      </c>
      <c r="D147" s="156" t="s">
        <v>350</v>
      </c>
      <c r="E147" s="593"/>
      <c r="F147" s="449"/>
      <c r="G147" s="245"/>
      <c r="H147" s="592">
        <v>0</v>
      </c>
      <c r="I147" s="476">
        <f t="shared" si="8"/>
        <v>0</v>
      </c>
      <c r="J147" s="221" t="str">
        <f t="shared" si="4"/>
        <v/>
      </c>
      <c r="K147" s="244"/>
      <c r="N147" s="215"/>
      <c r="O147" s="215"/>
      <c r="P147" s="223"/>
      <c r="S147" s="215"/>
      <c r="T147" s="215"/>
      <c r="V147" s="215"/>
      <c r="W147" s="215"/>
    </row>
    <row r="148" spans="1:25" ht="16.8" hidden="1" thickBot="1">
      <c r="A148" s="260">
        <v>615</v>
      </c>
      <c r="B148" s="136"/>
      <c r="C148" s="137">
        <v>4680</v>
      </c>
      <c r="D148" s="157" t="s">
        <v>351</v>
      </c>
      <c r="E148" s="593"/>
      <c r="F148" s="455"/>
      <c r="G148" s="274"/>
      <c r="H148" s="730">
        <v>0</v>
      </c>
      <c r="I148" s="731">
        <f t="shared" si="8"/>
        <v>0</v>
      </c>
      <c r="J148" s="221" t="str">
        <f t="shared" si="4"/>
        <v/>
      </c>
      <c r="K148" s="244"/>
      <c r="N148" s="215"/>
      <c r="O148" s="215"/>
      <c r="P148" s="223"/>
      <c r="S148" s="215"/>
      <c r="T148" s="215"/>
      <c r="V148" s="215"/>
      <c r="W148" s="215"/>
    </row>
    <row r="149" spans="1:25" s="247" customFormat="1" ht="16.2" hidden="1" thickBot="1">
      <c r="A149" s="259">
        <v>575</v>
      </c>
      <c r="B149" s="589">
        <v>4700</v>
      </c>
      <c r="C149" s="876" t="s">
        <v>1691</v>
      </c>
      <c r="D149" s="876"/>
      <c r="E149" s="593"/>
      <c r="F149" s="735">
        <f>SUM(F150:F157)</f>
        <v>0</v>
      </c>
      <c r="G149" s="735">
        <f>SUM(G150:G157)</f>
        <v>0</v>
      </c>
      <c r="H149" s="736">
        <f>SUM(H150:H157)</f>
        <v>0</v>
      </c>
      <c r="I149" s="735">
        <f>SUM(I150:I157)</f>
        <v>0</v>
      </c>
      <c r="J149" s="221" t="str">
        <f t="shared" si="4"/>
        <v/>
      </c>
      <c r="K149" s="244"/>
      <c r="L149" s="215"/>
      <c r="M149" s="215"/>
      <c r="N149" s="219"/>
      <c r="O149" s="219"/>
      <c r="P149" s="223"/>
      <c r="Q149" s="215"/>
      <c r="R149" s="215"/>
      <c r="S149" s="219"/>
      <c r="T149" s="219"/>
      <c r="U149" s="215"/>
      <c r="V149" s="219"/>
      <c r="W149" s="219"/>
      <c r="X149" s="215"/>
      <c r="Y149" s="215"/>
    </row>
    <row r="150" spans="1:25" ht="33" hidden="1" thickBot="1">
      <c r="A150" s="260">
        <v>580</v>
      </c>
      <c r="B150" s="136"/>
      <c r="C150" s="137">
        <v>4743</v>
      </c>
      <c r="D150" s="155" t="s">
        <v>1692</v>
      </c>
      <c r="E150" s="593"/>
      <c r="F150" s="449"/>
      <c r="G150" s="245"/>
      <c r="H150" s="592">
        <v>0</v>
      </c>
      <c r="I150" s="476">
        <f t="shared" ref="I150:I157" si="9">F150+G150+H150</f>
        <v>0</v>
      </c>
      <c r="J150" s="221" t="str">
        <f t="shared" si="4"/>
        <v/>
      </c>
      <c r="K150" s="244"/>
      <c r="N150" s="215"/>
      <c r="O150" s="215"/>
      <c r="P150" s="223"/>
      <c r="S150" s="215"/>
      <c r="T150" s="215"/>
      <c r="V150" s="215"/>
      <c r="W150" s="215"/>
    </row>
    <row r="151" spans="1:25" ht="33" hidden="1" thickBot="1">
      <c r="A151" s="260">
        <v>585</v>
      </c>
      <c r="B151" s="136"/>
      <c r="C151" s="137">
        <v>4744</v>
      </c>
      <c r="D151" s="156" t="s">
        <v>1693</v>
      </c>
      <c r="E151" s="593"/>
      <c r="F151" s="449"/>
      <c r="G151" s="245"/>
      <c r="H151" s="592">
        <v>0</v>
      </c>
      <c r="I151" s="476">
        <f t="shared" si="9"/>
        <v>0</v>
      </c>
      <c r="J151" s="221" t="str">
        <f t="shared" si="4"/>
        <v/>
      </c>
      <c r="K151" s="244"/>
      <c r="N151" s="215"/>
      <c r="O151" s="215"/>
      <c r="P151" s="223"/>
      <c r="S151" s="215"/>
      <c r="T151" s="215"/>
      <c r="V151" s="215"/>
      <c r="W151" s="215"/>
      <c r="Y151" s="247"/>
    </row>
    <row r="152" spans="1:25" ht="33" hidden="1" thickBot="1">
      <c r="A152" s="260">
        <v>590</v>
      </c>
      <c r="B152" s="136"/>
      <c r="C152" s="137">
        <v>4745</v>
      </c>
      <c r="D152" s="156" t="s">
        <v>1694</v>
      </c>
      <c r="E152" s="593"/>
      <c r="F152" s="449"/>
      <c r="G152" s="245"/>
      <c r="H152" s="592">
        <v>0</v>
      </c>
      <c r="I152" s="476">
        <f t="shared" si="9"/>
        <v>0</v>
      </c>
      <c r="J152" s="221" t="str">
        <f t="shared" si="4"/>
        <v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3" hidden="1" thickBot="1">
      <c r="A153" s="260">
        <v>595</v>
      </c>
      <c r="B153" s="136"/>
      <c r="C153" s="137">
        <v>4749</v>
      </c>
      <c r="D153" s="156" t="s">
        <v>1695</v>
      </c>
      <c r="E153" s="593"/>
      <c r="F153" s="449"/>
      <c r="G153" s="245"/>
      <c r="H153" s="592">
        <v>0</v>
      </c>
      <c r="I153" s="476">
        <f t="shared" si="9"/>
        <v>0</v>
      </c>
      <c r="J153" s="221" t="str">
        <f t="shared" si="4"/>
        <v/>
      </c>
      <c r="K153" s="244"/>
      <c r="N153" s="215"/>
      <c r="O153" s="215"/>
      <c r="P153" s="223"/>
      <c r="S153" s="215"/>
      <c r="T153" s="215"/>
      <c r="V153" s="215"/>
      <c r="W153" s="215"/>
    </row>
    <row r="154" spans="1:25" ht="33" hidden="1" thickBot="1">
      <c r="A154" s="260">
        <v>600</v>
      </c>
      <c r="B154" s="136"/>
      <c r="C154" s="137">
        <v>4751</v>
      </c>
      <c r="D154" s="156" t="s">
        <v>1696</v>
      </c>
      <c r="E154" s="593"/>
      <c r="F154" s="449"/>
      <c r="G154" s="245"/>
      <c r="H154" s="592">
        <v>0</v>
      </c>
      <c r="I154" s="476">
        <f t="shared" si="9"/>
        <v>0</v>
      </c>
      <c r="J154" s="221" t="str">
        <f t="shared" si="4"/>
        <v/>
      </c>
      <c r="K154" s="244"/>
      <c r="N154" s="215"/>
      <c r="O154" s="215"/>
      <c r="P154" s="223"/>
      <c r="S154" s="215"/>
      <c r="T154" s="215"/>
      <c r="V154" s="215"/>
      <c r="W154" s="215"/>
    </row>
    <row r="155" spans="1:25" ht="33" hidden="1" thickBot="1">
      <c r="A155" s="260">
        <v>605</v>
      </c>
      <c r="B155" s="136"/>
      <c r="C155" s="137">
        <v>4752</v>
      </c>
      <c r="D155" s="156" t="s">
        <v>1697</v>
      </c>
      <c r="E155" s="593"/>
      <c r="F155" s="449"/>
      <c r="G155" s="245"/>
      <c r="H155" s="592">
        <v>0</v>
      </c>
      <c r="I155" s="476">
        <f t="shared" si="9"/>
        <v>0</v>
      </c>
      <c r="J155" s="221" t="str">
        <f t="shared" ref="J155:J166" si="10">(IF($E155&lt;&gt;0,$J$2,IF($I155&lt;&gt;0,$J$2,"")))</f>
        <v/>
      </c>
      <c r="K155" s="244"/>
      <c r="N155" s="215"/>
      <c r="O155" s="215"/>
      <c r="P155" s="223"/>
      <c r="S155" s="215"/>
      <c r="T155" s="215"/>
      <c r="V155" s="215"/>
      <c r="W155" s="215"/>
    </row>
    <row r="156" spans="1:25" ht="33" hidden="1" thickBot="1">
      <c r="A156" s="260">
        <v>610</v>
      </c>
      <c r="B156" s="136"/>
      <c r="C156" s="137">
        <v>4753</v>
      </c>
      <c r="D156" s="156" t="s">
        <v>1698</v>
      </c>
      <c r="E156" s="593"/>
      <c r="F156" s="449"/>
      <c r="G156" s="245"/>
      <c r="H156" s="592">
        <v>0</v>
      </c>
      <c r="I156" s="476">
        <f t="shared" si="9"/>
        <v>0</v>
      </c>
      <c r="J156" s="221" t="str">
        <f t="shared" si="10"/>
        <v/>
      </c>
      <c r="K156" s="244"/>
      <c r="N156" s="215"/>
      <c r="O156" s="215"/>
      <c r="P156" s="223"/>
      <c r="S156" s="215"/>
      <c r="T156" s="215"/>
      <c r="V156" s="215"/>
      <c r="W156" s="215"/>
    </row>
    <row r="157" spans="1:25" ht="33" hidden="1" thickBot="1">
      <c r="A157" s="260">
        <v>615</v>
      </c>
      <c r="B157" s="136"/>
      <c r="C157" s="137">
        <v>4759</v>
      </c>
      <c r="D157" s="157" t="s">
        <v>1699</v>
      </c>
      <c r="E157" s="593"/>
      <c r="F157" s="455"/>
      <c r="G157" s="274"/>
      <c r="H157" s="730">
        <v>0</v>
      </c>
      <c r="I157" s="731">
        <f t="shared" si="9"/>
        <v>0</v>
      </c>
      <c r="J157" s="221" t="str">
        <f t="shared" si="10"/>
        <v/>
      </c>
      <c r="K157" s="244"/>
      <c r="N157" s="215"/>
      <c r="O157" s="215"/>
      <c r="P157" s="223"/>
      <c r="S157" s="215"/>
      <c r="T157" s="215"/>
      <c r="V157" s="215"/>
      <c r="W157" s="215"/>
    </row>
    <row r="158" spans="1:25" s="247" customFormat="1" ht="18" hidden="1" customHeight="1">
      <c r="A158" s="259">
        <v>575</v>
      </c>
      <c r="B158" s="589">
        <v>4800</v>
      </c>
      <c r="C158" s="876" t="s">
        <v>277</v>
      </c>
      <c r="D158" s="876"/>
      <c r="E158" s="593"/>
      <c r="F158" s="735">
        <f>SUM(F159:F166)</f>
        <v>0</v>
      </c>
      <c r="G158" s="735">
        <f>SUM(G159:G166)</f>
        <v>0</v>
      </c>
      <c r="H158" s="736">
        <f>SUM(H159:H166)</f>
        <v>0</v>
      </c>
      <c r="I158" s="735">
        <f>SUM(I159:I166)</f>
        <v>0</v>
      </c>
      <c r="J158" s="221" t="str">
        <f t="shared" si="10"/>
        <v/>
      </c>
      <c r="K158" s="244"/>
      <c r="L158" s="215"/>
      <c r="M158" s="215"/>
      <c r="N158" s="219"/>
      <c r="O158" s="219"/>
      <c r="P158" s="223"/>
      <c r="Q158" s="215"/>
      <c r="R158" s="215"/>
      <c r="S158" s="219"/>
      <c r="T158" s="219"/>
      <c r="U158" s="215"/>
      <c r="V158" s="219"/>
      <c r="W158" s="219"/>
      <c r="X158" s="215"/>
      <c r="Y158" s="215"/>
    </row>
    <row r="159" spans="1:25" ht="16.8" hidden="1" thickBot="1">
      <c r="A159" s="260">
        <v>580</v>
      </c>
      <c r="B159" s="136"/>
      <c r="C159" s="137">
        <v>4810</v>
      </c>
      <c r="D159" s="155" t="s">
        <v>278</v>
      </c>
      <c r="E159" s="593"/>
      <c r="F159" s="449"/>
      <c r="G159" s="245"/>
      <c r="H159" s="592">
        <v>0</v>
      </c>
      <c r="I159" s="476">
        <f t="shared" ref="I159:I166" si="11">F159+G159+H159</f>
        <v>0</v>
      </c>
      <c r="J159" s="221" t="str">
        <f t="shared" si="10"/>
        <v/>
      </c>
      <c r="K159" s="244"/>
      <c r="N159" s="215"/>
      <c r="O159" s="215"/>
      <c r="P159" s="223"/>
      <c r="S159" s="215"/>
      <c r="T159" s="215"/>
      <c r="V159" s="215"/>
      <c r="W159" s="215"/>
    </row>
    <row r="160" spans="1:25" ht="33" hidden="1" thickBot="1">
      <c r="A160" s="260">
        <v>585</v>
      </c>
      <c r="B160" s="136"/>
      <c r="C160" s="137">
        <v>4820</v>
      </c>
      <c r="D160" s="156" t="s">
        <v>279</v>
      </c>
      <c r="E160" s="593"/>
      <c r="F160" s="449"/>
      <c r="G160" s="245"/>
      <c r="H160" s="592">
        <v>0</v>
      </c>
      <c r="I160" s="476">
        <f t="shared" si="11"/>
        <v>0</v>
      </c>
      <c r="J160" s="221" t="str">
        <f t="shared" si="10"/>
        <v/>
      </c>
      <c r="K160" s="244"/>
      <c r="N160" s="215"/>
      <c r="O160" s="215"/>
      <c r="P160" s="223"/>
      <c r="S160" s="215"/>
      <c r="T160" s="215"/>
      <c r="V160" s="215"/>
      <c r="W160" s="215"/>
      <c r="Y160" s="247"/>
    </row>
    <row r="161" spans="1:25" ht="16.8" hidden="1" thickBot="1">
      <c r="A161" s="260">
        <v>590</v>
      </c>
      <c r="B161" s="136"/>
      <c r="C161" s="137">
        <v>4830</v>
      </c>
      <c r="D161" s="156" t="s">
        <v>280</v>
      </c>
      <c r="E161" s="593"/>
      <c r="F161" s="449"/>
      <c r="G161" s="245"/>
      <c r="H161" s="592">
        <v>0</v>
      </c>
      <c r="I161" s="476">
        <f t="shared" si="11"/>
        <v>0</v>
      </c>
      <c r="J161" s="221" t="str">
        <f t="shared" si="10"/>
        <v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16.8" hidden="1" thickBot="1">
      <c r="A162" s="260">
        <v>595</v>
      </c>
      <c r="B162" s="136"/>
      <c r="C162" s="137">
        <v>4840</v>
      </c>
      <c r="D162" s="156" t="s">
        <v>281</v>
      </c>
      <c r="E162" s="593"/>
      <c r="F162" s="449"/>
      <c r="G162" s="245"/>
      <c r="H162" s="592">
        <v>0</v>
      </c>
      <c r="I162" s="476">
        <f t="shared" si="11"/>
        <v>0</v>
      </c>
      <c r="J162" s="221" t="str">
        <f t="shared" si="10"/>
        <v/>
      </c>
      <c r="K162" s="244"/>
      <c r="N162" s="215"/>
      <c r="O162" s="215"/>
      <c r="P162" s="223"/>
      <c r="S162" s="215"/>
      <c r="T162" s="215"/>
      <c r="V162" s="215"/>
      <c r="W162" s="215"/>
    </row>
    <row r="163" spans="1:25" ht="33" hidden="1" thickBot="1">
      <c r="A163" s="260">
        <v>600</v>
      </c>
      <c r="B163" s="136"/>
      <c r="C163" s="137">
        <v>4850</v>
      </c>
      <c r="D163" s="156" t="s">
        <v>282</v>
      </c>
      <c r="E163" s="593"/>
      <c r="F163" s="449"/>
      <c r="G163" s="245"/>
      <c r="H163" s="592">
        <v>0</v>
      </c>
      <c r="I163" s="476">
        <f t="shared" si="11"/>
        <v>0</v>
      </c>
      <c r="J163" s="221" t="str">
        <f t="shared" si="10"/>
        <v/>
      </c>
      <c r="K163" s="244"/>
      <c r="N163" s="215"/>
      <c r="O163" s="215"/>
      <c r="P163" s="223"/>
      <c r="S163" s="215"/>
      <c r="T163" s="215"/>
      <c r="V163" s="215"/>
      <c r="W163" s="215"/>
    </row>
    <row r="164" spans="1:25" ht="33" hidden="1" thickBot="1">
      <c r="A164" s="260">
        <v>605</v>
      </c>
      <c r="B164" s="136"/>
      <c r="C164" s="137">
        <v>4860</v>
      </c>
      <c r="D164" s="156" t="s">
        <v>283</v>
      </c>
      <c r="E164" s="593"/>
      <c r="F164" s="449"/>
      <c r="G164" s="245"/>
      <c r="H164" s="592">
        <v>0</v>
      </c>
      <c r="I164" s="476">
        <f t="shared" si="11"/>
        <v>0</v>
      </c>
      <c r="J164" s="221" t="str">
        <f t="shared" si="10"/>
        <v/>
      </c>
      <c r="K164" s="244"/>
      <c r="N164" s="215"/>
      <c r="O164" s="215"/>
      <c r="P164" s="223"/>
      <c r="S164" s="215"/>
      <c r="T164" s="215"/>
      <c r="V164" s="215"/>
      <c r="W164" s="215"/>
    </row>
    <row r="165" spans="1:25" ht="33" hidden="1" thickBot="1">
      <c r="A165" s="260">
        <v>610</v>
      </c>
      <c r="B165" s="136"/>
      <c r="C165" s="137">
        <v>4870</v>
      </c>
      <c r="D165" s="156" t="s">
        <v>284</v>
      </c>
      <c r="E165" s="593"/>
      <c r="F165" s="449"/>
      <c r="G165" s="245"/>
      <c r="H165" s="592">
        <v>0</v>
      </c>
      <c r="I165" s="476">
        <f t="shared" si="11"/>
        <v>0</v>
      </c>
      <c r="J165" s="221" t="str">
        <f t="shared" si="10"/>
        <v/>
      </c>
      <c r="K165" s="244"/>
      <c r="N165" s="215"/>
      <c r="O165" s="215"/>
      <c r="P165" s="223"/>
      <c r="S165" s="215"/>
      <c r="T165" s="215"/>
      <c r="V165" s="215"/>
      <c r="W165" s="215"/>
    </row>
    <row r="166" spans="1:25" ht="33" hidden="1" thickBot="1">
      <c r="A166" s="260">
        <v>615</v>
      </c>
      <c r="B166" s="136"/>
      <c r="C166" s="137">
        <v>4880</v>
      </c>
      <c r="D166" s="157" t="s">
        <v>285</v>
      </c>
      <c r="E166" s="671"/>
      <c r="F166" s="455"/>
      <c r="G166" s="274"/>
      <c r="H166" s="592">
        <v>0</v>
      </c>
      <c r="I166" s="476">
        <f t="shared" si="11"/>
        <v>0</v>
      </c>
      <c r="J166" s="221" t="str">
        <f t="shared" si="10"/>
        <v/>
      </c>
      <c r="K166" s="244"/>
      <c r="N166" s="215"/>
      <c r="O166" s="215"/>
      <c r="P166" s="223"/>
      <c r="S166" s="215"/>
      <c r="T166" s="215"/>
      <c r="V166" s="215"/>
      <c r="W166" s="215"/>
    </row>
    <row r="167" spans="1:25" s="227" customFormat="1" ht="16.2" thickBot="1">
      <c r="A167" s="275">
        <v>620</v>
      </c>
      <c r="B167" s="717"/>
      <c r="C167" s="718" t="s">
        <v>1242</v>
      </c>
      <c r="D167" s="719" t="s">
        <v>1724</v>
      </c>
      <c r="E167" s="672"/>
      <c r="F167" s="720">
        <f>SUM(F22,F28,F33,F39,F47,F52,F58,F61,F64,F65,F72,F73,F74,F90,F93,F94,F106,F110,F119,F123,F135,F136,F137,F140,F149,F158)</f>
        <v>0</v>
      </c>
      <c r="G167" s="720">
        <f>SUM(G22,G28,G33,G39,G47,G52,G58,G61,G64,G65,G72,G73,G74,G90,G93,G94,G106,G110,G119,G123,G135,G136,G137,G140,G149,G158)</f>
        <v>498350</v>
      </c>
      <c r="H167" s="720">
        <f>SUM(H22,H28,H33,H39,H47,H52,H58,H61,H64,H65,H72,H73,H74,H90,H93,H94,H106,H110,H119,H123,H135,H136,H137,H140,H149,H158)</f>
        <v>0</v>
      </c>
      <c r="I167" s="720">
        <f>SUM(I22,I28,I33,I39,I47,I52,I58,I61,I64,I65,I72,I73,I74,I90,I93,I94,I106,I110,I119,I123,I135,I136,I137,I140,I149,I158)</f>
        <v>498350</v>
      </c>
      <c r="J167" s="221">
        <v>1</v>
      </c>
      <c r="K167" s="222"/>
      <c r="L167" s="215"/>
      <c r="M167" s="215"/>
      <c r="N167" s="219"/>
      <c r="O167" s="219"/>
      <c r="P167" s="223"/>
      <c r="Q167" s="215"/>
      <c r="R167" s="215"/>
      <c r="S167" s="219"/>
      <c r="T167" s="219"/>
      <c r="U167" s="215"/>
      <c r="V167" s="219"/>
      <c r="W167" s="219"/>
      <c r="X167" s="215"/>
      <c r="Y167" s="215"/>
    </row>
    <row r="168" spans="1:25" ht="30" customHeight="1">
      <c r="A168" s="766">
        <v>113</v>
      </c>
      <c r="B168" s="765"/>
      <c r="C168" s="766"/>
      <c r="D168" s="764" t="s">
        <v>1721</v>
      </c>
      <c r="E168" s="593"/>
      <c r="F168" s="592">
        <v>0</v>
      </c>
      <c r="G168" s="448"/>
      <c r="H168" s="592">
        <v>0</v>
      </c>
      <c r="I168" s="592">
        <v>0</v>
      </c>
      <c r="J168" s="221">
        <v>1</v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7.5" customHeight="1">
      <c r="B169" s="151"/>
      <c r="C169" s="158"/>
      <c r="D169" s="139"/>
      <c r="E169" s="277"/>
      <c r="F169" s="277"/>
      <c r="G169" s="277"/>
      <c r="H169" s="277"/>
      <c r="I169" s="277"/>
      <c r="J169" s="221">
        <v>1</v>
      </c>
      <c r="K169" s="222"/>
      <c r="L169" s="215"/>
      <c r="M169" s="215"/>
      <c r="N169" s="219"/>
      <c r="O169" s="219"/>
      <c r="P169" s="223"/>
    </row>
    <row r="170" spans="1:25" s="227" customFormat="1" ht="7.5" hidden="1" customHeight="1">
      <c r="B170" s="151"/>
      <c r="C170" s="158"/>
      <c r="D170" s="139"/>
      <c r="E170" s="277"/>
      <c r="F170" s="277"/>
      <c r="G170" s="277"/>
      <c r="H170" s="277"/>
      <c r="I170" s="277"/>
      <c r="J170" s="221"/>
      <c r="K170" s="222"/>
      <c r="L170" s="215"/>
      <c r="M170" s="215"/>
      <c r="N170" s="219"/>
      <c r="O170" s="219"/>
      <c r="P170" s="223"/>
    </row>
    <row r="171" spans="1:25" s="227" customFormat="1" ht="7.5" hidden="1" customHeight="1">
      <c r="B171" s="151"/>
      <c r="C171" s="158"/>
      <c r="D171" s="139"/>
      <c r="E171" s="277"/>
      <c r="F171" s="277"/>
      <c r="G171" s="277"/>
      <c r="H171" s="277"/>
      <c r="I171" s="277"/>
      <c r="J171" s="221"/>
      <c r="K171" s="222"/>
      <c r="L171" s="215"/>
      <c r="M171" s="215"/>
      <c r="N171" s="219"/>
      <c r="O171" s="219"/>
      <c r="P171" s="223"/>
    </row>
    <row r="172" spans="1:25" s="227" customFormat="1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L172" s="215"/>
      <c r="M172" s="215"/>
      <c r="N172" s="219"/>
      <c r="O172" s="219"/>
      <c r="P172" s="223"/>
    </row>
    <row r="173" spans="1:25" s="227" customFormat="1">
      <c r="B173" s="215"/>
      <c r="C173" s="215"/>
      <c r="D173" s="228"/>
      <c r="E173" s="278"/>
      <c r="F173" s="278"/>
      <c r="G173" s="278"/>
      <c r="H173" s="278"/>
      <c r="I173" s="278"/>
      <c r="J173" s="221">
        <v>1</v>
      </c>
      <c r="K173" s="222"/>
      <c r="L173" s="215"/>
      <c r="M173" s="215"/>
      <c r="N173" s="219"/>
      <c r="O173" s="219"/>
      <c r="P173" s="223"/>
    </row>
    <row r="174" spans="1:25" s="227" customFormat="1" ht="39" customHeight="1">
      <c r="B174" s="881" t="str">
        <f>$B$7</f>
        <v>БЮДЖЕТ - НАЧАЛЕН ПЛАН
ПО ПЪЛНА ЕДИННА БЮДЖЕТНА КЛАСИФИКАЦИЯ</v>
      </c>
      <c r="C174" s="882"/>
      <c r="D174" s="882"/>
      <c r="E174" s="278"/>
      <c r="F174" s="278"/>
      <c r="G174" s="278"/>
      <c r="H174" s="278"/>
      <c r="I174" s="278"/>
      <c r="J174" s="221">
        <v>1</v>
      </c>
      <c r="K174" s="222"/>
      <c r="L174" s="215"/>
      <c r="M174" s="215"/>
      <c r="N174" s="219"/>
      <c r="O174" s="219"/>
      <c r="P174" s="223"/>
    </row>
    <row r="175" spans="1:25" s="227" customFormat="1">
      <c r="B175" s="215"/>
      <c r="C175" s="215"/>
      <c r="D175" s="228"/>
      <c r="E175" s="596" t="s">
        <v>1656</v>
      </c>
      <c r="F175" s="596" t="s">
        <v>1524</v>
      </c>
      <c r="G175" s="278"/>
      <c r="H175" s="278"/>
      <c r="I175" s="278"/>
      <c r="J175" s="221">
        <v>1</v>
      </c>
      <c r="K175" s="222"/>
      <c r="L175" s="215"/>
      <c r="M175" s="215"/>
      <c r="N175" s="219"/>
      <c r="O175" s="219"/>
      <c r="P175" s="223"/>
    </row>
    <row r="176" spans="1:25" s="227" customFormat="1" ht="38.25" customHeight="1">
      <c r="B176" s="886" t="str">
        <f>$B$9</f>
        <v>Маджарово</v>
      </c>
      <c r="C176" s="887"/>
      <c r="D176" s="888"/>
      <c r="E176" s="578">
        <f>$E$9</f>
        <v>44927</v>
      </c>
      <c r="F176" s="579">
        <f>$F$9</f>
        <v>45291</v>
      </c>
      <c r="G176" s="278"/>
      <c r="H176" s="278"/>
      <c r="I176" s="278"/>
      <c r="J176" s="221">
        <v>1</v>
      </c>
      <c r="K176" s="222"/>
      <c r="L176" s="215"/>
      <c r="M176" s="215"/>
      <c r="N176" s="219"/>
      <c r="O176" s="219"/>
      <c r="P176" s="223"/>
    </row>
    <row r="177" spans="1:25" s="227" customFormat="1">
      <c r="B177" s="230" t="str">
        <f>$B$10</f>
        <v>(наименование на разпоредителя с бюджет)</v>
      </c>
      <c r="C177" s="215"/>
      <c r="D177" s="216"/>
      <c r="E177" s="278"/>
      <c r="F177" s="595">
        <f>$F$10</f>
        <v>0</v>
      </c>
      <c r="G177" s="278"/>
      <c r="H177" s="278"/>
      <c r="I177" s="278"/>
      <c r="J177" s="221">
        <v>1</v>
      </c>
      <c r="K177" s="222"/>
      <c r="L177" s="215"/>
      <c r="M177" s="215"/>
      <c r="N177" s="219"/>
      <c r="O177" s="219"/>
      <c r="P177" s="223"/>
    </row>
    <row r="178" spans="1:25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1:25" s="227" customFormat="1" ht="38.25" customHeight="1">
      <c r="B179" s="883" t="str">
        <f>$B$12</f>
        <v>Маджарово</v>
      </c>
      <c r="C179" s="884"/>
      <c r="D179" s="885"/>
      <c r="E179" s="594" t="s">
        <v>1657</v>
      </c>
      <c r="F179" s="580" t="str">
        <f>$F$12</f>
        <v>7604</v>
      </c>
      <c r="G179" s="278"/>
      <c r="H179" s="278"/>
      <c r="I179" s="278"/>
      <c r="J179" s="221">
        <v>1</v>
      </c>
      <c r="K179" s="222"/>
      <c r="L179" s="910"/>
      <c r="M179" s="911"/>
      <c r="N179" s="911"/>
      <c r="O179" s="282"/>
      <c r="P179" s="223"/>
      <c r="Q179" s="910"/>
      <c r="R179" s="911"/>
      <c r="S179" s="911"/>
      <c r="T179" s="282"/>
      <c r="U179" s="215"/>
      <c r="V179" s="219"/>
      <c r="W179" s="282"/>
    </row>
    <row r="180" spans="1:25" s="227" customFormat="1">
      <c r="B180" s="581" t="str">
        <f>$B$13</f>
        <v>(наименование на първостепенния разпоредител с бюджет)</v>
      </c>
      <c r="C180" s="215"/>
      <c r="D180" s="216"/>
      <c r="E180" s="281" t="s">
        <v>1658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1:25" s="227" customFormat="1" ht="21.75" customHeight="1">
      <c r="B181" s="151"/>
      <c r="C181" s="158"/>
      <c r="D181" s="441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1:25" s="227" customFormat="1" ht="16.8" thickBot="1">
      <c r="B182" s="215"/>
      <c r="C182" s="215"/>
      <c r="D182" s="228"/>
      <c r="E182" s="278"/>
      <c r="F182" s="281"/>
      <c r="G182" s="281"/>
      <c r="H182" s="281"/>
      <c r="I182" s="281" t="s">
        <v>1659</v>
      </c>
      <c r="J182" s="221">
        <v>1</v>
      </c>
      <c r="K182" s="222"/>
      <c r="L182" s="283" t="s">
        <v>91</v>
      </c>
      <c r="M182" s="278"/>
      <c r="N182" s="282"/>
      <c r="O182" s="284" t="s">
        <v>1659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1659</v>
      </c>
    </row>
    <row r="183" spans="1:25" s="227" customFormat="1" ht="31.5" customHeight="1" thickBot="1">
      <c r="B183" s="599"/>
      <c r="C183" s="600"/>
      <c r="D183" s="601" t="s">
        <v>1243</v>
      </c>
      <c r="E183" s="721"/>
      <c r="F183" s="907" t="s">
        <v>1460</v>
      </c>
      <c r="G183" s="908"/>
      <c r="H183" s="908"/>
      <c r="I183" s="909"/>
      <c r="J183" s="221">
        <v>1</v>
      </c>
      <c r="K183" s="222"/>
      <c r="L183" s="912" t="s">
        <v>1882</v>
      </c>
      <c r="M183" s="912" t="s">
        <v>1883</v>
      </c>
      <c r="N183" s="905" t="s">
        <v>1884</v>
      </c>
      <c r="O183" s="905" t="s">
        <v>93</v>
      </c>
      <c r="P183" s="222"/>
      <c r="Q183" s="905" t="s">
        <v>1885</v>
      </c>
      <c r="R183" s="905" t="s">
        <v>1886</v>
      </c>
      <c r="S183" s="905" t="s">
        <v>1887</v>
      </c>
      <c r="T183" s="905" t="s">
        <v>94</v>
      </c>
      <c r="U183" s="289" t="s">
        <v>95</v>
      </c>
      <c r="V183" s="289"/>
      <c r="W183" s="290"/>
      <c r="X183" s="903" t="s">
        <v>96</v>
      </c>
    </row>
    <row r="184" spans="1:25" s="227" customFormat="1" ht="44.25" customHeight="1" thickBot="1">
      <c r="B184" s="602" t="s">
        <v>1575</v>
      </c>
      <c r="C184" s="603" t="s">
        <v>1660</v>
      </c>
      <c r="D184" s="604" t="s">
        <v>1001</v>
      </c>
      <c r="E184" s="672"/>
      <c r="F184" s="605" t="str">
        <f>+F20</f>
        <v>държавни дейности</v>
      </c>
      <c r="G184" s="605" t="str">
        <f>+G20</f>
        <v>местни дейности</v>
      </c>
      <c r="H184" s="605" t="str">
        <f>+H20</f>
        <v>дофинансиране</v>
      </c>
      <c r="I184" s="606" t="str">
        <f>+I20</f>
        <v>Общо</v>
      </c>
      <c r="J184" s="221">
        <v>1</v>
      </c>
      <c r="K184" s="222"/>
      <c r="L184" s="913"/>
      <c r="M184" s="913"/>
      <c r="N184" s="914"/>
      <c r="O184" s="914"/>
      <c r="P184" s="222"/>
      <c r="Q184" s="906"/>
      <c r="R184" s="906"/>
      <c r="S184" s="906"/>
      <c r="T184" s="906"/>
      <c r="U184" s="293">
        <f>$C$3</f>
        <v>2023</v>
      </c>
      <c r="V184" s="293">
        <f>$C$3+1</f>
        <v>2024</v>
      </c>
      <c r="W184" s="293" t="str">
        <f>CONCATENATE("след ",$C$3+1)</f>
        <v>след 2024</v>
      </c>
      <c r="X184" s="904"/>
    </row>
    <row r="185" spans="1:25" s="227" customFormat="1" ht="18" thickBot="1">
      <c r="B185" s="508"/>
      <c r="C185" s="294"/>
      <c r="D185" s="295" t="s">
        <v>1244</v>
      </c>
      <c r="E185" s="672"/>
      <c r="F185" s="296"/>
      <c r="G185" s="296"/>
      <c r="H185" s="483"/>
      <c r="I185" s="483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1026</v>
      </c>
      <c r="V185" s="299" t="s">
        <v>1027</v>
      </c>
      <c r="W185" s="299" t="s">
        <v>1028</v>
      </c>
      <c r="X185" s="300" t="s">
        <v>1029</v>
      </c>
    </row>
    <row r="186" spans="1:25" s="227" customFormat="1" ht="78.75" customHeight="1" thickBot="1">
      <c r="B186" s="301"/>
      <c r="C186" s="302"/>
      <c r="D186" s="301"/>
      <c r="E186" s="618"/>
      <c r="F186" s="303"/>
      <c r="G186" s="303"/>
      <c r="H186" s="303"/>
      <c r="I186" s="303"/>
      <c r="J186" s="221">
        <v>1</v>
      </c>
      <c r="K186" s="222"/>
      <c r="L186" s="304" t="s">
        <v>1030</v>
      </c>
      <c r="M186" s="304" t="s">
        <v>1030</v>
      </c>
      <c r="N186" s="304" t="s">
        <v>1031</v>
      </c>
      <c r="O186" s="304" t="s">
        <v>1032</v>
      </c>
      <c r="P186" s="305"/>
      <c r="Q186" s="304" t="s">
        <v>1030</v>
      </c>
      <c r="R186" s="304" t="s">
        <v>1030</v>
      </c>
      <c r="S186" s="304" t="s">
        <v>1033</v>
      </c>
      <c r="T186" s="304" t="s">
        <v>1034</v>
      </c>
      <c r="U186" s="304" t="s">
        <v>1030</v>
      </c>
      <c r="V186" s="304" t="s">
        <v>1030</v>
      </c>
      <c r="W186" s="304" t="s">
        <v>1030</v>
      </c>
      <c r="X186" s="306" t="s">
        <v>1035</v>
      </c>
    </row>
    <row r="187" spans="1:25" s="247" customFormat="1" ht="34.5" customHeight="1" thickBot="1">
      <c r="A187" s="259">
        <v>5</v>
      </c>
      <c r="B187" s="597">
        <v>100</v>
      </c>
      <c r="C187" s="873" t="s">
        <v>1245</v>
      </c>
      <c r="D187" s="873"/>
      <c r="E187" s="598"/>
      <c r="F187" s="598">
        <f>SUMIF($B$607:$B$12312,$B187,F$607:F$12312)</f>
        <v>1722602</v>
      </c>
      <c r="G187" s="598">
        <f>SUMIF($B$607:$B$12312,$B187,G$607:G$12312)</f>
        <v>263354</v>
      </c>
      <c r="H187" s="598">
        <f>SUMIF($B$607:$B$12312,$B187,H$607:H$12312)</f>
        <v>0</v>
      </c>
      <c r="I187" s="598">
        <f>SUMIF($B$607:$B$12312,$B187,I$607:I$12312)</f>
        <v>1985956</v>
      </c>
      <c r="J187" s="221">
        <f t="shared" ref="J187:J253" si="12">(IF($E187&lt;&gt;0,$J$2,IF($I187&lt;&gt;0,$J$2,"")))</f>
        <v>1</v>
      </c>
      <c r="K187" s="244"/>
      <c r="L187" s="497">
        <f>SUMIF($B$607:$B$12312,$B187,L$607:L$12312)</f>
        <v>0</v>
      </c>
      <c r="M187" s="498">
        <f>SUMIF($B$607:$B$12312,$B187,M$607:M$12312)</f>
        <v>0</v>
      </c>
      <c r="N187" s="498">
        <f>SUMIF($B$607:$B$12312,$B187,N$607:N$12312)</f>
        <v>1985956</v>
      </c>
      <c r="O187" s="498">
        <f>SUMIF($B$607:$B$12312,$B187,O$607:O$12312)</f>
        <v>-1985956</v>
      </c>
      <c r="P187" s="244"/>
      <c r="Q187" s="662">
        <f t="shared" ref="Q187:W187" si="13">SUMIF($B$607:$B$12312,$B187,Q$607:Q$12312)</f>
        <v>0</v>
      </c>
      <c r="R187" s="662">
        <f t="shared" si="13"/>
        <v>0</v>
      </c>
      <c r="S187" s="662">
        <f t="shared" si="13"/>
        <v>0</v>
      </c>
      <c r="T187" s="662">
        <f t="shared" si="13"/>
        <v>0</v>
      </c>
      <c r="U187" s="662">
        <f t="shared" si="13"/>
        <v>0</v>
      </c>
      <c r="V187" s="662">
        <f t="shared" si="13"/>
        <v>0</v>
      </c>
      <c r="W187" s="662">
        <f t="shared" si="13"/>
        <v>0</v>
      </c>
      <c r="X187" s="509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1246</v>
      </c>
      <c r="E188" s="593"/>
      <c r="F188" s="249">
        <f t="shared" ref="F188:I189" si="14">SUMIF($C$607:$C$12312,$C188,F$607:F$12312)</f>
        <v>1668602</v>
      </c>
      <c r="G188" s="249">
        <f t="shared" si="14"/>
        <v>263354</v>
      </c>
      <c r="H188" s="249">
        <f t="shared" si="14"/>
        <v>0</v>
      </c>
      <c r="I188" s="249">
        <f t="shared" si="14"/>
        <v>1931956</v>
      </c>
      <c r="J188" s="221">
        <f t="shared" si="12"/>
        <v>1</v>
      </c>
      <c r="K188" s="244"/>
      <c r="L188" s="314">
        <f t="shared" ref="L188:O189" si="15">SUMIF($C$607:$C$12312,$C188,L$607:L$12312)</f>
        <v>0</v>
      </c>
      <c r="M188" s="315">
        <f t="shared" si="15"/>
        <v>0</v>
      </c>
      <c r="N188" s="315">
        <f t="shared" si="15"/>
        <v>1931956</v>
      </c>
      <c r="O188" s="315">
        <f t="shared" si="15"/>
        <v>-1931956</v>
      </c>
      <c r="P188" s="244"/>
      <c r="Q188" s="663">
        <f t="shared" ref="Q188:W189" si="16">SUMIF($C$607:$C$12312,$C188,Q$607:Q$12312)</f>
        <v>0</v>
      </c>
      <c r="R188" s="663">
        <f t="shared" si="16"/>
        <v>0</v>
      </c>
      <c r="S188" s="663">
        <f t="shared" si="16"/>
        <v>0</v>
      </c>
      <c r="T188" s="663">
        <f t="shared" si="16"/>
        <v>0</v>
      </c>
      <c r="U188" s="663">
        <f t="shared" si="16"/>
        <v>0</v>
      </c>
      <c r="V188" s="663">
        <f t="shared" si="16"/>
        <v>0</v>
      </c>
      <c r="W188" s="663">
        <f t="shared" si="16"/>
        <v>0</v>
      </c>
      <c r="X188" s="313">
        <f t="shared" ref="X188:X253" si="17">T188-U188-V188-W188</f>
        <v>0</v>
      </c>
      <c r="Y188" s="227"/>
    </row>
    <row r="189" spans="1:25" ht="18.600000000000001" thickBot="1">
      <c r="A189" s="260">
        <v>15</v>
      </c>
      <c r="B189" s="140"/>
      <c r="C189" s="137">
        <v>102</v>
      </c>
      <c r="D189" s="139" t="s">
        <v>1247</v>
      </c>
      <c r="E189" s="593"/>
      <c r="F189" s="249">
        <f t="shared" si="14"/>
        <v>54000</v>
      </c>
      <c r="G189" s="249">
        <f t="shared" si="14"/>
        <v>0</v>
      </c>
      <c r="H189" s="249">
        <f t="shared" si="14"/>
        <v>0</v>
      </c>
      <c r="I189" s="249">
        <f t="shared" si="14"/>
        <v>54000</v>
      </c>
      <c r="J189" s="221">
        <f t="shared" si="12"/>
        <v>1</v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54000</v>
      </c>
      <c r="O189" s="315">
        <f t="shared" si="15"/>
        <v>-54000</v>
      </c>
      <c r="P189" s="244"/>
      <c r="Q189" s="663">
        <f t="shared" si="16"/>
        <v>0</v>
      </c>
      <c r="R189" s="663">
        <f t="shared" si="16"/>
        <v>0</v>
      </c>
      <c r="S189" s="663">
        <f t="shared" si="16"/>
        <v>0</v>
      </c>
      <c r="T189" s="663">
        <f t="shared" si="16"/>
        <v>0</v>
      </c>
      <c r="U189" s="663">
        <f t="shared" si="16"/>
        <v>0</v>
      </c>
      <c r="V189" s="663">
        <f t="shared" si="16"/>
        <v>0</v>
      </c>
      <c r="W189" s="663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7">
        <v>200</v>
      </c>
      <c r="C190" s="873" t="s">
        <v>1248</v>
      </c>
      <c r="D190" s="873"/>
      <c r="E190" s="598"/>
      <c r="F190" s="598">
        <f>SUMIF($B$607:$B$12312,$B190,F$607:F$12312)</f>
        <v>327300</v>
      </c>
      <c r="G190" s="598">
        <f>SUMIF($B$607:$B$12312,$B190,G$607:G$12312)</f>
        <v>107425</v>
      </c>
      <c r="H190" s="598">
        <f>SUMIF($B$607:$B$12312,$B190,H$607:H$12312)</f>
        <v>0</v>
      </c>
      <c r="I190" s="598">
        <f>SUMIF($B$607:$B$12312,$B190,I$607:I$12312)</f>
        <v>434725</v>
      </c>
      <c r="J190" s="221">
        <f t="shared" si="12"/>
        <v>1</v>
      </c>
      <c r="K190" s="244"/>
      <c r="L190" s="500">
        <f>SUMIF($B$607:$B$12312,$B190,L$607:L$12312)</f>
        <v>0</v>
      </c>
      <c r="M190" s="501">
        <f>SUMIF($B$607:$B$12312,$B190,M$607:M$12312)</f>
        <v>0</v>
      </c>
      <c r="N190" s="501">
        <f>SUMIF($B$607:$B$12312,$B190,N$607:N$12312)</f>
        <v>434725</v>
      </c>
      <c r="O190" s="501">
        <f>SUMIF($B$607:$B$12312,$B190,O$607:O$12312)</f>
        <v>-434725</v>
      </c>
      <c r="P190" s="244"/>
      <c r="Q190" s="664">
        <f t="shared" ref="Q190:W190" si="18">SUMIF($B$607:$B$12312,$B190,Q$607:Q$12312)</f>
        <v>0</v>
      </c>
      <c r="R190" s="664">
        <f t="shared" si="18"/>
        <v>0</v>
      </c>
      <c r="S190" s="664">
        <f t="shared" si="18"/>
        <v>0</v>
      </c>
      <c r="T190" s="664">
        <f t="shared" si="18"/>
        <v>0</v>
      </c>
      <c r="U190" s="664">
        <f t="shared" si="18"/>
        <v>0</v>
      </c>
      <c r="V190" s="664">
        <f t="shared" si="18"/>
        <v>0</v>
      </c>
      <c r="W190" s="664">
        <f t="shared" si="18"/>
        <v>0</v>
      </c>
      <c r="X190" s="499">
        <f t="shared" si="17"/>
        <v>0</v>
      </c>
      <c r="Y190" s="215"/>
    </row>
    <row r="191" spans="1:25" ht="21.75" customHeight="1" thickBot="1">
      <c r="A191" s="260">
        <v>40</v>
      </c>
      <c r="B191" s="143"/>
      <c r="C191" s="144">
        <v>201</v>
      </c>
      <c r="D191" s="138" t="s">
        <v>1249</v>
      </c>
      <c r="E191" s="593"/>
      <c r="F191" s="249">
        <f t="shared" ref="F191:I195" si="19">SUMIF($C$607:$C$12312,$C191,F$607:F$12312)</f>
        <v>80000</v>
      </c>
      <c r="G191" s="249">
        <f t="shared" si="19"/>
        <v>76425</v>
      </c>
      <c r="H191" s="249">
        <f t="shared" si="19"/>
        <v>0</v>
      </c>
      <c r="I191" s="249">
        <f t="shared" si="19"/>
        <v>156425</v>
      </c>
      <c r="J191" s="221">
        <f t="shared" si="12"/>
        <v>1</v>
      </c>
      <c r="K191" s="244"/>
      <c r="L191" s="314">
        <f t="shared" ref="L191:O195" si="20">SUMIF($C$607:$C$12312,$C191,L$607:L$12312)</f>
        <v>0</v>
      </c>
      <c r="M191" s="315">
        <f t="shared" si="20"/>
        <v>0</v>
      </c>
      <c r="N191" s="315">
        <f t="shared" si="20"/>
        <v>156425</v>
      </c>
      <c r="O191" s="315">
        <f t="shared" si="20"/>
        <v>-156425</v>
      </c>
      <c r="P191" s="244"/>
      <c r="Q191" s="663">
        <f t="shared" ref="Q191:W195" si="21">SUMIF($C$607:$C$12312,$C191,Q$607:Q$12312)</f>
        <v>0</v>
      </c>
      <c r="R191" s="663">
        <f t="shared" si="21"/>
        <v>0</v>
      </c>
      <c r="S191" s="663">
        <f t="shared" si="21"/>
        <v>0</v>
      </c>
      <c r="T191" s="663">
        <f t="shared" si="21"/>
        <v>0</v>
      </c>
      <c r="U191" s="663">
        <f t="shared" si="21"/>
        <v>0</v>
      </c>
      <c r="V191" s="663">
        <f t="shared" si="21"/>
        <v>0</v>
      </c>
      <c r="W191" s="663">
        <f t="shared" si="21"/>
        <v>0</v>
      </c>
      <c r="X191" s="313">
        <f t="shared" si="17"/>
        <v>0</v>
      </c>
    </row>
    <row r="192" spans="1:25" ht="18.600000000000001" thickBot="1">
      <c r="A192" s="260">
        <v>45</v>
      </c>
      <c r="B192" s="136"/>
      <c r="C192" s="137">
        <v>202</v>
      </c>
      <c r="D192" s="145" t="s">
        <v>1250</v>
      </c>
      <c r="E192" s="593"/>
      <c r="F192" s="249">
        <f t="shared" si="19"/>
        <v>59000</v>
      </c>
      <c r="G192" s="249">
        <f t="shared" si="19"/>
        <v>6000</v>
      </c>
      <c r="H192" s="249">
        <f t="shared" si="19"/>
        <v>0</v>
      </c>
      <c r="I192" s="249">
        <f t="shared" si="19"/>
        <v>65000</v>
      </c>
      <c r="J192" s="221">
        <f t="shared" si="12"/>
        <v>1</v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65000</v>
      </c>
      <c r="O192" s="315">
        <f t="shared" si="20"/>
        <v>-65000</v>
      </c>
      <c r="P192" s="244"/>
      <c r="Q192" s="663">
        <f t="shared" si="21"/>
        <v>0</v>
      </c>
      <c r="R192" s="663">
        <f t="shared" si="21"/>
        <v>0</v>
      </c>
      <c r="S192" s="663">
        <f t="shared" si="21"/>
        <v>0</v>
      </c>
      <c r="T192" s="663">
        <f t="shared" si="21"/>
        <v>0</v>
      </c>
      <c r="U192" s="663">
        <f t="shared" si="21"/>
        <v>0</v>
      </c>
      <c r="V192" s="663">
        <f t="shared" si="21"/>
        <v>0</v>
      </c>
      <c r="W192" s="663">
        <f t="shared" si="21"/>
        <v>0</v>
      </c>
      <c r="X192" s="313">
        <f t="shared" si="17"/>
        <v>0</v>
      </c>
      <c r="Y192" s="247"/>
    </row>
    <row r="193" spans="1:25" ht="18.600000000000001" thickBot="1">
      <c r="A193" s="260">
        <v>50</v>
      </c>
      <c r="B193" s="152"/>
      <c r="C193" s="137">
        <v>205</v>
      </c>
      <c r="D193" s="145" t="s">
        <v>901</v>
      </c>
      <c r="E193" s="593"/>
      <c r="F193" s="249">
        <f t="shared" si="19"/>
        <v>88300</v>
      </c>
      <c r="G193" s="249">
        <f t="shared" si="19"/>
        <v>18000</v>
      </c>
      <c r="H193" s="249">
        <f t="shared" si="19"/>
        <v>0</v>
      </c>
      <c r="I193" s="249">
        <f t="shared" si="19"/>
        <v>106300</v>
      </c>
      <c r="J193" s="221">
        <f t="shared" si="12"/>
        <v>1</v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106300</v>
      </c>
      <c r="O193" s="315">
        <f t="shared" si="20"/>
        <v>-106300</v>
      </c>
      <c r="P193" s="244"/>
      <c r="Q193" s="663">
        <f t="shared" si="21"/>
        <v>0</v>
      </c>
      <c r="R193" s="663">
        <f t="shared" si="21"/>
        <v>0</v>
      </c>
      <c r="S193" s="663">
        <f t="shared" si="21"/>
        <v>0</v>
      </c>
      <c r="T193" s="663">
        <f t="shared" si="21"/>
        <v>0</v>
      </c>
      <c r="U193" s="663">
        <f t="shared" si="21"/>
        <v>0</v>
      </c>
      <c r="V193" s="663">
        <f t="shared" si="21"/>
        <v>0</v>
      </c>
      <c r="W193" s="663">
        <f t="shared" si="21"/>
        <v>0</v>
      </c>
      <c r="X193" s="313">
        <f t="shared" si="17"/>
        <v>0</v>
      </c>
    </row>
    <row r="194" spans="1:25" ht="21.75" customHeight="1" thickBot="1">
      <c r="A194" s="260">
        <v>55</v>
      </c>
      <c r="B194" s="152"/>
      <c r="C194" s="137">
        <v>208</v>
      </c>
      <c r="D194" s="159" t="s">
        <v>902</v>
      </c>
      <c r="E194" s="593"/>
      <c r="F194" s="249">
        <f t="shared" si="19"/>
        <v>41000</v>
      </c>
      <c r="G194" s="249">
        <f t="shared" si="19"/>
        <v>7000</v>
      </c>
      <c r="H194" s="249">
        <f t="shared" si="19"/>
        <v>0</v>
      </c>
      <c r="I194" s="249">
        <f t="shared" si="19"/>
        <v>48000</v>
      </c>
      <c r="J194" s="221">
        <f t="shared" si="12"/>
        <v>1</v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48000</v>
      </c>
      <c r="O194" s="315">
        <f t="shared" si="20"/>
        <v>-48000</v>
      </c>
      <c r="P194" s="244"/>
      <c r="Q194" s="663">
        <f t="shared" si="21"/>
        <v>0</v>
      </c>
      <c r="R194" s="663">
        <f t="shared" si="21"/>
        <v>0</v>
      </c>
      <c r="S194" s="663">
        <f t="shared" si="21"/>
        <v>0</v>
      </c>
      <c r="T194" s="663">
        <f t="shared" si="21"/>
        <v>0</v>
      </c>
      <c r="U194" s="663">
        <f t="shared" si="21"/>
        <v>0</v>
      </c>
      <c r="V194" s="663">
        <f t="shared" si="21"/>
        <v>0</v>
      </c>
      <c r="W194" s="663">
        <f t="shared" si="21"/>
        <v>0</v>
      </c>
      <c r="X194" s="313">
        <f t="shared" si="17"/>
        <v>0</v>
      </c>
    </row>
    <row r="195" spans="1:25" ht="18.600000000000001" thickBot="1">
      <c r="A195" s="260">
        <v>60</v>
      </c>
      <c r="B195" s="143"/>
      <c r="C195" s="142">
        <v>209</v>
      </c>
      <c r="D195" s="148" t="s">
        <v>903</v>
      </c>
      <c r="E195" s="593"/>
      <c r="F195" s="249">
        <f t="shared" si="19"/>
        <v>59000</v>
      </c>
      <c r="G195" s="249">
        <f t="shared" si="19"/>
        <v>0</v>
      </c>
      <c r="H195" s="249">
        <f t="shared" si="19"/>
        <v>0</v>
      </c>
      <c r="I195" s="249">
        <f t="shared" si="19"/>
        <v>59000</v>
      </c>
      <c r="J195" s="221">
        <f t="shared" si="12"/>
        <v>1</v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59000</v>
      </c>
      <c r="O195" s="315">
        <f t="shared" si="20"/>
        <v>-59000</v>
      </c>
      <c r="P195" s="244"/>
      <c r="Q195" s="663">
        <f t="shared" si="21"/>
        <v>0</v>
      </c>
      <c r="R195" s="663">
        <f t="shared" si="21"/>
        <v>0</v>
      </c>
      <c r="S195" s="663">
        <f t="shared" si="21"/>
        <v>0</v>
      </c>
      <c r="T195" s="663">
        <f t="shared" si="21"/>
        <v>0</v>
      </c>
      <c r="U195" s="663">
        <f t="shared" si="21"/>
        <v>0</v>
      </c>
      <c r="V195" s="663">
        <f t="shared" si="21"/>
        <v>0</v>
      </c>
      <c r="W195" s="663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7">
        <v>500</v>
      </c>
      <c r="C196" s="873" t="s">
        <v>203</v>
      </c>
      <c r="D196" s="873"/>
      <c r="E196" s="598"/>
      <c r="F196" s="598">
        <f>SUMIF($B$607:$B$12312,$B196,F$607:F$12312)</f>
        <v>475787</v>
      </c>
      <c r="G196" s="598">
        <f>SUMIF($B$607:$B$12312,$B196,G$607:G$12312)</f>
        <v>71000</v>
      </c>
      <c r="H196" s="598">
        <f>SUMIF($B$607:$B$12312,$B196,H$607:H$12312)</f>
        <v>0</v>
      </c>
      <c r="I196" s="598">
        <f>SUMIF($B$607:$B$12312,$B196,I$607:I$12312)</f>
        <v>546787</v>
      </c>
      <c r="J196" s="221">
        <f t="shared" si="12"/>
        <v>1</v>
      </c>
      <c r="K196" s="244"/>
      <c r="L196" s="500">
        <f>SUMIF($B$607:$B$12312,$B196,L$607:L$12312)</f>
        <v>0</v>
      </c>
      <c r="M196" s="501">
        <f>SUMIF($B$607:$B$12312,$B196,M$607:M$12312)</f>
        <v>0</v>
      </c>
      <c r="N196" s="501">
        <f>SUMIF($B$607:$B$12312,$B196,N$607:N$12312)</f>
        <v>546787</v>
      </c>
      <c r="O196" s="501">
        <f>SUMIF($B$607:$B$12312,$B196,O$607:O$12312)</f>
        <v>-546787</v>
      </c>
      <c r="P196" s="244"/>
      <c r="Q196" s="664">
        <f t="shared" ref="Q196:W196" si="22">SUMIF($B$607:$B$12312,$B196,Q$607:Q$12312)</f>
        <v>0</v>
      </c>
      <c r="R196" s="664">
        <f t="shared" si="22"/>
        <v>0</v>
      </c>
      <c r="S196" s="664">
        <f t="shared" si="22"/>
        <v>0</v>
      </c>
      <c r="T196" s="664">
        <f t="shared" si="22"/>
        <v>0</v>
      </c>
      <c r="U196" s="664">
        <f t="shared" si="22"/>
        <v>0</v>
      </c>
      <c r="V196" s="664">
        <f t="shared" si="22"/>
        <v>0</v>
      </c>
      <c r="W196" s="664">
        <f t="shared" si="22"/>
        <v>0</v>
      </c>
      <c r="X196" s="499">
        <f t="shared" si="17"/>
        <v>0</v>
      </c>
      <c r="Y196" s="215"/>
    </row>
    <row r="197" spans="1:25" ht="18.600000000000001" thickBot="1">
      <c r="A197" s="260">
        <v>70</v>
      </c>
      <c r="B197" s="143"/>
      <c r="C197" s="160">
        <v>551</v>
      </c>
      <c r="D197" s="456" t="s">
        <v>204</v>
      </c>
      <c r="E197" s="593"/>
      <c r="F197" s="249">
        <f t="shared" ref="F197:I203" si="23">SUMIF($C$607:$C$12312,$C197,F$607:F$12312)</f>
        <v>305200</v>
      </c>
      <c r="G197" s="249">
        <f t="shared" si="23"/>
        <v>46000</v>
      </c>
      <c r="H197" s="249">
        <f t="shared" si="23"/>
        <v>0</v>
      </c>
      <c r="I197" s="249">
        <f t="shared" si="23"/>
        <v>351200</v>
      </c>
      <c r="J197" s="221">
        <f t="shared" si="12"/>
        <v>1</v>
      </c>
      <c r="K197" s="244"/>
      <c r="L197" s="314">
        <f t="shared" ref="L197:O203" si="24">SUMIF($C$607:$C$12312,$C197,L$607:L$12312)</f>
        <v>0</v>
      </c>
      <c r="M197" s="315">
        <f t="shared" si="24"/>
        <v>0</v>
      </c>
      <c r="N197" s="315">
        <f t="shared" si="24"/>
        <v>351200</v>
      </c>
      <c r="O197" s="315">
        <f t="shared" si="24"/>
        <v>-351200</v>
      </c>
      <c r="P197" s="244"/>
      <c r="Q197" s="663">
        <f t="shared" ref="Q197:W203" si="25">SUMIF($C$607:$C$12312,$C197,Q$607:Q$12312)</f>
        <v>0</v>
      </c>
      <c r="R197" s="663">
        <f t="shared" si="25"/>
        <v>0</v>
      </c>
      <c r="S197" s="663">
        <f t="shared" si="25"/>
        <v>0</v>
      </c>
      <c r="T197" s="663">
        <f t="shared" si="25"/>
        <v>0</v>
      </c>
      <c r="U197" s="663">
        <f t="shared" si="25"/>
        <v>0</v>
      </c>
      <c r="V197" s="663">
        <f t="shared" si="25"/>
        <v>0</v>
      </c>
      <c r="W197" s="663">
        <f t="shared" si="25"/>
        <v>0</v>
      </c>
      <c r="X197" s="313">
        <f t="shared" si="17"/>
        <v>0</v>
      </c>
    </row>
    <row r="198" spans="1:25" ht="18.600000000000001" thickBot="1">
      <c r="A198" s="260">
        <v>75</v>
      </c>
      <c r="B198" s="143"/>
      <c r="C198" s="161">
        <v>552</v>
      </c>
      <c r="D198" s="457" t="s">
        <v>205</v>
      </c>
      <c r="E198" s="593"/>
      <c r="F198" s="249">
        <f t="shared" si="23"/>
        <v>35600</v>
      </c>
      <c r="G198" s="249">
        <f t="shared" si="23"/>
        <v>0</v>
      </c>
      <c r="H198" s="249">
        <f t="shared" si="23"/>
        <v>0</v>
      </c>
      <c r="I198" s="249">
        <f t="shared" si="23"/>
        <v>35600</v>
      </c>
      <c r="J198" s="221">
        <f t="shared" si="12"/>
        <v>1</v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35600</v>
      </c>
      <c r="O198" s="315">
        <f t="shared" si="24"/>
        <v>-35600</v>
      </c>
      <c r="P198" s="244"/>
      <c r="Q198" s="663">
        <f t="shared" si="25"/>
        <v>0</v>
      </c>
      <c r="R198" s="663">
        <f t="shared" si="25"/>
        <v>0</v>
      </c>
      <c r="S198" s="663">
        <f t="shared" si="25"/>
        <v>0</v>
      </c>
      <c r="T198" s="663">
        <f t="shared" si="25"/>
        <v>0</v>
      </c>
      <c r="U198" s="663">
        <f t="shared" si="25"/>
        <v>0</v>
      </c>
      <c r="V198" s="663">
        <f t="shared" si="25"/>
        <v>0</v>
      </c>
      <c r="W198" s="663">
        <f t="shared" si="25"/>
        <v>0</v>
      </c>
      <c r="X198" s="313">
        <f t="shared" si="17"/>
        <v>0</v>
      </c>
      <c r="Y198" s="247"/>
    </row>
    <row r="199" spans="1:25" ht="18.600000000000001" hidden="1" thickBot="1">
      <c r="A199" s="260"/>
      <c r="B199" s="143"/>
      <c r="C199" s="161">
        <v>558</v>
      </c>
      <c r="D199" s="457" t="s">
        <v>1676</v>
      </c>
      <c r="E199" s="593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 t="str">
        <f t="shared" si="12"/>
        <v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3">
        <f t="shared" si="25"/>
        <v>0</v>
      </c>
      <c r="R199" s="663">
        <f t="shared" si="25"/>
        <v>0</v>
      </c>
      <c r="S199" s="663">
        <f t="shared" si="25"/>
        <v>0</v>
      </c>
      <c r="T199" s="663">
        <f t="shared" si="25"/>
        <v>0</v>
      </c>
      <c r="U199" s="663">
        <f t="shared" si="25"/>
        <v>0</v>
      </c>
      <c r="V199" s="663">
        <f t="shared" si="25"/>
        <v>0</v>
      </c>
      <c r="W199" s="663">
        <f t="shared" si="25"/>
        <v>0</v>
      </c>
      <c r="X199" s="313">
        <f>T199-U199-V199-W199</f>
        <v>0</v>
      </c>
      <c r="Y199" s="247"/>
    </row>
    <row r="200" spans="1:25" ht="18.600000000000001" thickBot="1">
      <c r="A200" s="260">
        <v>80</v>
      </c>
      <c r="B200" s="143"/>
      <c r="C200" s="161">
        <v>560</v>
      </c>
      <c r="D200" s="458" t="s">
        <v>206</v>
      </c>
      <c r="E200" s="593"/>
      <c r="F200" s="249">
        <f t="shared" si="23"/>
        <v>92287</v>
      </c>
      <c r="G200" s="249">
        <f t="shared" si="23"/>
        <v>16500</v>
      </c>
      <c r="H200" s="249">
        <f t="shared" si="23"/>
        <v>0</v>
      </c>
      <c r="I200" s="249">
        <f t="shared" si="23"/>
        <v>108787</v>
      </c>
      <c r="J200" s="221">
        <f t="shared" si="12"/>
        <v>1</v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108787</v>
      </c>
      <c r="O200" s="315">
        <f t="shared" si="24"/>
        <v>-108787</v>
      </c>
      <c r="P200" s="244"/>
      <c r="Q200" s="663">
        <f t="shared" si="25"/>
        <v>0</v>
      </c>
      <c r="R200" s="663">
        <f t="shared" si="25"/>
        <v>0</v>
      </c>
      <c r="S200" s="663">
        <f t="shared" si="25"/>
        <v>0</v>
      </c>
      <c r="T200" s="663">
        <f t="shared" si="25"/>
        <v>0</v>
      </c>
      <c r="U200" s="663">
        <f t="shared" si="25"/>
        <v>0</v>
      </c>
      <c r="V200" s="663">
        <f t="shared" si="25"/>
        <v>0</v>
      </c>
      <c r="W200" s="663">
        <f t="shared" si="25"/>
        <v>0</v>
      </c>
      <c r="X200" s="313">
        <f t="shared" si="17"/>
        <v>0</v>
      </c>
    </row>
    <row r="201" spans="1:25" ht="22.5" customHeight="1" thickBot="1">
      <c r="A201" s="260">
        <v>85</v>
      </c>
      <c r="B201" s="143"/>
      <c r="C201" s="161">
        <v>580</v>
      </c>
      <c r="D201" s="457" t="s">
        <v>207</v>
      </c>
      <c r="E201" s="593"/>
      <c r="F201" s="249">
        <f t="shared" si="23"/>
        <v>42700</v>
      </c>
      <c r="G201" s="249">
        <f t="shared" si="23"/>
        <v>8500</v>
      </c>
      <c r="H201" s="249">
        <f t="shared" si="23"/>
        <v>0</v>
      </c>
      <c r="I201" s="249">
        <f t="shared" si="23"/>
        <v>51200</v>
      </c>
      <c r="J201" s="221">
        <f t="shared" si="12"/>
        <v>1</v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51200</v>
      </c>
      <c r="O201" s="315">
        <f t="shared" si="24"/>
        <v>-51200</v>
      </c>
      <c r="P201" s="244"/>
      <c r="Q201" s="663">
        <f t="shared" si="25"/>
        <v>0</v>
      </c>
      <c r="R201" s="663">
        <f t="shared" si="25"/>
        <v>0</v>
      </c>
      <c r="S201" s="663">
        <f t="shared" si="25"/>
        <v>0</v>
      </c>
      <c r="T201" s="663">
        <f t="shared" si="25"/>
        <v>0</v>
      </c>
      <c r="U201" s="663">
        <f t="shared" si="25"/>
        <v>0</v>
      </c>
      <c r="V201" s="663">
        <f t="shared" si="25"/>
        <v>0</v>
      </c>
      <c r="W201" s="663">
        <f t="shared" si="25"/>
        <v>0</v>
      </c>
      <c r="X201" s="313">
        <f t="shared" si="17"/>
        <v>0</v>
      </c>
    </row>
    <row r="202" spans="1:25" ht="22.5" hidden="1" customHeight="1" thickBot="1">
      <c r="A202" s="260"/>
      <c r="B202" s="143"/>
      <c r="C202" s="161">
        <v>588</v>
      </c>
      <c r="D202" s="457" t="s">
        <v>1681</v>
      </c>
      <c r="E202" s="593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 t="str">
        <f t="shared" si="12"/>
        <v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3">
        <f t="shared" si="25"/>
        <v>0</v>
      </c>
      <c r="R202" s="663">
        <f t="shared" si="25"/>
        <v>0</v>
      </c>
      <c r="S202" s="663">
        <f t="shared" si="25"/>
        <v>0</v>
      </c>
      <c r="T202" s="663">
        <f t="shared" si="25"/>
        <v>0</v>
      </c>
      <c r="U202" s="663">
        <f t="shared" si="25"/>
        <v>0</v>
      </c>
      <c r="V202" s="663">
        <f t="shared" si="25"/>
        <v>0</v>
      </c>
      <c r="W202" s="663">
        <f t="shared" si="25"/>
        <v>0</v>
      </c>
      <c r="X202" s="313">
        <f t="shared" si="17"/>
        <v>0</v>
      </c>
    </row>
    <row r="203" spans="1:25" ht="32.4" hidden="1" thickBot="1">
      <c r="A203" s="260">
        <v>90</v>
      </c>
      <c r="B203" s="143"/>
      <c r="C203" s="162">
        <v>590</v>
      </c>
      <c r="D203" s="459" t="s">
        <v>208</v>
      </c>
      <c r="E203" s="593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 t="str">
        <f t="shared" si="12"/>
        <v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3">
        <f t="shared" si="25"/>
        <v>0</v>
      </c>
      <c r="R203" s="663">
        <f t="shared" si="25"/>
        <v>0</v>
      </c>
      <c r="S203" s="663">
        <f t="shared" si="25"/>
        <v>0</v>
      </c>
      <c r="T203" s="663">
        <f t="shared" si="25"/>
        <v>0</v>
      </c>
      <c r="U203" s="663">
        <f t="shared" si="25"/>
        <v>0</v>
      </c>
      <c r="V203" s="663">
        <f t="shared" si="25"/>
        <v>0</v>
      </c>
      <c r="W203" s="663">
        <f t="shared" si="25"/>
        <v>0</v>
      </c>
      <c r="X203" s="313">
        <f t="shared" si="17"/>
        <v>0</v>
      </c>
    </row>
    <row r="204" spans="1:25" s="247" customFormat="1" ht="24" hidden="1" customHeight="1" thickBot="1">
      <c r="A204" s="259">
        <v>115</v>
      </c>
      <c r="B204" s="597">
        <v>800</v>
      </c>
      <c r="C204" s="873" t="s">
        <v>209</v>
      </c>
      <c r="D204" s="873"/>
      <c r="E204" s="598"/>
      <c r="F204" s="598">
        <f t="shared" ref="F204:I205" si="26">SUMIF($B$607:$B$12312,$B204,F$607:F$12312)</f>
        <v>0</v>
      </c>
      <c r="G204" s="598">
        <f t="shared" si="26"/>
        <v>0</v>
      </c>
      <c r="H204" s="598">
        <f t="shared" si="26"/>
        <v>0</v>
      </c>
      <c r="I204" s="598">
        <f t="shared" si="26"/>
        <v>0</v>
      </c>
      <c r="J204" s="221" t="str">
        <f t="shared" si="12"/>
        <v/>
      </c>
      <c r="K204" s="244"/>
      <c r="L204" s="316">
        <f t="shared" ref="L204:O205" si="27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5">
        <f t="shared" ref="Q204:W205" si="28">SUMIF($B$607:$B$12312,$B204,Q$607:Q$12312)</f>
        <v>0</v>
      </c>
      <c r="R204" s="665">
        <f t="shared" si="28"/>
        <v>0</v>
      </c>
      <c r="S204" s="665">
        <f t="shared" si="28"/>
        <v>0</v>
      </c>
      <c r="T204" s="665">
        <f t="shared" si="28"/>
        <v>0</v>
      </c>
      <c r="U204" s="665">
        <f t="shared" si="28"/>
        <v>0</v>
      </c>
      <c r="V204" s="665">
        <f t="shared" si="28"/>
        <v>0</v>
      </c>
      <c r="W204" s="665">
        <f t="shared" si="28"/>
        <v>0</v>
      </c>
      <c r="X204" s="313">
        <f t="shared" si="17"/>
        <v>0</v>
      </c>
      <c r="Y204" s="215"/>
    </row>
    <row r="205" spans="1:25" s="247" customFormat="1" ht="18.600000000000001" thickBot="1">
      <c r="A205" s="259">
        <v>125</v>
      </c>
      <c r="B205" s="597">
        <v>1000</v>
      </c>
      <c r="C205" s="873" t="s">
        <v>210</v>
      </c>
      <c r="D205" s="873"/>
      <c r="E205" s="598"/>
      <c r="F205" s="598">
        <f t="shared" si="26"/>
        <v>541125</v>
      </c>
      <c r="G205" s="598">
        <f t="shared" si="26"/>
        <v>805927</v>
      </c>
      <c r="H205" s="598">
        <f t="shared" si="26"/>
        <v>0</v>
      </c>
      <c r="I205" s="598">
        <f t="shared" si="26"/>
        <v>1347052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1347052</v>
      </c>
      <c r="O205" s="317">
        <f t="shared" si="27"/>
        <v>-1347052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1243640</v>
      </c>
      <c r="T205" s="316">
        <f t="shared" si="28"/>
        <v>-1243640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-1243640</v>
      </c>
      <c r="Y205" s="215"/>
    </row>
    <row r="206" spans="1:25" ht="18.600000000000001" thickBot="1">
      <c r="A206" s="260">
        <v>130</v>
      </c>
      <c r="B206" s="136"/>
      <c r="C206" s="144">
        <v>1011</v>
      </c>
      <c r="D206" s="163" t="s">
        <v>211</v>
      </c>
      <c r="E206" s="593"/>
      <c r="F206" s="249">
        <f t="shared" ref="F206:I222" si="29">SUMIF($C$607:$C$12312,$C206,F$607:F$12312)</f>
        <v>39200</v>
      </c>
      <c r="G206" s="249">
        <f t="shared" si="29"/>
        <v>62000</v>
      </c>
      <c r="H206" s="249">
        <f t="shared" si="29"/>
        <v>0</v>
      </c>
      <c r="I206" s="249">
        <f t="shared" si="29"/>
        <v>101200</v>
      </c>
      <c r="J206" s="221">
        <f t="shared" si="12"/>
        <v>1</v>
      </c>
      <c r="K206" s="244"/>
      <c r="L206" s="314">
        <f t="shared" ref="L206:O222" si="30">SUMIF($C$607:$C$12312,$C206,L$607:L$12312)</f>
        <v>0</v>
      </c>
      <c r="M206" s="315">
        <f t="shared" si="30"/>
        <v>0</v>
      </c>
      <c r="N206" s="315">
        <f t="shared" si="30"/>
        <v>101200</v>
      </c>
      <c r="O206" s="315">
        <f t="shared" si="30"/>
        <v>-101200</v>
      </c>
      <c r="P206" s="244"/>
      <c r="Q206" s="314">
        <f t="shared" ref="Q206:W215" si="31">SUMIF($C$607:$C$12312,$C206,Q$607:Q$12312)</f>
        <v>0</v>
      </c>
      <c r="R206" s="314">
        <f t="shared" si="31"/>
        <v>0</v>
      </c>
      <c r="S206" s="314">
        <f t="shared" si="31"/>
        <v>101200</v>
      </c>
      <c r="T206" s="314">
        <f t="shared" si="31"/>
        <v>-101200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-101200</v>
      </c>
      <c r="Y206" s="247"/>
    </row>
    <row r="207" spans="1:25" ht="18.600000000000001" thickBot="1">
      <c r="A207" s="260">
        <v>135</v>
      </c>
      <c r="B207" s="136"/>
      <c r="C207" s="137">
        <v>1012</v>
      </c>
      <c r="D207" s="145" t="s">
        <v>212</v>
      </c>
      <c r="E207" s="593"/>
      <c r="F207" s="249">
        <f t="shared" si="29"/>
        <v>2000</v>
      </c>
      <c r="G207" s="249">
        <f t="shared" si="29"/>
        <v>0</v>
      </c>
      <c r="H207" s="249">
        <f t="shared" si="29"/>
        <v>0</v>
      </c>
      <c r="I207" s="249">
        <f t="shared" si="29"/>
        <v>2000</v>
      </c>
      <c r="J207" s="221">
        <f t="shared" si="12"/>
        <v>1</v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2000</v>
      </c>
      <c r="O207" s="315">
        <f t="shared" si="30"/>
        <v>-2000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2000</v>
      </c>
      <c r="T207" s="314">
        <f t="shared" si="31"/>
        <v>-2000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-2000</v>
      </c>
      <c r="Y207" s="247"/>
    </row>
    <row r="208" spans="1:25" ht="18.600000000000001" hidden="1" thickBot="1">
      <c r="A208" s="260">
        <v>140</v>
      </c>
      <c r="B208" s="136"/>
      <c r="C208" s="137">
        <v>1013</v>
      </c>
      <c r="D208" s="145" t="s">
        <v>213</v>
      </c>
      <c r="E208" s="593"/>
      <c r="F208" s="249">
        <f t="shared" si="29"/>
        <v>0</v>
      </c>
      <c r="G208" s="249">
        <f t="shared" si="29"/>
        <v>0</v>
      </c>
      <c r="H208" s="249">
        <f t="shared" si="29"/>
        <v>0</v>
      </c>
      <c r="I208" s="249">
        <f t="shared" si="29"/>
        <v>0</v>
      </c>
      <c r="J208" s="221" t="str">
        <f t="shared" si="12"/>
        <v/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0</v>
      </c>
      <c r="O208" s="315">
        <f t="shared" si="30"/>
        <v>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0</v>
      </c>
      <c r="T208" s="314">
        <f t="shared" si="31"/>
        <v>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0</v>
      </c>
    </row>
    <row r="209" spans="1:25" ht="18.600000000000001" thickBot="1">
      <c r="A209" s="260">
        <v>145</v>
      </c>
      <c r="B209" s="136"/>
      <c r="C209" s="137">
        <v>1014</v>
      </c>
      <c r="D209" s="145" t="s">
        <v>214</v>
      </c>
      <c r="E209" s="593"/>
      <c r="F209" s="249">
        <f t="shared" si="29"/>
        <v>18468</v>
      </c>
      <c r="G209" s="249">
        <f t="shared" si="29"/>
        <v>0</v>
      </c>
      <c r="H209" s="249">
        <f t="shared" si="29"/>
        <v>0</v>
      </c>
      <c r="I209" s="249">
        <f t="shared" si="29"/>
        <v>18468</v>
      </c>
      <c r="J209" s="221">
        <f t="shared" si="12"/>
        <v>1</v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18468</v>
      </c>
      <c r="O209" s="315">
        <f t="shared" si="30"/>
        <v>-18468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18468</v>
      </c>
      <c r="T209" s="314">
        <f t="shared" si="31"/>
        <v>-18468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-18468</v>
      </c>
    </row>
    <row r="210" spans="1:25" ht="18.600000000000001" thickBot="1">
      <c r="A210" s="260">
        <v>150</v>
      </c>
      <c r="B210" s="136"/>
      <c r="C210" s="137">
        <v>1015</v>
      </c>
      <c r="D210" s="145" t="s">
        <v>215</v>
      </c>
      <c r="E210" s="593"/>
      <c r="F210" s="249">
        <f t="shared" si="29"/>
        <v>98511</v>
      </c>
      <c r="G210" s="249">
        <f t="shared" si="29"/>
        <v>31750</v>
      </c>
      <c r="H210" s="249">
        <f t="shared" si="29"/>
        <v>0</v>
      </c>
      <c r="I210" s="249">
        <f t="shared" si="29"/>
        <v>130261</v>
      </c>
      <c r="J210" s="221">
        <f t="shared" si="12"/>
        <v>1</v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130261</v>
      </c>
      <c r="O210" s="315">
        <f t="shared" si="30"/>
        <v>-130261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130261</v>
      </c>
      <c r="T210" s="314">
        <f t="shared" si="31"/>
        <v>-130261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-130261</v>
      </c>
    </row>
    <row r="211" spans="1:25" ht="18.600000000000001" thickBot="1">
      <c r="A211" s="260">
        <v>155</v>
      </c>
      <c r="B211" s="136"/>
      <c r="C211" s="137">
        <v>1016</v>
      </c>
      <c r="D211" s="145" t="s">
        <v>216</v>
      </c>
      <c r="E211" s="593"/>
      <c r="F211" s="249">
        <f t="shared" si="29"/>
        <v>120666</v>
      </c>
      <c r="G211" s="249">
        <f t="shared" si="29"/>
        <v>132661</v>
      </c>
      <c r="H211" s="249">
        <f t="shared" si="29"/>
        <v>0</v>
      </c>
      <c r="I211" s="249">
        <f t="shared" si="29"/>
        <v>253327</v>
      </c>
      <c r="J211" s="221">
        <f t="shared" si="12"/>
        <v>1</v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253327</v>
      </c>
      <c r="O211" s="315">
        <f t="shared" si="30"/>
        <v>-253327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253327</v>
      </c>
      <c r="T211" s="314">
        <f t="shared" si="31"/>
        <v>-253327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-253327</v>
      </c>
    </row>
    <row r="212" spans="1:25" ht="18.600000000000001" thickBot="1">
      <c r="A212" s="260">
        <v>160</v>
      </c>
      <c r="B212" s="140"/>
      <c r="C212" s="164">
        <v>1020</v>
      </c>
      <c r="D212" s="165" t="s">
        <v>217</v>
      </c>
      <c r="E212" s="593"/>
      <c r="F212" s="249">
        <f t="shared" si="29"/>
        <v>155620</v>
      </c>
      <c r="G212" s="249">
        <f t="shared" si="29"/>
        <v>327700</v>
      </c>
      <c r="H212" s="249">
        <f t="shared" si="29"/>
        <v>0</v>
      </c>
      <c r="I212" s="249">
        <f t="shared" si="29"/>
        <v>483320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483320</v>
      </c>
      <c r="O212" s="315">
        <f t="shared" si="30"/>
        <v>-483320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483320</v>
      </c>
      <c r="T212" s="314">
        <f t="shared" si="31"/>
        <v>-483320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-483320</v>
      </c>
    </row>
    <row r="213" spans="1:25" ht="18.600000000000001" thickBot="1">
      <c r="A213" s="260">
        <v>165</v>
      </c>
      <c r="B213" s="136"/>
      <c r="C213" s="137">
        <v>1030</v>
      </c>
      <c r="D213" s="145" t="s">
        <v>218</v>
      </c>
      <c r="E213" s="593"/>
      <c r="F213" s="249">
        <f t="shared" si="29"/>
        <v>99185</v>
      </c>
      <c r="G213" s="249">
        <f t="shared" si="29"/>
        <v>152569</v>
      </c>
      <c r="H213" s="249">
        <f t="shared" si="29"/>
        <v>0</v>
      </c>
      <c r="I213" s="249">
        <f t="shared" si="29"/>
        <v>251754</v>
      </c>
      <c r="J213" s="221">
        <f t="shared" si="12"/>
        <v>1</v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251754</v>
      </c>
      <c r="O213" s="315">
        <f t="shared" si="30"/>
        <v>-251754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251754</v>
      </c>
      <c r="T213" s="314">
        <f t="shared" si="31"/>
        <v>-251754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-251754</v>
      </c>
    </row>
    <row r="214" spans="1:25" ht="18.600000000000001" thickBot="1">
      <c r="A214" s="260">
        <v>175</v>
      </c>
      <c r="B214" s="136"/>
      <c r="C214" s="164">
        <v>1051</v>
      </c>
      <c r="D214" s="167" t="s">
        <v>219</v>
      </c>
      <c r="E214" s="593"/>
      <c r="F214" s="249">
        <f t="shared" si="29"/>
        <v>6075</v>
      </c>
      <c r="G214" s="249">
        <f t="shared" si="29"/>
        <v>7178</v>
      </c>
      <c r="H214" s="249">
        <f t="shared" si="29"/>
        <v>0</v>
      </c>
      <c r="I214" s="249">
        <f t="shared" si="29"/>
        <v>13253</v>
      </c>
      <c r="J214" s="221">
        <f t="shared" si="12"/>
        <v>1</v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13253</v>
      </c>
      <c r="O214" s="315">
        <f t="shared" si="30"/>
        <v>-13253</v>
      </c>
      <c r="P214" s="244"/>
      <c r="Q214" s="663">
        <f t="shared" si="31"/>
        <v>0</v>
      </c>
      <c r="R214" s="663">
        <f t="shared" si="31"/>
        <v>0</v>
      </c>
      <c r="S214" s="663">
        <f t="shared" si="31"/>
        <v>0</v>
      </c>
      <c r="T214" s="663">
        <f t="shared" si="31"/>
        <v>0</v>
      </c>
      <c r="U214" s="663">
        <f t="shared" si="31"/>
        <v>0</v>
      </c>
      <c r="V214" s="663">
        <f t="shared" si="31"/>
        <v>0</v>
      </c>
      <c r="W214" s="663">
        <f t="shared" si="31"/>
        <v>0</v>
      </c>
      <c r="X214" s="313">
        <f t="shared" si="17"/>
        <v>0</v>
      </c>
    </row>
    <row r="215" spans="1:25" ht="18.600000000000001" hidden="1" thickBot="1">
      <c r="A215" s="260">
        <v>180</v>
      </c>
      <c r="B215" s="136"/>
      <c r="C215" s="137">
        <v>1052</v>
      </c>
      <c r="D215" s="145" t="s">
        <v>220</v>
      </c>
      <c r="E215" s="593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 t="str">
        <f t="shared" si="12"/>
        <v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3">
        <f t="shared" si="31"/>
        <v>0</v>
      </c>
      <c r="R215" s="663">
        <f t="shared" si="31"/>
        <v>0</v>
      </c>
      <c r="S215" s="663">
        <f t="shared" si="31"/>
        <v>0</v>
      </c>
      <c r="T215" s="663">
        <f t="shared" si="31"/>
        <v>0</v>
      </c>
      <c r="U215" s="663">
        <f t="shared" si="31"/>
        <v>0</v>
      </c>
      <c r="V215" s="663">
        <f t="shared" si="31"/>
        <v>0</v>
      </c>
      <c r="W215" s="663">
        <f t="shared" si="31"/>
        <v>0</v>
      </c>
      <c r="X215" s="313">
        <f t="shared" si="17"/>
        <v>0</v>
      </c>
    </row>
    <row r="216" spans="1:25" ht="18.600000000000001" hidden="1" thickBot="1">
      <c r="A216" s="260">
        <v>185</v>
      </c>
      <c r="B216" s="136"/>
      <c r="C216" s="168">
        <v>1053</v>
      </c>
      <c r="D216" s="169" t="s">
        <v>1682</v>
      </c>
      <c r="E216" s="593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 t="str">
        <f t="shared" si="12"/>
        <v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3">
        <f t="shared" ref="Q216:W222" si="32">SUMIF($C$607:$C$12312,$C216,Q$607:Q$12312)</f>
        <v>0</v>
      </c>
      <c r="R216" s="663">
        <f t="shared" si="32"/>
        <v>0</v>
      </c>
      <c r="S216" s="663">
        <f t="shared" si="32"/>
        <v>0</v>
      </c>
      <c r="T216" s="663">
        <f t="shared" si="32"/>
        <v>0</v>
      </c>
      <c r="U216" s="663">
        <f t="shared" si="32"/>
        <v>0</v>
      </c>
      <c r="V216" s="663">
        <f t="shared" si="32"/>
        <v>0</v>
      </c>
      <c r="W216" s="663">
        <f t="shared" si="32"/>
        <v>0</v>
      </c>
      <c r="X216" s="313">
        <f t="shared" si="17"/>
        <v>0</v>
      </c>
    </row>
    <row r="217" spans="1:25" ht="18.600000000000001" thickBot="1">
      <c r="A217" s="260">
        <v>190</v>
      </c>
      <c r="B217" s="136"/>
      <c r="C217" s="137">
        <v>1062</v>
      </c>
      <c r="D217" s="139" t="s">
        <v>221</v>
      </c>
      <c r="E217" s="593"/>
      <c r="F217" s="249">
        <f t="shared" si="29"/>
        <v>1400</v>
      </c>
      <c r="G217" s="249">
        <f t="shared" si="29"/>
        <v>1850</v>
      </c>
      <c r="H217" s="249">
        <f t="shared" si="29"/>
        <v>0</v>
      </c>
      <c r="I217" s="249">
        <f t="shared" si="29"/>
        <v>3250</v>
      </c>
      <c r="J217" s="221">
        <f t="shared" si="12"/>
        <v>1</v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3250</v>
      </c>
      <c r="O217" s="315">
        <f t="shared" si="30"/>
        <v>-3250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3250</v>
      </c>
      <c r="T217" s="314">
        <f t="shared" si="32"/>
        <v>-3250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-3250</v>
      </c>
    </row>
    <row r="218" spans="1:25" ht="18.600000000000001" thickBot="1">
      <c r="A218" s="260">
        <v>200</v>
      </c>
      <c r="B218" s="136"/>
      <c r="C218" s="168">
        <v>1063</v>
      </c>
      <c r="D218" s="170" t="s">
        <v>1458</v>
      </c>
      <c r="E218" s="593"/>
      <c r="F218" s="249">
        <f t="shared" si="29"/>
        <v>0</v>
      </c>
      <c r="G218" s="249">
        <f t="shared" si="29"/>
        <v>159</v>
      </c>
      <c r="H218" s="249">
        <f t="shared" si="29"/>
        <v>0</v>
      </c>
      <c r="I218" s="249">
        <f t="shared" si="29"/>
        <v>159</v>
      </c>
      <c r="J218" s="221">
        <f t="shared" si="12"/>
        <v>1</v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159</v>
      </c>
      <c r="O218" s="315">
        <f t="shared" si="30"/>
        <v>-159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5" ht="18.600000000000001" thickBot="1">
      <c r="A219" s="260">
        <v>200</v>
      </c>
      <c r="B219" s="136"/>
      <c r="C219" s="168">
        <v>1069</v>
      </c>
      <c r="D219" s="170" t="s">
        <v>223</v>
      </c>
      <c r="E219" s="593"/>
      <c r="F219" s="249">
        <f t="shared" si="29"/>
        <v>0</v>
      </c>
      <c r="G219" s="249">
        <f t="shared" si="29"/>
        <v>60</v>
      </c>
      <c r="H219" s="249">
        <f t="shared" si="29"/>
        <v>0</v>
      </c>
      <c r="I219" s="249">
        <f t="shared" si="29"/>
        <v>60</v>
      </c>
      <c r="J219" s="221">
        <f t="shared" si="12"/>
        <v>1</v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60</v>
      </c>
      <c r="O219" s="315">
        <f t="shared" si="30"/>
        <v>-60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60</v>
      </c>
      <c r="T219" s="314">
        <f t="shared" si="32"/>
        <v>-60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-60</v>
      </c>
    </row>
    <row r="220" spans="1:25" ht="31.8" hidden="1" thickBot="1">
      <c r="A220" s="260">
        <v>205</v>
      </c>
      <c r="B220" s="140"/>
      <c r="C220" s="137">
        <v>1091</v>
      </c>
      <c r="D220" s="145" t="s">
        <v>224</v>
      </c>
      <c r="E220" s="593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 t="str">
        <f t="shared" si="12"/>
        <v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5" ht="18.600000000000001" thickBot="1">
      <c r="A221" s="260">
        <v>210</v>
      </c>
      <c r="B221" s="136"/>
      <c r="C221" s="137">
        <v>1092</v>
      </c>
      <c r="D221" s="145" t="s">
        <v>352</v>
      </c>
      <c r="E221" s="593"/>
      <c r="F221" s="249">
        <f t="shared" si="29"/>
        <v>0</v>
      </c>
      <c r="G221" s="249">
        <f t="shared" si="29"/>
        <v>90000</v>
      </c>
      <c r="H221" s="249">
        <f t="shared" si="29"/>
        <v>0</v>
      </c>
      <c r="I221" s="249">
        <f t="shared" si="29"/>
        <v>90000</v>
      </c>
      <c r="J221" s="221">
        <f t="shared" si="12"/>
        <v>1</v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90000</v>
      </c>
      <c r="O221" s="315">
        <f t="shared" si="30"/>
        <v>-90000</v>
      </c>
      <c r="P221" s="244"/>
      <c r="Q221" s="663">
        <f t="shared" si="32"/>
        <v>0</v>
      </c>
      <c r="R221" s="663">
        <f t="shared" si="32"/>
        <v>0</v>
      </c>
      <c r="S221" s="663">
        <f t="shared" si="32"/>
        <v>0</v>
      </c>
      <c r="T221" s="663">
        <f t="shared" si="32"/>
        <v>0</v>
      </c>
      <c r="U221" s="663">
        <f t="shared" si="32"/>
        <v>0</v>
      </c>
      <c r="V221" s="663">
        <f t="shared" si="32"/>
        <v>0</v>
      </c>
      <c r="W221" s="663">
        <f t="shared" si="32"/>
        <v>0</v>
      </c>
      <c r="X221" s="313">
        <f t="shared" si="17"/>
        <v>0</v>
      </c>
    </row>
    <row r="222" spans="1:25" ht="18.600000000000001" hidden="1" thickBot="1">
      <c r="A222" s="260">
        <v>215</v>
      </c>
      <c r="B222" s="136"/>
      <c r="C222" s="142">
        <v>1098</v>
      </c>
      <c r="D222" s="146" t="s">
        <v>225</v>
      </c>
      <c r="E222" s="593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 t="str">
        <f t="shared" si="12"/>
        <v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7">
        <v>1900</v>
      </c>
      <c r="C223" s="873" t="s">
        <v>286</v>
      </c>
      <c r="D223" s="873"/>
      <c r="E223" s="598"/>
      <c r="F223" s="598">
        <f>SUMIF($B$607:$B$12312,$B223,F$607:F$12312)</f>
        <v>0</v>
      </c>
      <c r="G223" s="598">
        <f>SUMIF($B$607:$B$12312,$B223,G$607:G$12312)</f>
        <v>8000</v>
      </c>
      <c r="H223" s="598">
        <f>SUMIF($B$607:$B$12312,$B223,H$607:H$12312)</f>
        <v>0</v>
      </c>
      <c r="I223" s="598">
        <f>SUMIF($B$607:$B$12312,$B223,I$607:I$12312)</f>
        <v>8000</v>
      </c>
      <c r="J223" s="221">
        <f t="shared" si="12"/>
        <v>1</v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8000</v>
      </c>
      <c r="O223" s="317">
        <f>SUMIF($B$607:$B$12312,$B223,O$607:O$12312)</f>
        <v>-8000</v>
      </c>
      <c r="P223" s="244"/>
      <c r="Q223" s="665">
        <f t="shared" ref="Q223:W223" si="33">SUMIF($B$607:$B$12312,$B223,Q$607:Q$12312)</f>
        <v>0</v>
      </c>
      <c r="R223" s="665">
        <f t="shared" si="33"/>
        <v>0</v>
      </c>
      <c r="S223" s="665">
        <f t="shared" si="33"/>
        <v>0</v>
      </c>
      <c r="T223" s="665">
        <f t="shared" si="33"/>
        <v>0</v>
      </c>
      <c r="U223" s="665">
        <f t="shared" si="33"/>
        <v>0</v>
      </c>
      <c r="V223" s="665">
        <f t="shared" si="33"/>
        <v>0</v>
      </c>
      <c r="W223" s="665">
        <f t="shared" si="33"/>
        <v>0</v>
      </c>
      <c r="X223" s="313">
        <f>T223-U223-V223-W223</f>
        <v>0</v>
      </c>
      <c r="Y223" s="215"/>
    </row>
    <row r="224" spans="1:25" ht="18.600000000000001" hidden="1" thickBot="1">
      <c r="A224" s="260">
        <v>225</v>
      </c>
      <c r="B224" s="136"/>
      <c r="C224" s="144">
        <v>1901</v>
      </c>
      <c r="D224" s="147" t="s">
        <v>287</v>
      </c>
      <c r="E224" s="593"/>
      <c r="F224" s="249">
        <f t="shared" ref="F224:I226" si="34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 t="str">
        <f t="shared" si="12"/>
        <v/>
      </c>
      <c r="K224" s="244"/>
      <c r="L224" s="314">
        <f t="shared" ref="L224:O226" si="35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663">
        <f t="shared" ref="Q224:W226" si="36">SUMIF($C$607:$C$12312,$C224,Q$607:Q$12312)</f>
        <v>0</v>
      </c>
      <c r="R224" s="663">
        <f t="shared" si="36"/>
        <v>0</v>
      </c>
      <c r="S224" s="663">
        <f t="shared" si="36"/>
        <v>0</v>
      </c>
      <c r="T224" s="663">
        <f t="shared" si="36"/>
        <v>0</v>
      </c>
      <c r="U224" s="663">
        <f t="shared" si="36"/>
        <v>0</v>
      </c>
      <c r="V224" s="663">
        <f t="shared" si="36"/>
        <v>0</v>
      </c>
      <c r="W224" s="663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288</v>
      </c>
      <c r="E225" s="593"/>
      <c r="F225" s="249">
        <f t="shared" si="34"/>
        <v>0</v>
      </c>
      <c r="G225" s="249">
        <f t="shared" si="34"/>
        <v>8000</v>
      </c>
      <c r="H225" s="249">
        <f t="shared" si="34"/>
        <v>0</v>
      </c>
      <c r="I225" s="249">
        <f t="shared" si="34"/>
        <v>8000</v>
      </c>
      <c r="J225" s="221">
        <f t="shared" si="12"/>
        <v>1</v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8000</v>
      </c>
      <c r="O225" s="315">
        <f t="shared" si="35"/>
        <v>-8000</v>
      </c>
      <c r="P225" s="244"/>
      <c r="Q225" s="663">
        <f t="shared" si="36"/>
        <v>0</v>
      </c>
      <c r="R225" s="663">
        <f t="shared" si="36"/>
        <v>0</v>
      </c>
      <c r="S225" s="663">
        <f t="shared" si="36"/>
        <v>0</v>
      </c>
      <c r="T225" s="663">
        <f t="shared" si="36"/>
        <v>0</v>
      </c>
      <c r="U225" s="663">
        <f t="shared" si="36"/>
        <v>0</v>
      </c>
      <c r="V225" s="663">
        <f t="shared" si="36"/>
        <v>0</v>
      </c>
      <c r="W225" s="663">
        <f t="shared" si="36"/>
        <v>0</v>
      </c>
      <c r="X225" s="313">
        <f>T225-U225-V225-W225</f>
        <v>0</v>
      </c>
      <c r="Y225" s="247"/>
    </row>
    <row r="226" spans="1:25" ht="29.25" hidden="1" customHeight="1" thickBot="1">
      <c r="A226" s="260">
        <v>245</v>
      </c>
      <c r="B226" s="136"/>
      <c r="C226" s="142">
        <v>1991</v>
      </c>
      <c r="D226" s="154" t="s">
        <v>289</v>
      </c>
      <c r="E226" s="593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 t="str">
        <f t="shared" si="12"/>
        <v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3">
        <f t="shared" si="36"/>
        <v>0</v>
      </c>
      <c r="R226" s="663">
        <f t="shared" si="36"/>
        <v>0</v>
      </c>
      <c r="S226" s="663">
        <f t="shared" si="36"/>
        <v>0</v>
      </c>
      <c r="T226" s="663">
        <f t="shared" si="36"/>
        <v>0</v>
      </c>
      <c r="U226" s="663">
        <f t="shared" si="36"/>
        <v>0</v>
      </c>
      <c r="V226" s="663">
        <f t="shared" si="36"/>
        <v>0</v>
      </c>
      <c r="W226" s="663">
        <f t="shared" si="36"/>
        <v>0</v>
      </c>
      <c r="X226" s="313">
        <f>T226-U226-V226-W226</f>
        <v>0</v>
      </c>
    </row>
    <row r="227" spans="1:25" s="247" customFormat="1" ht="19.5" hidden="1" customHeight="1" thickBot="1">
      <c r="A227" s="259">
        <v>220</v>
      </c>
      <c r="B227" s="597">
        <v>2100</v>
      </c>
      <c r="C227" s="873" t="s">
        <v>1067</v>
      </c>
      <c r="D227" s="873"/>
      <c r="E227" s="598"/>
      <c r="F227" s="598">
        <f>SUMIF($B$607:$B$12312,$B227,F$607:F$12312)</f>
        <v>0</v>
      </c>
      <c r="G227" s="598">
        <f>SUMIF($B$607:$B$12312,$B227,G$607:G$12312)</f>
        <v>0</v>
      </c>
      <c r="H227" s="598">
        <f>SUMIF($B$607:$B$12312,$B227,H$607:H$12312)</f>
        <v>0</v>
      </c>
      <c r="I227" s="598">
        <f>SUMIF($B$607:$B$12312,$B227,I$607:I$12312)</f>
        <v>0</v>
      </c>
      <c r="J227" s="221" t="str">
        <f t="shared" si="12"/>
        <v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665">
        <f t="shared" ref="Q227:W227" si="37">SUMIF($B$607:$B$12312,$B227,Q$607:Q$12312)</f>
        <v>0</v>
      </c>
      <c r="R227" s="665">
        <f t="shared" si="37"/>
        <v>0</v>
      </c>
      <c r="S227" s="665">
        <f t="shared" si="37"/>
        <v>0</v>
      </c>
      <c r="T227" s="665">
        <f t="shared" si="37"/>
        <v>0</v>
      </c>
      <c r="U227" s="665">
        <f t="shared" si="37"/>
        <v>0</v>
      </c>
      <c r="V227" s="665">
        <f t="shared" si="37"/>
        <v>0</v>
      </c>
      <c r="W227" s="665">
        <f t="shared" si="37"/>
        <v>0</v>
      </c>
      <c r="X227" s="313">
        <f t="shared" si="17"/>
        <v>0</v>
      </c>
      <c r="Y227" s="215"/>
    </row>
    <row r="228" spans="1:25" ht="18.600000000000001" hidden="1" thickBot="1">
      <c r="A228" s="260">
        <v>225</v>
      </c>
      <c r="B228" s="136"/>
      <c r="C228" s="144">
        <v>2110</v>
      </c>
      <c r="D228" s="147" t="s">
        <v>226</v>
      </c>
      <c r="E228" s="593"/>
      <c r="F228" s="249">
        <f t="shared" ref="F228:I232" si="38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 t="str">
        <f t="shared" si="12"/>
        <v/>
      </c>
      <c r="K228" s="244"/>
      <c r="L228" s="314">
        <f t="shared" ref="L228:O232" si="39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3">
        <f t="shared" ref="Q228:W232" si="40">SUMIF($C$607:$C$12312,$C228,Q$607:Q$12312)</f>
        <v>0</v>
      </c>
      <c r="R228" s="663">
        <f t="shared" si="40"/>
        <v>0</v>
      </c>
      <c r="S228" s="663">
        <f t="shared" si="40"/>
        <v>0</v>
      </c>
      <c r="T228" s="663">
        <f t="shared" si="40"/>
        <v>0</v>
      </c>
      <c r="U228" s="663">
        <f t="shared" si="40"/>
        <v>0</v>
      </c>
      <c r="V228" s="663">
        <f t="shared" si="40"/>
        <v>0</v>
      </c>
      <c r="W228" s="663">
        <f t="shared" si="40"/>
        <v>0</v>
      </c>
      <c r="X228" s="313">
        <f t="shared" si="17"/>
        <v>0</v>
      </c>
    </row>
    <row r="229" spans="1:25" ht="18.600000000000001" hidden="1" thickBot="1">
      <c r="A229" s="260">
        <v>230</v>
      </c>
      <c r="B229" s="171"/>
      <c r="C229" s="137">
        <v>2120</v>
      </c>
      <c r="D229" s="159" t="s">
        <v>227</v>
      </c>
      <c r="E229" s="593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 t="str">
        <f t="shared" si="12"/>
        <v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3">
        <f t="shared" si="40"/>
        <v>0</v>
      </c>
      <c r="R229" s="663">
        <f t="shared" si="40"/>
        <v>0</v>
      </c>
      <c r="S229" s="663">
        <f t="shared" si="40"/>
        <v>0</v>
      </c>
      <c r="T229" s="663">
        <f t="shared" si="40"/>
        <v>0</v>
      </c>
      <c r="U229" s="663">
        <f t="shared" si="40"/>
        <v>0</v>
      </c>
      <c r="V229" s="663">
        <f t="shared" si="40"/>
        <v>0</v>
      </c>
      <c r="W229" s="663">
        <f t="shared" si="40"/>
        <v>0</v>
      </c>
      <c r="X229" s="313">
        <f t="shared" si="17"/>
        <v>0</v>
      </c>
      <c r="Y229" s="247"/>
    </row>
    <row r="230" spans="1:25" ht="23.25" hidden="1" customHeight="1" thickBot="1">
      <c r="A230" s="260">
        <v>235</v>
      </c>
      <c r="B230" s="171"/>
      <c r="C230" s="137">
        <v>2125</v>
      </c>
      <c r="D230" s="159" t="s">
        <v>228</v>
      </c>
      <c r="E230" s="593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 t="str">
        <f t="shared" si="12"/>
        <v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3">
        <f t="shared" si="40"/>
        <v>0</v>
      </c>
      <c r="R230" s="663">
        <f t="shared" si="40"/>
        <v>0</v>
      </c>
      <c r="S230" s="663">
        <f t="shared" si="40"/>
        <v>0</v>
      </c>
      <c r="T230" s="663">
        <f t="shared" si="40"/>
        <v>0</v>
      </c>
      <c r="U230" s="663">
        <f t="shared" si="40"/>
        <v>0</v>
      </c>
      <c r="V230" s="663">
        <f t="shared" si="40"/>
        <v>0</v>
      </c>
      <c r="W230" s="663">
        <f t="shared" si="40"/>
        <v>0</v>
      </c>
      <c r="X230" s="313">
        <f t="shared" si="17"/>
        <v>0</v>
      </c>
    </row>
    <row r="231" spans="1:25" ht="22.5" hidden="1" customHeight="1" thickBot="1">
      <c r="A231" s="260">
        <v>240</v>
      </c>
      <c r="B231" s="143"/>
      <c r="C231" s="137">
        <v>2140</v>
      </c>
      <c r="D231" s="159" t="s">
        <v>229</v>
      </c>
      <c r="E231" s="593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 t="str">
        <f t="shared" si="12"/>
        <v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3">
        <f t="shared" si="40"/>
        <v>0</v>
      </c>
      <c r="R231" s="663">
        <f t="shared" si="40"/>
        <v>0</v>
      </c>
      <c r="S231" s="663">
        <f t="shared" si="40"/>
        <v>0</v>
      </c>
      <c r="T231" s="663">
        <f t="shared" si="40"/>
        <v>0</v>
      </c>
      <c r="U231" s="663">
        <f t="shared" si="40"/>
        <v>0</v>
      </c>
      <c r="V231" s="663">
        <f t="shared" si="40"/>
        <v>0</v>
      </c>
      <c r="W231" s="663">
        <f t="shared" si="40"/>
        <v>0</v>
      </c>
      <c r="X231" s="313">
        <f t="shared" si="17"/>
        <v>0</v>
      </c>
    </row>
    <row r="232" spans="1:25" ht="23.25" hidden="1" customHeight="1" thickBot="1">
      <c r="A232" s="260">
        <v>245</v>
      </c>
      <c r="B232" s="136"/>
      <c r="C232" s="142">
        <v>2190</v>
      </c>
      <c r="D232" s="154" t="s">
        <v>230</v>
      </c>
      <c r="E232" s="593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 t="str">
        <f t="shared" si="12"/>
        <v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3">
        <f t="shared" si="40"/>
        <v>0</v>
      </c>
      <c r="R232" s="663">
        <f t="shared" si="40"/>
        <v>0</v>
      </c>
      <c r="S232" s="663">
        <f t="shared" si="40"/>
        <v>0</v>
      </c>
      <c r="T232" s="663">
        <f t="shared" si="40"/>
        <v>0</v>
      </c>
      <c r="U232" s="663">
        <f t="shared" si="40"/>
        <v>0</v>
      </c>
      <c r="V232" s="663">
        <f t="shared" si="40"/>
        <v>0</v>
      </c>
      <c r="W232" s="663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7">
        <v>2200</v>
      </c>
      <c r="C233" s="873" t="s">
        <v>231</v>
      </c>
      <c r="D233" s="873"/>
      <c r="E233" s="598"/>
      <c r="F233" s="598">
        <f>SUMIF($B$607:$B$12312,$B233,F$607:F$12312)</f>
        <v>0</v>
      </c>
      <c r="G233" s="598">
        <f>SUMIF($B$607:$B$12312,$B233,G$607:G$12312)</f>
        <v>7000</v>
      </c>
      <c r="H233" s="598">
        <f>SUMIF($B$607:$B$12312,$B233,H$607:H$12312)</f>
        <v>0</v>
      </c>
      <c r="I233" s="598">
        <f>SUMIF($B$607:$B$12312,$B233,I$607:I$12312)</f>
        <v>7000</v>
      </c>
      <c r="J233" s="221">
        <f t="shared" si="12"/>
        <v>1</v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7000</v>
      </c>
      <c r="O233" s="317">
        <f>SUMIF($B$607:$B$12312,$B233,O$607:O$12312)</f>
        <v>-7000</v>
      </c>
      <c r="P233" s="244"/>
      <c r="Q233" s="665">
        <f t="shared" ref="Q233:W233" si="41">SUMIF($B$607:$B$12312,$B233,Q$607:Q$12312)</f>
        <v>0</v>
      </c>
      <c r="R233" s="665">
        <f t="shared" si="41"/>
        <v>0</v>
      </c>
      <c r="S233" s="665">
        <f t="shared" si="41"/>
        <v>0</v>
      </c>
      <c r="T233" s="665">
        <f t="shared" si="41"/>
        <v>0</v>
      </c>
      <c r="U233" s="665">
        <f t="shared" si="41"/>
        <v>0</v>
      </c>
      <c r="V233" s="665">
        <f t="shared" si="41"/>
        <v>0</v>
      </c>
      <c r="W233" s="665">
        <f t="shared" si="41"/>
        <v>0</v>
      </c>
      <c r="X233" s="313">
        <f t="shared" si="17"/>
        <v>0</v>
      </c>
      <c r="Y233" s="215"/>
    </row>
    <row r="234" spans="1:25" ht="18.600000000000001" hidden="1" thickBot="1">
      <c r="A234" s="260">
        <v>255</v>
      </c>
      <c r="B234" s="136"/>
      <c r="C234" s="137">
        <v>2221</v>
      </c>
      <c r="D234" s="139" t="s">
        <v>353</v>
      </c>
      <c r="E234" s="593"/>
      <c r="F234" s="249">
        <f t="shared" ref="F234:I235" si="42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 t="str">
        <f t="shared" si="12"/>
        <v/>
      </c>
      <c r="K234" s="244"/>
      <c r="L234" s="663">
        <f t="shared" ref="L234:O235" si="43">SUMIF($C$607:$C$12312,$C234,L$607:L$12312)</f>
        <v>0</v>
      </c>
      <c r="M234" s="667">
        <f t="shared" si="43"/>
        <v>0</v>
      </c>
      <c r="N234" s="667">
        <f t="shared" si="43"/>
        <v>0</v>
      </c>
      <c r="O234" s="667">
        <f t="shared" si="43"/>
        <v>0</v>
      </c>
      <c r="P234" s="244"/>
      <c r="Q234" s="663">
        <f t="shared" ref="Q234:W235" si="44">SUMIF($C$607:$C$12312,$C234,Q$607:Q$12312)</f>
        <v>0</v>
      </c>
      <c r="R234" s="663">
        <f t="shared" si="44"/>
        <v>0</v>
      </c>
      <c r="S234" s="663">
        <f t="shared" si="44"/>
        <v>0</v>
      </c>
      <c r="T234" s="663">
        <f t="shared" si="44"/>
        <v>0</v>
      </c>
      <c r="U234" s="663">
        <f t="shared" si="44"/>
        <v>0</v>
      </c>
      <c r="V234" s="663">
        <f t="shared" si="44"/>
        <v>0</v>
      </c>
      <c r="W234" s="663">
        <f t="shared" si="44"/>
        <v>0</v>
      </c>
      <c r="X234" s="313">
        <f t="shared" si="17"/>
        <v>0</v>
      </c>
    </row>
    <row r="235" spans="1:25" ht="18.600000000000001" thickBot="1">
      <c r="A235" s="260">
        <v>265</v>
      </c>
      <c r="B235" s="136"/>
      <c r="C235" s="142">
        <v>2224</v>
      </c>
      <c r="D235" s="141" t="s">
        <v>232</v>
      </c>
      <c r="E235" s="593"/>
      <c r="F235" s="249">
        <f t="shared" si="42"/>
        <v>0</v>
      </c>
      <c r="G235" s="249">
        <f t="shared" si="42"/>
        <v>7000</v>
      </c>
      <c r="H235" s="249">
        <f t="shared" si="42"/>
        <v>0</v>
      </c>
      <c r="I235" s="249">
        <f t="shared" si="42"/>
        <v>7000</v>
      </c>
      <c r="J235" s="221">
        <f t="shared" si="12"/>
        <v>1</v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7000</v>
      </c>
      <c r="O235" s="315">
        <f t="shared" si="43"/>
        <v>-7000</v>
      </c>
      <c r="P235" s="244"/>
      <c r="Q235" s="663">
        <f t="shared" si="44"/>
        <v>0</v>
      </c>
      <c r="R235" s="663">
        <f t="shared" si="44"/>
        <v>0</v>
      </c>
      <c r="S235" s="663">
        <f t="shared" si="44"/>
        <v>0</v>
      </c>
      <c r="T235" s="663">
        <f t="shared" si="44"/>
        <v>0</v>
      </c>
      <c r="U235" s="663">
        <f t="shared" si="44"/>
        <v>0</v>
      </c>
      <c r="V235" s="663">
        <f t="shared" si="44"/>
        <v>0</v>
      </c>
      <c r="W235" s="663">
        <f t="shared" si="44"/>
        <v>0</v>
      </c>
      <c r="X235" s="313">
        <f t="shared" si="17"/>
        <v>0</v>
      </c>
    </row>
    <row r="236" spans="1:25" s="247" customFormat="1" ht="19.5" hidden="1" customHeight="1" thickBot="1">
      <c r="A236" s="259">
        <v>270</v>
      </c>
      <c r="B236" s="597">
        <v>2500</v>
      </c>
      <c r="C236" s="873" t="s">
        <v>233</v>
      </c>
      <c r="D236" s="873"/>
      <c r="E236" s="598"/>
      <c r="F236" s="598">
        <f t="shared" ref="F236:I240" si="45">SUMIF($B$607:$B$12312,$B236,F$607:F$12312)</f>
        <v>0</v>
      </c>
      <c r="G236" s="598">
        <f t="shared" si="45"/>
        <v>0</v>
      </c>
      <c r="H236" s="598">
        <f t="shared" si="45"/>
        <v>0</v>
      </c>
      <c r="I236" s="598">
        <f t="shared" si="45"/>
        <v>0</v>
      </c>
      <c r="J236" s="221" t="str">
        <f t="shared" si="12"/>
        <v/>
      </c>
      <c r="K236" s="244"/>
      <c r="L236" s="316">
        <f t="shared" ref="L236:O240" si="46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5">
        <f t="shared" ref="Q236:W240" si="47">SUMIF($B$607:$B$12312,$B236,Q$607:Q$12312)</f>
        <v>0</v>
      </c>
      <c r="R236" s="665">
        <f t="shared" si="47"/>
        <v>0</v>
      </c>
      <c r="S236" s="665">
        <f t="shared" si="47"/>
        <v>0</v>
      </c>
      <c r="T236" s="665">
        <f t="shared" si="47"/>
        <v>0</v>
      </c>
      <c r="U236" s="665">
        <f t="shared" si="47"/>
        <v>0</v>
      </c>
      <c r="V236" s="665">
        <f t="shared" si="47"/>
        <v>0</v>
      </c>
      <c r="W236" s="665">
        <f t="shared" si="47"/>
        <v>0</v>
      </c>
      <c r="X236" s="313">
        <f t="shared" si="17"/>
        <v>0</v>
      </c>
      <c r="Y236" s="215"/>
    </row>
    <row r="237" spans="1:25" s="247" customFormat="1" ht="20.25" hidden="1" customHeight="1" thickBot="1">
      <c r="A237" s="259">
        <v>290</v>
      </c>
      <c r="B237" s="597">
        <v>2600</v>
      </c>
      <c r="C237" s="873" t="s">
        <v>234</v>
      </c>
      <c r="D237" s="873"/>
      <c r="E237" s="598"/>
      <c r="F237" s="598">
        <f t="shared" si="45"/>
        <v>0</v>
      </c>
      <c r="G237" s="598">
        <f t="shared" si="45"/>
        <v>0</v>
      </c>
      <c r="H237" s="598">
        <f t="shared" si="45"/>
        <v>0</v>
      </c>
      <c r="I237" s="598">
        <f t="shared" si="45"/>
        <v>0</v>
      </c>
      <c r="J237" s="221" t="str">
        <f t="shared" si="12"/>
        <v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5">
        <f t="shared" si="47"/>
        <v>0</v>
      </c>
      <c r="R237" s="665">
        <f t="shared" si="47"/>
        <v>0</v>
      </c>
      <c r="S237" s="665">
        <f t="shared" si="47"/>
        <v>0</v>
      </c>
      <c r="T237" s="665">
        <f t="shared" si="47"/>
        <v>0</v>
      </c>
      <c r="U237" s="665">
        <f t="shared" si="47"/>
        <v>0</v>
      </c>
      <c r="V237" s="665">
        <f t="shared" si="47"/>
        <v>0</v>
      </c>
      <c r="W237" s="665">
        <f t="shared" si="47"/>
        <v>0</v>
      </c>
      <c r="X237" s="313">
        <f t="shared" si="17"/>
        <v>0</v>
      </c>
      <c r="Y237" s="215"/>
    </row>
    <row r="238" spans="1:25" s="247" customFormat="1" ht="24" hidden="1" customHeight="1" thickBot="1">
      <c r="A238" s="318">
        <v>320</v>
      </c>
      <c r="B238" s="597">
        <v>2700</v>
      </c>
      <c r="C238" s="873" t="s">
        <v>235</v>
      </c>
      <c r="D238" s="873"/>
      <c r="E238" s="598"/>
      <c r="F238" s="598">
        <f t="shared" si="45"/>
        <v>0</v>
      </c>
      <c r="G238" s="598">
        <f t="shared" si="45"/>
        <v>0</v>
      </c>
      <c r="H238" s="598">
        <f t="shared" si="45"/>
        <v>0</v>
      </c>
      <c r="I238" s="598">
        <f t="shared" si="45"/>
        <v>0</v>
      </c>
      <c r="J238" s="221" t="str">
        <f t="shared" si="12"/>
        <v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5">
        <f t="shared" si="47"/>
        <v>0</v>
      </c>
      <c r="R238" s="665">
        <f t="shared" si="47"/>
        <v>0</v>
      </c>
      <c r="S238" s="665">
        <f t="shared" si="47"/>
        <v>0</v>
      </c>
      <c r="T238" s="665">
        <f t="shared" si="47"/>
        <v>0</v>
      </c>
      <c r="U238" s="665">
        <f t="shared" si="47"/>
        <v>0</v>
      </c>
      <c r="V238" s="665">
        <f t="shared" si="47"/>
        <v>0</v>
      </c>
      <c r="W238" s="665">
        <f t="shared" si="47"/>
        <v>0</v>
      </c>
      <c r="X238" s="313">
        <f t="shared" si="17"/>
        <v>0</v>
      </c>
    </row>
    <row r="239" spans="1:25" s="247" customFormat="1" ht="33.75" hidden="1" customHeight="1" thickBot="1">
      <c r="A239" s="259">
        <v>330</v>
      </c>
      <c r="B239" s="597">
        <v>2800</v>
      </c>
      <c r="C239" s="873" t="s">
        <v>1683</v>
      </c>
      <c r="D239" s="873"/>
      <c r="E239" s="598"/>
      <c r="F239" s="598">
        <f t="shared" si="45"/>
        <v>0</v>
      </c>
      <c r="G239" s="598">
        <f t="shared" si="45"/>
        <v>0</v>
      </c>
      <c r="H239" s="598">
        <f t="shared" si="45"/>
        <v>0</v>
      </c>
      <c r="I239" s="598">
        <f t="shared" si="45"/>
        <v>0</v>
      </c>
      <c r="J239" s="221" t="str">
        <f t="shared" si="12"/>
        <v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5">
        <f t="shared" si="47"/>
        <v>0</v>
      </c>
      <c r="R239" s="665">
        <f t="shared" si="47"/>
        <v>0</v>
      </c>
      <c r="S239" s="665">
        <f t="shared" si="47"/>
        <v>0</v>
      </c>
      <c r="T239" s="665">
        <f t="shared" si="47"/>
        <v>0</v>
      </c>
      <c r="U239" s="665">
        <f t="shared" si="47"/>
        <v>0</v>
      </c>
      <c r="V239" s="665">
        <f t="shared" si="47"/>
        <v>0</v>
      </c>
      <c r="W239" s="665">
        <f t="shared" si="47"/>
        <v>0</v>
      </c>
      <c r="X239" s="313">
        <f t="shared" si="17"/>
        <v>0</v>
      </c>
    </row>
    <row r="240" spans="1:25" s="247" customFormat="1" ht="19.5" hidden="1" customHeight="1" thickBot="1">
      <c r="A240" s="259">
        <v>350</v>
      </c>
      <c r="B240" s="597">
        <v>2900</v>
      </c>
      <c r="C240" s="873" t="s">
        <v>236</v>
      </c>
      <c r="D240" s="873"/>
      <c r="E240" s="598"/>
      <c r="F240" s="598">
        <f t="shared" si="45"/>
        <v>0</v>
      </c>
      <c r="G240" s="598">
        <f t="shared" si="45"/>
        <v>0</v>
      </c>
      <c r="H240" s="598">
        <f t="shared" si="45"/>
        <v>0</v>
      </c>
      <c r="I240" s="598">
        <f t="shared" si="45"/>
        <v>0</v>
      </c>
      <c r="J240" s="221" t="str">
        <f t="shared" si="12"/>
        <v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665">
        <f t="shared" si="47"/>
        <v>0</v>
      </c>
      <c r="R240" s="665">
        <f t="shared" si="47"/>
        <v>0</v>
      </c>
      <c r="S240" s="665">
        <f t="shared" si="47"/>
        <v>0</v>
      </c>
      <c r="T240" s="665">
        <f t="shared" si="47"/>
        <v>0</v>
      </c>
      <c r="U240" s="665">
        <f t="shared" si="47"/>
        <v>0</v>
      </c>
      <c r="V240" s="665">
        <f t="shared" si="47"/>
        <v>0</v>
      </c>
      <c r="W240" s="665">
        <f t="shared" si="47"/>
        <v>0</v>
      </c>
      <c r="X240" s="313">
        <f t="shared" si="17"/>
        <v>0</v>
      </c>
    </row>
    <row r="241" spans="1:25" ht="18.600000000000001" hidden="1" thickBot="1">
      <c r="A241" s="260">
        <v>355</v>
      </c>
      <c r="B241" s="172"/>
      <c r="C241" s="144">
        <v>2910</v>
      </c>
      <c r="D241" s="319" t="s">
        <v>1700</v>
      </c>
      <c r="E241" s="593"/>
      <c r="F241" s="249">
        <f t="shared" ref="F241:I248" si="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 t="str">
        <f t="shared" si="12"/>
        <v/>
      </c>
      <c r="K241" s="244"/>
      <c r="L241" s="314">
        <f t="shared" ref="L241:O248" si="49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3">
        <f t="shared" ref="Q241:W248" si="50">SUMIF($C$607:$C$12312,$C241,Q$607:Q$12312)</f>
        <v>0</v>
      </c>
      <c r="R241" s="663">
        <f t="shared" si="50"/>
        <v>0</v>
      </c>
      <c r="S241" s="663">
        <f t="shared" si="50"/>
        <v>0</v>
      </c>
      <c r="T241" s="663">
        <f t="shared" si="50"/>
        <v>0</v>
      </c>
      <c r="U241" s="663">
        <f t="shared" si="50"/>
        <v>0</v>
      </c>
      <c r="V241" s="663">
        <f t="shared" si="50"/>
        <v>0</v>
      </c>
      <c r="W241" s="663">
        <f t="shared" si="50"/>
        <v>0</v>
      </c>
      <c r="X241" s="313">
        <f>T241-U241-V241-W241</f>
        <v>0</v>
      </c>
      <c r="Y241" s="247"/>
    </row>
    <row r="242" spans="1:25" ht="18.600000000000001" hidden="1" thickBot="1">
      <c r="A242" s="260">
        <v>355</v>
      </c>
      <c r="B242" s="172"/>
      <c r="C242" s="144">
        <v>2920</v>
      </c>
      <c r="D242" s="319" t="s">
        <v>237</v>
      </c>
      <c r="E242" s="593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 t="str">
        <f t="shared" si="12"/>
        <v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3">
        <f t="shared" si="50"/>
        <v>0</v>
      </c>
      <c r="R242" s="663">
        <f t="shared" si="50"/>
        <v>0</v>
      </c>
      <c r="S242" s="663">
        <f t="shared" si="50"/>
        <v>0</v>
      </c>
      <c r="T242" s="663">
        <f t="shared" si="50"/>
        <v>0</v>
      </c>
      <c r="U242" s="663">
        <f t="shared" si="50"/>
        <v>0</v>
      </c>
      <c r="V242" s="663">
        <f t="shared" si="50"/>
        <v>0</v>
      </c>
      <c r="W242" s="663">
        <f t="shared" si="50"/>
        <v>0</v>
      </c>
      <c r="X242" s="313">
        <f t="shared" si="17"/>
        <v>0</v>
      </c>
      <c r="Y242" s="247"/>
    </row>
    <row r="243" spans="1:25" ht="33" hidden="1" thickBot="1">
      <c r="A243" s="260">
        <v>375</v>
      </c>
      <c r="B243" s="172"/>
      <c r="C243" s="168">
        <v>2969</v>
      </c>
      <c r="D243" s="320" t="s">
        <v>238</v>
      </c>
      <c r="E243" s="593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 t="str">
        <f t="shared" si="12"/>
        <v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663">
        <f t="shared" si="50"/>
        <v>0</v>
      </c>
      <c r="R243" s="663">
        <f t="shared" si="50"/>
        <v>0</v>
      </c>
      <c r="S243" s="663">
        <f t="shared" si="50"/>
        <v>0</v>
      </c>
      <c r="T243" s="663">
        <f t="shared" si="50"/>
        <v>0</v>
      </c>
      <c r="U243" s="663">
        <f t="shared" si="50"/>
        <v>0</v>
      </c>
      <c r="V243" s="663">
        <f t="shared" si="50"/>
        <v>0</v>
      </c>
      <c r="W243" s="663">
        <f t="shared" si="50"/>
        <v>0</v>
      </c>
      <c r="X243" s="313">
        <f t="shared" si="17"/>
        <v>0</v>
      </c>
      <c r="Y243" s="247"/>
    </row>
    <row r="244" spans="1:25" ht="33" hidden="1" thickBot="1">
      <c r="A244" s="260">
        <v>380</v>
      </c>
      <c r="B244" s="172"/>
      <c r="C244" s="168">
        <v>2970</v>
      </c>
      <c r="D244" s="320" t="s">
        <v>239</v>
      </c>
      <c r="E244" s="593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 t="str">
        <f t="shared" si="12"/>
        <v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663">
        <f t="shared" si="50"/>
        <v>0</v>
      </c>
      <c r="R244" s="663">
        <f t="shared" si="50"/>
        <v>0</v>
      </c>
      <c r="S244" s="663">
        <f t="shared" si="50"/>
        <v>0</v>
      </c>
      <c r="T244" s="663">
        <f t="shared" si="50"/>
        <v>0</v>
      </c>
      <c r="U244" s="663">
        <f t="shared" si="50"/>
        <v>0</v>
      </c>
      <c r="V244" s="663">
        <f t="shared" si="50"/>
        <v>0</v>
      </c>
      <c r="W244" s="663">
        <f t="shared" si="50"/>
        <v>0</v>
      </c>
      <c r="X244" s="313">
        <f t="shared" si="17"/>
        <v>0</v>
      </c>
    </row>
    <row r="245" spans="1:25" ht="18.600000000000001" hidden="1" thickBot="1">
      <c r="A245" s="260">
        <v>385</v>
      </c>
      <c r="B245" s="172"/>
      <c r="C245" s="166">
        <v>2989</v>
      </c>
      <c r="D245" s="321" t="s">
        <v>240</v>
      </c>
      <c r="E245" s="593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 t="str">
        <f t="shared" si="12"/>
        <v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663">
        <f t="shared" si="50"/>
        <v>0</v>
      </c>
      <c r="R245" s="663">
        <f t="shared" si="50"/>
        <v>0</v>
      </c>
      <c r="S245" s="663">
        <f t="shared" si="50"/>
        <v>0</v>
      </c>
      <c r="T245" s="663">
        <f t="shared" si="50"/>
        <v>0</v>
      </c>
      <c r="U245" s="663">
        <f t="shared" si="50"/>
        <v>0</v>
      </c>
      <c r="V245" s="663">
        <f t="shared" si="50"/>
        <v>0</v>
      </c>
      <c r="W245" s="663">
        <f t="shared" si="50"/>
        <v>0</v>
      </c>
      <c r="X245" s="313">
        <f t="shared" si="17"/>
        <v>0</v>
      </c>
    </row>
    <row r="246" spans="1:25" ht="33" hidden="1" thickBot="1">
      <c r="A246" s="260">
        <v>390</v>
      </c>
      <c r="B246" s="136"/>
      <c r="C246" s="137">
        <v>2990</v>
      </c>
      <c r="D246" s="322" t="s">
        <v>1701</v>
      </c>
      <c r="E246" s="593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 t="str">
        <f t="shared" si="12"/>
        <v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663">
        <f t="shared" si="50"/>
        <v>0</v>
      </c>
      <c r="R246" s="663">
        <f t="shared" si="50"/>
        <v>0</v>
      </c>
      <c r="S246" s="663">
        <f t="shared" si="50"/>
        <v>0</v>
      </c>
      <c r="T246" s="663">
        <f t="shared" si="50"/>
        <v>0</v>
      </c>
      <c r="U246" s="663">
        <f t="shared" si="50"/>
        <v>0</v>
      </c>
      <c r="V246" s="663">
        <f t="shared" si="50"/>
        <v>0</v>
      </c>
      <c r="W246" s="663">
        <f t="shared" si="50"/>
        <v>0</v>
      </c>
      <c r="X246" s="313">
        <f>T246-U246-V246-W246</f>
        <v>0</v>
      </c>
    </row>
    <row r="247" spans="1:25" ht="18.600000000000001" hidden="1" thickBot="1">
      <c r="A247" s="260">
        <v>390</v>
      </c>
      <c r="B247" s="136"/>
      <c r="C247" s="137">
        <v>2991</v>
      </c>
      <c r="D247" s="322" t="s">
        <v>241</v>
      </c>
      <c r="E247" s="593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 t="str">
        <f t="shared" si="12"/>
        <v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663">
        <f t="shared" si="50"/>
        <v>0</v>
      </c>
      <c r="R247" s="663">
        <f t="shared" si="50"/>
        <v>0</v>
      </c>
      <c r="S247" s="663">
        <f t="shared" si="50"/>
        <v>0</v>
      </c>
      <c r="T247" s="663">
        <f t="shared" si="50"/>
        <v>0</v>
      </c>
      <c r="U247" s="663">
        <f t="shared" si="50"/>
        <v>0</v>
      </c>
      <c r="V247" s="663">
        <f t="shared" si="50"/>
        <v>0</v>
      </c>
      <c r="W247" s="663">
        <f t="shared" si="50"/>
        <v>0</v>
      </c>
      <c r="X247" s="313">
        <f t="shared" si="17"/>
        <v>0</v>
      </c>
    </row>
    <row r="248" spans="1:25" ht="18.600000000000001" hidden="1" thickBot="1">
      <c r="A248" s="260">
        <v>395</v>
      </c>
      <c r="B248" s="136"/>
      <c r="C248" s="142">
        <v>2992</v>
      </c>
      <c r="D248" s="491" t="s">
        <v>242</v>
      </c>
      <c r="E248" s="593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 t="str">
        <f t="shared" si="12"/>
        <v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663">
        <f t="shared" si="50"/>
        <v>0</v>
      </c>
      <c r="R248" s="663">
        <f t="shared" si="50"/>
        <v>0</v>
      </c>
      <c r="S248" s="663">
        <f t="shared" si="50"/>
        <v>0</v>
      </c>
      <c r="T248" s="663">
        <f t="shared" si="50"/>
        <v>0</v>
      </c>
      <c r="U248" s="663">
        <f t="shared" si="50"/>
        <v>0</v>
      </c>
      <c r="V248" s="663">
        <f t="shared" si="50"/>
        <v>0</v>
      </c>
      <c r="W248" s="663">
        <f t="shared" si="50"/>
        <v>0</v>
      </c>
      <c r="X248" s="313">
        <f>T248-U248-V248-W248</f>
        <v>0</v>
      </c>
    </row>
    <row r="249" spans="1:25" s="247" customFormat="1" ht="19.5" hidden="1" customHeight="1" thickBot="1">
      <c r="A249" s="255">
        <v>397</v>
      </c>
      <c r="B249" s="597">
        <v>3300</v>
      </c>
      <c r="C249" s="873" t="s">
        <v>1740</v>
      </c>
      <c r="D249" s="873"/>
      <c r="E249" s="598"/>
      <c r="F249" s="598">
        <f>SUMIF($B$607:$B$12312,$B249,F$607:F$12312)</f>
        <v>0</v>
      </c>
      <c r="G249" s="598">
        <f>SUMIF($B$607:$B$12312,$B249,G$607:G$12312)</f>
        <v>0</v>
      </c>
      <c r="H249" s="598">
        <f>SUMIF($B$607:$B$12312,$B249,H$607:H$12312)</f>
        <v>0</v>
      </c>
      <c r="I249" s="598">
        <f>SUMIF($B$607:$B$12312,$B249,I$607:I$12312)</f>
        <v>0</v>
      </c>
      <c r="J249" s="221" t="str">
        <f t="shared" si="12"/>
        <v/>
      </c>
      <c r="K249" s="244"/>
      <c r="L249" s="665">
        <f>SUMIF($B$607:$B$12312,$B249,L$607:L$12312)</f>
        <v>0</v>
      </c>
      <c r="M249" s="666">
        <f>SUMIF($B$607:$B$12312,$B249,M$607:M$12312)</f>
        <v>0</v>
      </c>
      <c r="N249" s="666">
        <f>SUMIF($B$607:$B$12312,$B249,N$607:N$12312)</f>
        <v>0</v>
      </c>
      <c r="O249" s="666">
        <f>SUMIF($B$607:$B$12312,$B249,O$607:O$12312)</f>
        <v>0</v>
      </c>
      <c r="P249" s="244"/>
      <c r="Q249" s="665">
        <f t="shared" ref="Q249:W249" si="51">SUMIF($B$607:$B$12312,$B249,Q$607:Q$12312)</f>
        <v>0</v>
      </c>
      <c r="R249" s="665">
        <f t="shared" si="51"/>
        <v>0</v>
      </c>
      <c r="S249" s="665">
        <f t="shared" si="51"/>
        <v>0</v>
      </c>
      <c r="T249" s="665">
        <f t="shared" si="51"/>
        <v>0</v>
      </c>
      <c r="U249" s="665">
        <f t="shared" si="51"/>
        <v>0</v>
      </c>
      <c r="V249" s="665">
        <f t="shared" si="51"/>
        <v>0</v>
      </c>
      <c r="W249" s="665">
        <f t="shared" si="51"/>
        <v>0</v>
      </c>
      <c r="X249" s="313">
        <f t="shared" si="17"/>
        <v>0</v>
      </c>
      <c r="Y249" s="215"/>
    </row>
    <row r="250" spans="1:25" ht="18.600000000000001" hidden="1" thickBot="1">
      <c r="A250" s="246">
        <v>398</v>
      </c>
      <c r="B250" s="143"/>
      <c r="C250" s="144">
        <v>3301</v>
      </c>
      <c r="D250" s="460" t="s">
        <v>243</v>
      </c>
      <c r="E250" s="593"/>
      <c r="F250" s="249">
        <f t="shared" ref="F250:I254" si="52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 t="str">
        <f t="shared" si="12"/>
        <v/>
      </c>
      <c r="K250" s="244"/>
      <c r="L250" s="663">
        <f t="shared" ref="L250:O254" si="53">SUMIF($C$607:$C$12312,$C250,L$607:L$12312)</f>
        <v>0</v>
      </c>
      <c r="M250" s="667">
        <f t="shared" si="53"/>
        <v>0</v>
      </c>
      <c r="N250" s="667">
        <f t="shared" si="53"/>
        <v>0</v>
      </c>
      <c r="O250" s="667">
        <f t="shared" si="53"/>
        <v>0</v>
      </c>
      <c r="P250" s="244"/>
      <c r="Q250" s="663">
        <f t="shared" ref="Q250:W254" si="54">SUMIF($C$607:$C$12312,$C250,Q$607:Q$12312)</f>
        <v>0</v>
      </c>
      <c r="R250" s="663">
        <f t="shared" si="54"/>
        <v>0</v>
      </c>
      <c r="S250" s="663">
        <f t="shared" si="54"/>
        <v>0</v>
      </c>
      <c r="T250" s="663">
        <f t="shared" si="54"/>
        <v>0</v>
      </c>
      <c r="U250" s="663">
        <f t="shared" si="54"/>
        <v>0</v>
      </c>
      <c r="V250" s="663">
        <f t="shared" si="54"/>
        <v>0</v>
      </c>
      <c r="W250" s="663">
        <f t="shared" si="54"/>
        <v>0</v>
      </c>
      <c r="X250" s="313">
        <f t="shared" si="17"/>
        <v>0</v>
      </c>
    </row>
    <row r="251" spans="1:25" ht="18.600000000000001" hidden="1" thickBot="1">
      <c r="A251" s="246">
        <v>399</v>
      </c>
      <c r="B251" s="143"/>
      <c r="C251" s="168">
        <v>3302</v>
      </c>
      <c r="D251" s="461" t="s">
        <v>244</v>
      </c>
      <c r="E251" s="593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 t="str">
        <f t="shared" si="12"/>
        <v/>
      </c>
      <c r="K251" s="244"/>
      <c r="L251" s="663">
        <f t="shared" si="53"/>
        <v>0</v>
      </c>
      <c r="M251" s="667">
        <f t="shared" si="53"/>
        <v>0</v>
      </c>
      <c r="N251" s="667">
        <f t="shared" si="53"/>
        <v>0</v>
      </c>
      <c r="O251" s="667">
        <f t="shared" si="53"/>
        <v>0</v>
      </c>
      <c r="P251" s="244"/>
      <c r="Q251" s="663">
        <f t="shared" si="54"/>
        <v>0</v>
      </c>
      <c r="R251" s="663">
        <f t="shared" si="54"/>
        <v>0</v>
      </c>
      <c r="S251" s="663">
        <f t="shared" si="54"/>
        <v>0</v>
      </c>
      <c r="T251" s="663">
        <f t="shared" si="54"/>
        <v>0</v>
      </c>
      <c r="U251" s="663">
        <f t="shared" si="54"/>
        <v>0</v>
      </c>
      <c r="V251" s="663">
        <f t="shared" si="54"/>
        <v>0</v>
      </c>
      <c r="W251" s="663">
        <f t="shared" si="54"/>
        <v>0</v>
      </c>
      <c r="X251" s="313">
        <f t="shared" si="17"/>
        <v>0</v>
      </c>
      <c r="Y251" s="247"/>
    </row>
    <row r="252" spans="1:25" ht="18.600000000000001" hidden="1" thickBot="1">
      <c r="A252" s="246">
        <v>400</v>
      </c>
      <c r="B252" s="143"/>
      <c r="C252" s="166">
        <v>3304</v>
      </c>
      <c r="D252" s="462" t="s">
        <v>245</v>
      </c>
      <c r="E252" s="593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 t="str">
        <f t="shared" si="12"/>
        <v/>
      </c>
      <c r="K252" s="244"/>
      <c r="L252" s="663">
        <f t="shared" si="53"/>
        <v>0</v>
      </c>
      <c r="M252" s="667">
        <f t="shared" si="53"/>
        <v>0</v>
      </c>
      <c r="N252" s="667">
        <f t="shared" si="53"/>
        <v>0</v>
      </c>
      <c r="O252" s="667">
        <f t="shared" si="53"/>
        <v>0</v>
      </c>
      <c r="P252" s="244"/>
      <c r="Q252" s="663">
        <f t="shared" si="54"/>
        <v>0</v>
      </c>
      <c r="R252" s="663">
        <f t="shared" si="54"/>
        <v>0</v>
      </c>
      <c r="S252" s="663">
        <f t="shared" si="54"/>
        <v>0</v>
      </c>
      <c r="T252" s="663">
        <f t="shared" si="54"/>
        <v>0</v>
      </c>
      <c r="U252" s="663">
        <f t="shared" si="54"/>
        <v>0</v>
      </c>
      <c r="V252" s="663">
        <f t="shared" si="54"/>
        <v>0</v>
      </c>
      <c r="W252" s="663">
        <f t="shared" si="54"/>
        <v>0</v>
      </c>
      <c r="X252" s="313">
        <f t="shared" si="17"/>
        <v>0</v>
      </c>
    </row>
    <row r="253" spans="1:25" ht="31.8" hidden="1" thickBot="1">
      <c r="A253" s="246">
        <v>401</v>
      </c>
      <c r="B253" s="143"/>
      <c r="C253" s="142">
        <v>3306</v>
      </c>
      <c r="D253" s="463" t="s">
        <v>1684</v>
      </c>
      <c r="E253" s="593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 t="str">
        <f t="shared" si="12"/>
        <v/>
      </c>
      <c r="K253" s="244"/>
      <c r="L253" s="663">
        <f t="shared" si="53"/>
        <v>0</v>
      </c>
      <c r="M253" s="667">
        <f t="shared" si="53"/>
        <v>0</v>
      </c>
      <c r="N253" s="667">
        <f t="shared" si="53"/>
        <v>0</v>
      </c>
      <c r="O253" s="667">
        <f t="shared" si="53"/>
        <v>0</v>
      </c>
      <c r="P253" s="244"/>
      <c r="Q253" s="663">
        <f t="shared" si="54"/>
        <v>0</v>
      </c>
      <c r="R253" s="663">
        <f t="shared" si="54"/>
        <v>0</v>
      </c>
      <c r="S253" s="663">
        <f t="shared" si="54"/>
        <v>0</v>
      </c>
      <c r="T253" s="663">
        <f t="shared" si="54"/>
        <v>0</v>
      </c>
      <c r="U253" s="663">
        <f t="shared" si="54"/>
        <v>0</v>
      </c>
      <c r="V253" s="663">
        <f t="shared" si="54"/>
        <v>0</v>
      </c>
      <c r="W253" s="663">
        <f t="shared" si="54"/>
        <v>0</v>
      </c>
      <c r="X253" s="313">
        <f t="shared" si="17"/>
        <v>0</v>
      </c>
    </row>
    <row r="254" spans="1:25" s="247" customFormat="1" ht="18.600000000000001" hidden="1" thickBot="1">
      <c r="A254" s="325">
        <v>404</v>
      </c>
      <c r="B254" s="143"/>
      <c r="C254" s="142">
        <v>3307</v>
      </c>
      <c r="D254" s="463" t="s">
        <v>1775</v>
      </c>
      <c r="E254" s="593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 t="str">
        <f t="shared" ref="J254:J300" si="55">(IF($E254&lt;&gt;0,$J$2,IF($I254&lt;&gt;0,$J$2,"")))</f>
        <v/>
      </c>
      <c r="K254" s="244"/>
      <c r="L254" s="663">
        <f t="shared" si="53"/>
        <v>0</v>
      </c>
      <c r="M254" s="667">
        <f t="shared" si="53"/>
        <v>0</v>
      </c>
      <c r="N254" s="667">
        <f t="shared" si="53"/>
        <v>0</v>
      </c>
      <c r="O254" s="667">
        <f t="shared" si="53"/>
        <v>0</v>
      </c>
      <c r="P254" s="244"/>
      <c r="Q254" s="663">
        <f t="shared" si="54"/>
        <v>0</v>
      </c>
      <c r="R254" s="663">
        <f t="shared" si="54"/>
        <v>0</v>
      </c>
      <c r="S254" s="663">
        <f t="shared" si="54"/>
        <v>0</v>
      </c>
      <c r="T254" s="663">
        <f t="shared" si="54"/>
        <v>0</v>
      </c>
      <c r="U254" s="663">
        <f t="shared" si="54"/>
        <v>0</v>
      </c>
      <c r="V254" s="663">
        <f t="shared" si="54"/>
        <v>0</v>
      </c>
      <c r="W254" s="663">
        <f t="shared" si="54"/>
        <v>0</v>
      </c>
      <c r="X254" s="313">
        <f t="shared" ref="X254:X297" si="56">T254-U254-V254-W254</f>
        <v>0</v>
      </c>
      <c r="Y254" s="215"/>
    </row>
    <row r="255" spans="1:25" s="247" customFormat="1" ht="19.5" hidden="1" customHeight="1" thickBot="1">
      <c r="A255" s="325">
        <v>404</v>
      </c>
      <c r="B255" s="597">
        <v>3900</v>
      </c>
      <c r="C255" s="873" t="s">
        <v>246</v>
      </c>
      <c r="D255" s="873"/>
      <c r="E255" s="598"/>
      <c r="F255" s="598">
        <f t="shared" ref="F255:I258" si="57">SUMIF($B$607:$B$12312,$B255,F$607:F$12312)</f>
        <v>0</v>
      </c>
      <c r="G255" s="598">
        <f t="shared" si="57"/>
        <v>0</v>
      </c>
      <c r="H255" s="598">
        <f t="shared" si="57"/>
        <v>0</v>
      </c>
      <c r="I255" s="598">
        <f t="shared" si="57"/>
        <v>0</v>
      </c>
      <c r="J255" s="221" t="str">
        <f t="shared" si="55"/>
        <v/>
      </c>
      <c r="K255" s="244"/>
      <c r="L255" s="316">
        <f t="shared" ref="L255:O258" si="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t="shared" ref="Q255:W258" si="59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5" s="247" customFormat="1" ht="18.600000000000001" thickBot="1">
      <c r="A256" s="259">
        <v>440</v>
      </c>
      <c r="B256" s="597">
        <v>4000</v>
      </c>
      <c r="C256" s="873" t="s">
        <v>247</v>
      </c>
      <c r="D256" s="873"/>
      <c r="E256" s="598"/>
      <c r="F256" s="598">
        <f t="shared" si="57"/>
        <v>31959</v>
      </c>
      <c r="G256" s="598">
        <f t="shared" si="57"/>
        <v>0</v>
      </c>
      <c r="H256" s="598">
        <f t="shared" si="57"/>
        <v>0</v>
      </c>
      <c r="I256" s="598">
        <f t="shared" si="57"/>
        <v>31959</v>
      </c>
      <c r="J256" s="221">
        <f t="shared" si="55"/>
        <v>1</v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31959</v>
      </c>
      <c r="O256" s="317">
        <f t="shared" si="58"/>
        <v>-31959</v>
      </c>
      <c r="P256" s="244"/>
      <c r="Q256" s="665">
        <f t="shared" si="59"/>
        <v>0</v>
      </c>
      <c r="R256" s="665">
        <f t="shared" si="59"/>
        <v>0</v>
      </c>
      <c r="S256" s="665">
        <f t="shared" si="59"/>
        <v>0</v>
      </c>
      <c r="T256" s="665">
        <f t="shared" si="59"/>
        <v>0</v>
      </c>
      <c r="U256" s="665">
        <f t="shared" si="59"/>
        <v>0</v>
      </c>
      <c r="V256" s="665">
        <f t="shared" si="59"/>
        <v>0</v>
      </c>
      <c r="W256" s="665">
        <f t="shared" si="59"/>
        <v>0</v>
      </c>
      <c r="X256" s="313">
        <f t="shared" si="56"/>
        <v>0</v>
      </c>
    </row>
    <row r="257" spans="1:25" s="247" customFormat="1" ht="18.600000000000001" hidden="1" thickBot="1">
      <c r="A257" s="259">
        <v>450</v>
      </c>
      <c r="B257" s="597">
        <v>4100</v>
      </c>
      <c r="C257" s="873" t="s">
        <v>248</v>
      </c>
      <c r="D257" s="873"/>
      <c r="E257" s="598"/>
      <c r="F257" s="598">
        <f t="shared" si="57"/>
        <v>0</v>
      </c>
      <c r="G257" s="598">
        <f t="shared" si="57"/>
        <v>0</v>
      </c>
      <c r="H257" s="598">
        <f t="shared" si="57"/>
        <v>0</v>
      </c>
      <c r="I257" s="598">
        <f t="shared" si="57"/>
        <v>0</v>
      </c>
      <c r="J257" s="221" t="str">
        <f t="shared" si="55"/>
        <v/>
      </c>
      <c r="K257" s="244"/>
      <c r="L257" s="665">
        <f t="shared" si="58"/>
        <v>0</v>
      </c>
      <c r="M257" s="666">
        <f t="shared" si="58"/>
        <v>0</v>
      </c>
      <c r="N257" s="666">
        <f t="shared" si="58"/>
        <v>0</v>
      </c>
      <c r="O257" s="666">
        <f t="shared" si="58"/>
        <v>0</v>
      </c>
      <c r="P257" s="244"/>
      <c r="Q257" s="665">
        <f t="shared" si="59"/>
        <v>0</v>
      </c>
      <c r="R257" s="665">
        <f t="shared" si="59"/>
        <v>0</v>
      </c>
      <c r="S257" s="665">
        <f t="shared" si="59"/>
        <v>0</v>
      </c>
      <c r="T257" s="665">
        <f t="shared" si="59"/>
        <v>0</v>
      </c>
      <c r="U257" s="665">
        <f t="shared" si="59"/>
        <v>0</v>
      </c>
      <c r="V257" s="665">
        <f t="shared" si="59"/>
        <v>0</v>
      </c>
      <c r="W257" s="665">
        <f t="shared" si="59"/>
        <v>0</v>
      </c>
      <c r="X257" s="313">
        <f t="shared" si="56"/>
        <v>0</v>
      </c>
    </row>
    <row r="258" spans="1:25" s="247" customFormat="1" ht="19.5" customHeight="1" thickBot="1">
      <c r="A258" s="259">
        <v>495</v>
      </c>
      <c r="B258" s="597">
        <v>4200</v>
      </c>
      <c r="C258" s="873" t="s">
        <v>249</v>
      </c>
      <c r="D258" s="873"/>
      <c r="E258" s="598"/>
      <c r="F258" s="598">
        <f t="shared" si="57"/>
        <v>0</v>
      </c>
      <c r="G258" s="598">
        <f t="shared" si="57"/>
        <v>9000</v>
      </c>
      <c r="H258" s="598">
        <f t="shared" si="57"/>
        <v>0</v>
      </c>
      <c r="I258" s="598">
        <f t="shared" si="57"/>
        <v>9000</v>
      </c>
      <c r="J258" s="221">
        <f t="shared" si="55"/>
        <v>1</v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9000</v>
      </c>
      <c r="O258" s="317">
        <f t="shared" si="58"/>
        <v>-9000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9000</v>
      </c>
      <c r="T258" s="316">
        <f t="shared" si="59"/>
        <v>-9000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-9000</v>
      </c>
    </row>
    <row r="259" spans="1:25" ht="18.600000000000001" hidden="1" thickBot="1">
      <c r="A259" s="260">
        <v>500</v>
      </c>
      <c r="B259" s="173"/>
      <c r="C259" s="144">
        <v>4201</v>
      </c>
      <c r="D259" s="138" t="s">
        <v>250</v>
      </c>
      <c r="E259" s="593"/>
      <c r="F259" s="249">
        <f t="shared" ref="F259:I264" si="60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 t="str">
        <f t="shared" si="55"/>
        <v/>
      </c>
      <c r="K259" s="244"/>
      <c r="L259" s="314">
        <f t="shared" ref="L259:O264" si="61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t="shared" ref="Q259:W264" si="62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600000000000001" hidden="1" thickBot="1">
      <c r="A260" s="260">
        <v>505</v>
      </c>
      <c r="B260" s="173"/>
      <c r="C260" s="137">
        <v>4202</v>
      </c>
      <c r="D260" s="139" t="s">
        <v>251</v>
      </c>
      <c r="E260" s="593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 t="str">
        <f t="shared" si="55"/>
        <v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5" ht="18.600000000000001" thickBot="1">
      <c r="A261" s="260">
        <v>510</v>
      </c>
      <c r="B261" s="173"/>
      <c r="C261" s="137">
        <v>4214</v>
      </c>
      <c r="D261" s="139" t="s">
        <v>252</v>
      </c>
      <c r="E261" s="593"/>
      <c r="F261" s="249">
        <f t="shared" si="60"/>
        <v>0</v>
      </c>
      <c r="G261" s="249">
        <f t="shared" si="60"/>
        <v>9000</v>
      </c>
      <c r="H261" s="249">
        <f t="shared" si="60"/>
        <v>0</v>
      </c>
      <c r="I261" s="249">
        <f t="shared" si="60"/>
        <v>9000</v>
      </c>
      <c r="J261" s="221">
        <f t="shared" si="55"/>
        <v>1</v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9000</v>
      </c>
      <c r="O261" s="315">
        <f t="shared" si="61"/>
        <v>-9000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9000</v>
      </c>
      <c r="T261" s="314">
        <f t="shared" si="62"/>
        <v>-9000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-9000</v>
      </c>
    </row>
    <row r="262" spans="1:25" ht="18.600000000000001" hidden="1" thickBot="1">
      <c r="A262" s="260">
        <v>515</v>
      </c>
      <c r="B262" s="173"/>
      <c r="C262" s="137">
        <v>4217</v>
      </c>
      <c r="D262" s="139" t="s">
        <v>253</v>
      </c>
      <c r="E262" s="593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 t="str">
        <f t="shared" si="55"/>
        <v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5" ht="18.600000000000001" hidden="1" thickBot="1">
      <c r="A263" s="260">
        <v>520</v>
      </c>
      <c r="B263" s="173"/>
      <c r="C263" s="137">
        <v>4218</v>
      </c>
      <c r="D263" s="145" t="s">
        <v>254</v>
      </c>
      <c r="E263" s="593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 t="str">
        <f t="shared" si="55"/>
        <v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5" ht="18.600000000000001" hidden="1" thickBot="1">
      <c r="A264" s="260">
        <v>525</v>
      </c>
      <c r="B264" s="173"/>
      <c r="C264" s="137">
        <v>4219</v>
      </c>
      <c r="D264" s="156" t="s">
        <v>255</v>
      </c>
      <c r="E264" s="593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 t="str">
        <f t="shared" si="55"/>
        <v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hidden="1" customHeight="1" thickBot="1">
      <c r="A265" s="259">
        <v>635</v>
      </c>
      <c r="B265" s="597">
        <v>4300</v>
      </c>
      <c r="C265" s="873" t="s">
        <v>1685</v>
      </c>
      <c r="D265" s="873"/>
      <c r="E265" s="598"/>
      <c r="F265" s="598">
        <f>SUMIF($B$607:$B$12312,$B265,F$607:F$12312)</f>
        <v>0</v>
      </c>
      <c r="G265" s="598">
        <f>SUMIF($B$607:$B$12312,$B265,G$607:G$12312)</f>
        <v>0</v>
      </c>
      <c r="H265" s="598">
        <f>SUMIF($B$607:$B$12312,$B265,H$607:H$12312)</f>
        <v>0</v>
      </c>
      <c r="I265" s="598">
        <f>SUMIF($B$607:$B$12312,$B265,I$607:I$12312)</f>
        <v>0</v>
      </c>
      <c r="J265" s="221" t="str">
        <f t="shared" si="55"/>
        <v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t="shared" ref="Q265:W265" si="63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5" ht="18.600000000000001" hidden="1" thickBot="1">
      <c r="A266" s="260">
        <v>640</v>
      </c>
      <c r="B266" s="173"/>
      <c r="C266" s="144">
        <v>4301</v>
      </c>
      <c r="D266" s="163" t="s">
        <v>256</v>
      </c>
      <c r="E266" s="593"/>
      <c r="F266" s="249">
        <f t="shared" ref="F266:I268" si="64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 t="str">
        <f t="shared" si="55"/>
        <v/>
      </c>
      <c r="K266" s="244"/>
      <c r="L266" s="314">
        <f t="shared" ref="L266:O268" si="65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t="shared" ref="Q266:W268" si="66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hidden="1" customHeight="1" thickBot="1">
      <c r="A267" s="260">
        <v>645</v>
      </c>
      <c r="B267" s="173"/>
      <c r="C267" s="137">
        <v>4302</v>
      </c>
      <c r="D267" s="139" t="s">
        <v>257</v>
      </c>
      <c r="E267" s="593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 t="str">
        <f t="shared" si="55"/>
        <v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5" ht="18.600000000000001" hidden="1" thickBot="1">
      <c r="A268" s="260">
        <v>650</v>
      </c>
      <c r="B268" s="173"/>
      <c r="C268" s="142">
        <v>4309</v>
      </c>
      <c r="D268" s="148" t="s">
        <v>258</v>
      </c>
      <c r="E268" s="593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 t="str">
        <f t="shared" si="55"/>
        <v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hidden="1" customHeight="1" thickBot="1">
      <c r="A269" s="259">
        <v>655</v>
      </c>
      <c r="B269" s="597">
        <v>4400</v>
      </c>
      <c r="C269" s="873" t="s">
        <v>1686</v>
      </c>
      <c r="D269" s="873"/>
      <c r="E269" s="598"/>
      <c r="F269" s="598">
        <f t="shared" ref="F269:I272" si="67">SUMIF($B$607:$B$12312,$B269,F$607:F$12312)</f>
        <v>0</v>
      </c>
      <c r="G269" s="598">
        <f t="shared" si="67"/>
        <v>0</v>
      </c>
      <c r="H269" s="598">
        <f t="shared" si="67"/>
        <v>0</v>
      </c>
      <c r="I269" s="598">
        <f t="shared" si="67"/>
        <v>0</v>
      </c>
      <c r="J269" s="221" t="str">
        <f t="shared" si="55"/>
        <v/>
      </c>
      <c r="K269" s="244"/>
      <c r="L269" s="316">
        <f t="shared" ref="L269:O272" si="68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t="shared" ref="Q269:W272" si="69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597">
        <v>4500</v>
      </c>
      <c r="C270" s="873" t="s">
        <v>1687</v>
      </c>
      <c r="D270" s="873"/>
      <c r="E270" s="598"/>
      <c r="F270" s="598">
        <f t="shared" si="67"/>
        <v>55760</v>
      </c>
      <c r="G270" s="598">
        <f t="shared" si="67"/>
        <v>0</v>
      </c>
      <c r="H270" s="598">
        <f t="shared" si="67"/>
        <v>0</v>
      </c>
      <c r="I270" s="598">
        <f t="shared" si="67"/>
        <v>55760</v>
      </c>
      <c r="J270" s="221">
        <f t="shared" si="55"/>
        <v>1</v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55760</v>
      </c>
      <c r="O270" s="317">
        <f t="shared" si="68"/>
        <v>-55760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55760</v>
      </c>
      <c r="T270" s="316">
        <f t="shared" si="69"/>
        <v>-55760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-55760</v>
      </c>
      <c r="Y270" s="215"/>
    </row>
    <row r="271" spans="1:25" s="247" customFormat="1" ht="18.75" customHeight="1" thickBot="1">
      <c r="A271" s="259">
        <v>675</v>
      </c>
      <c r="B271" s="597">
        <v>4600</v>
      </c>
      <c r="C271" s="873" t="s">
        <v>259</v>
      </c>
      <c r="D271" s="873"/>
      <c r="E271" s="598"/>
      <c r="F271" s="598">
        <f t="shared" si="67"/>
        <v>0</v>
      </c>
      <c r="G271" s="598">
        <f t="shared" si="67"/>
        <v>6000</v>
      </c>
      <c r="H271" s="598">
        <f t="shared" si="67"/>
        <v>0</v>
      </c>
      <c r="I271" s="598">
        <f t="shared" si="67"/>
        <v>6000</v>
      </c>
      <c r="J271" s="221">
        <f t="shared" si="55"/>
        <v>1</v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6000</v>
      </c>
      <c r="O271" s="317">
        <f t="shared" si="68"/>
        <v>-6000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6000</v>
      </c>
      <c r="T271" s="316">
        <f t="shared" si="69"/>
        <v>-6000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-6000</v>
      </c>
    </row>
    <row r="272" spans="1:25" s="247" customFormat="1" ht="19.5" hidden="1" customHeight="1" thickBot="1">
      <c r="A272" s="259">
        <v>685</v>
      </c>
      <c r="B272" s="597">
        <v>4900</v>
      </c>
      <c r="C272" s="873" t="s">
        <v>290</v>
      </c>
      <c r="D272" s="873"/>
      <c r="E272" s="598"/>
      <c r="F272" s="598">
        <f t="shared" si="67"/>
        <v>0</v>
      </c>
      <c r="G272" s="598">
        <f t="shared" si="67"/>
        <v>0</v>
      </c>
      <c r="H272" s="598">
        <f t="shared" si="67"/>
        <v>0</v>
      </c>
      <c r="I272" s="598">
        <f t="shared" si="67"/>
        <v>0</v>
      </c>
      <c r="J272" s="221" t="str">
        <f t="shared" si="55"/>
        <v/>
      </c>
      <c r="K272" s="244"/>
      <c r="L272" s="665">
        <f t="shared" si="68"/>
        <v>0</v>
      </c>
      <c r="M272" s="666">
        <f t="shared" si="68"/>
        <v>0</v>
      </c>
      <c r="N272" s="666">
        <f t="shared" si="68"/>
        <v>0</v>
      </c>
      <c r="O272" s="666">
        <f t="shared" si="68"/>
        <v>0</v>
      </c>
      <c r="P272" s="244"/>
      <c r="Q272" s="665">
        <f t="shared" si="69"/>
        <v>0</v>
      </c>
      <c r="R272" s="665">
        <f t="shared" si="69"/>
        <v>0</v>
      </c>
      <c r="S272" s="665">
        <f t="shared" si="69"/>
        <v>0</v>
      </c>
      <c r="T272" s="665">
        <f t="shared" si="69"/>
        <v>0</v>
      </c>
      <c r="U272" s="665">
        <f t="shared" si="69"/>
        <v>0</v>
      </c>
      <c r="V272" s="665">
        <f t="shared" si="69"/>
        <v>0</v>
      </c>
      <c r="W272" s="665">
        <f t="shared" si="69"/>
        <v>0</v>
      </c>
      <c r="X272" s="313">
        <f t="shared" si="56"/>
        <v>0</v>
      </c>
    </row>
    <row r="273" spans="1:25" ht="18.600000000000001" hidden="1" thickBot="1">
      <c r="A273" s="260">
        <v>690</v>
      </c>
      <c r="B273" s="173"/>
      <c r="C273" s="144">
        <v>4901</v>
      </c>
      <c r="D273" s="174" t="s">
        <v>291</v>
      </c>
      <c r="E273" s="593"/>
      <c r="F273" s="249">
        <f t="shared" ref="F273:I274" si="70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 t="str">
        <f t="shared" si="55"/>
        <v/>
      </c>
      <c r="K273" s="244"/>
      <c r="L273" s="663">
        <f t="shared" ref="L273:O274" si="71">SUMIF($C$607:$C$12312,$C273,L$607:L$12312)</f>
        <v>0</v>
      </c>
      <c r="M273" s="667">
        <f t="shared" si="71"/>
        <v>0</v>
      </c>
      <c r="N273" s="667">
        <f t="shared" si="71"/>
        <v>0</v>
      </c>
      <c r="O273" s="667">
        <f t="shared" si="71"/>
        <v>0</v>
      </c>
      <c r="P273" s="244"/>
      <c r="Q273" s="663">
        <f t="shared" ref="Q273:W274" si="72">SUMIF($C$607:$C$12312,$C273,Q$607:Q$12312)</f>
        <v>0</v>
      </c>
      <c r="R273" s="663">
        <f t="shared" si="72"/>
        <v>0</v>
      </c>
      <c r="S273" s="663">
        <f t="shared" si="72"/>
        <v>0</v>
      </c>
      <c r="T273" s="663">
        <f t="shared" si="72"/>
        <v>0</v>
      </c>
      <c r="U273" s="663">
        <f t="shared" si="72"/>
        <v>0</v>
      </c>
      <c r="V273" s="663">
        <f t="shared" si="72"/>
        <v>0</v>
      </c>
      <c r="W273" s="663">
        <f t="shared" si="72"/>
        <v>0</v>
      </c>
      <c r="X273" s="313">
        <f t="shared" si="56"/>
        <v>0</v>
      </c>
      <c r="Y273" s="247"/>
    </row>
    <row r="274" spans="1:25" ht="18.600000000000001" hidden="1" thickBot="1">
      <c r="A274" s="260">
        <v>695</v>
      </c>
      <c r="B274" s="173"/>
      <c r="C274" s="142">
        <v>4902</v>
      </c>
      <c r="D274" s="148" t="s">
        <v>292</v>
      </c>
      <c r="E274" s="593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 t="str">
        <f t="shared" si="55"/>
        <v/>
      </c>
      <c r="K274" s="244"/>
      <c r="L274" s="663">
        <f t="shared" si="71"/>
        <v>0</v>
      </c>
      <c r="M274" s="667">
        <f t="shared" si="71"/>
        <v>0</v>
      </c>
      <c r="N274" s="667">
        <f t="shared" si="71"/>
        <v>0</v>
      </c>
      <c r="O274" s="667">
        <f t="shared" si="71"/>
        <v>0</v>
      </c>
      <c r="P274" s="244"/>
      <c r="Q274" s="663">
        <f t="shared" si="72"/>
        <v>0</v>
      </c>
      <c r="R274" s="663">
        <f t="shared" si="72"/>
        <v>0</v>
      </c>
      <c r="S274" s="663">
        <f t="shared" si="72"/>
        <v>0</v>
      </c>
      <c r="T274" s="663">
        <f t="shared" si="72"/>
        <v>0</v>
      </c>
      <c r="U274" s="663">
        <f t="shared" si="72"/>
        <v>0</v>
      </c>
      <c r="V274" s="663">
        <f t="shared" si="72"/>
        <v>0</v>
      </c>
      <c r="W274" s="663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597">
        <v>5100</v>
      </c>
      <c r="C275" s="873" t="s">
        <v>260</v>
      </c>
      <c r="D275" s="873"/>
      <c r="E275" s="598"/>
      <c r="F275" s="598">
        <f t="shared" ref="F275:I276" si="73">SUMIF($B$607:$B$12312,$B275,F$607:F$12312)</f>
        <v>0</v>
      </c>
      <c r="G275" s="598">
        <f t="shared" si="73"/>
        <v>1569472</v>
      </c>
      <c r="H275" s="598">
        <f t="shared" si="73"/>
        <v>0</v>
      </c>
      <c r="I275" s="598">
        <f t="shared" si="73"/>
        <v>1569472</v>
      </c>
      <c r="J275" s="221">
        <f t="shared" si="55"/>
        <v>1</v>
      </c>
      <c r="K275" s="244"/>
      <c r="L275" s="326">
        <f t="shared" ref="L275:O276" si="74">SUMIF($B$607:$B$12312,$B275,L$607:L$12312)</f>
        <v>0</v>
      </c>
      <c r="M275" s="327">
        <f t="shared" si="74"/>
        <v>0</v>
      </c>
      <c r="N275" s="327">
        <f t="shared" si="74"/>
        <v>1569472</v>
      </c>
      <c r="O275" s="327">
        <f t="shared" si="74"/>
        <v>-1569472</v>
      </c>
      <c r="P275" s="244"/>
      <c r="Q275" s="326">
        <f t="shared" ref="Q275:W276" si="75">SUMIF($B$607:$B$12312,$B275,Q$607:Q$12312)</f>
        <v>0</v>
      </c>
      <c r="R275" s="326">
        <f t="shared" si="75"/>
        <v>0</v>
      </c>
      <c r="S275" s="326">
        <f t="shared" si="75"/>
        <v>1569472</v>
      </c>
      <c r="T275" s="326">
        <f t="shared" si="75"/>
        <v>-1569472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-1569472</v>
      </c>
      <c r="Y275" s="215"/>
    </row>
    <row r="276" spans="1:25" s="328" customFormat="1" ht="19.5" customHeight="1" thickBot="1">
      <c r="A276" s="259">
        <v>710</v>
      </c>
      <c r="B276" s="597">
        <v>5200</v>
      </c>
      <c r="C276" s="873" t="s">
        <v>261</v>
      </c>
      <c r="D276" s="873"/>
      <c r="E276" s="598"/>
      <c r="F276" s="598">
        <f t="shared" si="73"/>
        <v>32000</v>
      </c>
      <c r="G276" s="598">
        <f t="shared" si="73"/>
        <v>0</v>
      </c>
      <c r="H276" s="598">
        <f t="shared" si="73"/>
        <v>0</v>
      </c>
      <c r="I276" s="598">
        <f t="shared" si="73"/>
        <v>32000</v>
      </c>
      <c r="J276" s="221">
        <f t="shared" si="55"/>
        <v>1</v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32000</v>
      </c>
      <c r="O276" s="327">
        <f t="shared" si="74"/>
        <v>-32000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32000</v>
      </c>
      <c r="T276" s="326">
        <f t="shared" si="75"/>
        <v>-32000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-32000</v>
      </c>
      <c r="Y276" s="215"/>
    </row>
    <row r="277" spans="1:25" s="331" customFormat="1" ht="18.600000000000001" hidden="1" thickBot="1">
      <c r="A277" s="260">
        <v>715</v>
      </c>
      <c r="B277" s="175"/>
      <c r="C277" s="176">
        <v>5201</v>
      </c>
      <c r="D277" s="177" t="s">
        <v>262</v>
      </c>
      <c r="E277" s="593"/>
      <c r="F277" s="249">
        <f t="shared" ref="F277:I283" si="76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 t="str">
        <f t="shared" si="55"/>
        <v/>
      </c>
      <c r="K277" s="244"/>
      <c r="L277" s="329">
        <f t="shared" ref="L277:O283" si="77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t="shared" ref="Q277:W283" si="78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600000000000001" hidden="1" thickBot="1">
      <c r="A278" s="260">
        <v>720</v>
      </c>
      <c r="B278" s="175"/>
      <c r="C278" s="178">
        <v>5202</v>
      </c>
      <c r="D278" s="179" t="s">
        <v>263</v>
      </c>
      <c r="E278" s="593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 t="str">
        <f t="shared" si="55"/>
        <v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5" s="331" customFormat="1" ht="18.600000000000001" hidden="1" thickBot="1">
      <c r="A279" s="260">
        <v>725</v>
      </c>
      <c r="B279" s="175"/>
      <c r="C279" s="178">
        <v>5203</v>
      </c>
      <c r="D279" s="179" t="s">
        <v>924</v>
      </c>
      <c r="E279" s="593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 t="str">
        <f t="shared" si="55"/>
        <v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5" s="331" customFormat="1" ht="18.600000000000001" thickBot="1">
      <c r="A280" s="260">
        <v>730</v>
      </c>
      <c r="B280" s="175"/>
      <c r="C280" s="178">
        <v>5204</v>
      </c>
      <c r="D280" s="179" t="s">
        <v>925</v>
      </c>
      <c r="E280" s="593"/>
      <c r="F280" s="249">
        <f t="shared" si="76"/>
        <v>17000</v>
      </c>
      <c r="G280" s="249">
        <f t="shared" si="76"/>
        <v>0</v>
      </c>
      <c r="H280" s="249">
        <f t="shared" si="76"/>
        <v>0</v>
      </c>
      <c r="I280" s="249">
        <f t="shared" si="76"/>
        <v>17000</v>
      </c>
      <c r="J280" s="221">
        <f t="shared" si="55"/>
        <v>1</v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17000</v>
      </c>
      <c r="O280" s="330">
        <f t="shared" si="77"/>
        <v>-17000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17000</v>
      </c>
      <c r="T280" s="329">
        <f t="shared" si="78"/>
        <v>-17000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-17000</v>
      </c>
    </row>
    <row r="281" spans="1:25" s="331" customFormat="1" ht="18.600000000000001" hidden="1" thickBot="1">
      <c r="A281" s="260">
        <v>735</v>
      </c>
      <c r="B281" s="175"/>
      <c r="C281" s="178">
        <v>5205</v>
      </c>
      <c r="D281" s="179" t="s">
        <v>926</v>
      </c>
      <c r="E281" s="593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 t="str">
        <f t="shared" si="55"/>
        <v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5" s="331" customFormat="1" ht="18.600000000000001" thickBot="1">
      <c r="A282" s="260">
        <v>740</v>
      </c>
      <c r="B282" s="175"/>
      <c r="C282" s="178">
        <v>5206</v>
      </c>
      <c r="D282" s="179" t="s">
        <v>927</v>
      </c>
      <c r="E282" s="593"/>
      <c r="F282" s="249">
        <f t="shared" si="76"/>
        <v>15000</v>
      </c>
      <c r="G282" s="249">
        <f t="shared" si="76"/>
        <v>0</v>
      </c>
      <c r="H282" s="249">
        <f t="shared" si="76"/>
        <v>0</v>
      </c>
      <c r="I282" s="249">
        <f t="shared" si="76"/>
        <v>15000</v>
      </c>
      <c r="J282" s="221">
        <f t="shared" si="55"/>
        <v>1</v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15000</v>
      </c>
      <c r="O282" s="330">
        <f t="shared" si="77"/>
        <v>-15000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15000</v>
      </c>
      <c r="T282" s="329">
        <f t="shared" si="78"/>
        <v>-15000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-15000</v>
      </c>
    </row>
    <row r="283" spans="1:25" s="331" customFormat="1" ht="18.600000000000001" hidden="1" thickBot="1">
      <c r="A283" s="260">
        <v>745</v>
      </c>
      <c r="B283" s="175"/>
      <c r="C283" s="180">
        <v>5219</v>
      </c>
      <c r="D283" s="181" t="s">
        <v>928</v>
      </c>
      <c r="E283" s="593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 t="str">
        <f t="shared" si="55"/>
        <v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hidden="1" customHeight="1" thickBot="1">
      <c r="A284" s="259">
        <v>750</v>
      </c>
      <c r="B284" s="597">
        <v>5300</v>
      </c>
      <c r="C284" s="873" t="s">
        <v>929</v>
      </c>
      <c r="D284" s="873"/>
      <c r="E284" s="598"/>
      <c r="F284" s="598">
        <f>SUMIF($B$607:$B$12312,$B284,F$607:F$12312)</f>
        <v>0</v>
      </c>
      <c r="G284" s="598">
        <f>SUMIF($B$607:$B$12312,$B284,G$607:G$12312)</f>
        <v>0</v>
      </c>
      <c r="H284" s="598">
        <f>SUMIF($B$607:$B$12312,$B284,H$607:H$12312)</f>
        <v>0</v>
      </c>
      <c r="I284" s="598">
        <f>SUMIF($B$607:$B$12312,$B284,I$607:I$12312)</f>
        <v>0</v>
      </c>
      <c r="J284" s="221" t="str">
        <f t="shared" si="55"/>
        <v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t="shared" ref="Q284:W284" si="79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5" s="331" customFormat="1" ht="18.600000000000001" hidden="1" thickBot="1">
      <c r="A285" s="260">
        <v>755</v>
      </c>
      <c r="B285" s="175"/>
      <c r="C285" s="176">
        <v>5301</v>
      </c>
      <c r="D285" s="177" t="s">
        <v>354</v>
      </c>
      <c r="E285" s="593"/>
      <c r="F285" s="249">
        <f t="shared" ref="F285:I286" si="80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 t="str">
        <f t="shared" si="55"/>
        <v/>
      </c>
      <c r="K285" s="244"/>
      <c r="L285" s="329">
        <f t="shared" ref="L285:O286" si="81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t="shared" ref="Q285:W286" si="82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600000000000001" hidden="1" thickBot="1">
      <c r="A286" s="260">
        <v>760</v>
      </c>
      <c r="B286" s="175"/>
      <c r="C286" s="180">
        <v>5309</v>
      </c>
      <c r="D286" s="181" t="s">
        <v>930</v>
      </c>
      <c r="E286" s="593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 t="str">
        <f t="shared" si="55"/>
        <v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hidden="1" customHeight="1" thickBot="1">
      <c r="A287" s="259">
        <v>765</v>
      </c>
      <c r="B287" s="597">
        <v>5400</v>
      </c>
      <c r="C287" s="873" t="s">
        <v>1011</v>
      </c>
      <c r="D287" s="873"/>
      <c r="E287" s="598"/>
      <c r="F287" s="598">
        <f t="shared" ref="F287:I288" si="83">SUMIF($B$607:$B$12312,$B287,F$607:F$12312)</f>
        <v>0</v>
      </c>
      <c r="G287" s="598">
        <f t="shared" si="83"/>
        <v>0</v>
      </c>
      <c r="H287" s="598">
        <f t="shared" si="83"/>
        <v>0</v>
      </c>
      <c r="I287" s="598">
        <f t="shared" si="83"/>
        <v>0</v>
      </c>
      <c r="J287" s="221" t="str">
        <f t="shared" si="55"/>
        <v/>
      </c>
      <c r="K287" s="244"/>
      <c r="L287" s="326">
        <f t="shared" ref="L287:O288" si="84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t="shared" ref="Q287:W288" si="85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hidden="1" customHeight="1" thickBot="1">
      <c r="A288" s="259">
        <v>775</v>
      </c>
      <c r="B288" s="597">
        <v>5500</v>
      </c>
      <c r="C288" s="873" t="s">
        <v>1012</v>
      </c>
      <c r="D288" s="873"/>
      <c r="E288" s="598"/>
      <c r="F288" s="598">
        <f t="shared" si="83"/>
        <v>0</v>
      </c>
      <c r="G288" s="598">
        <f t="shared" si="83"/>
        <v>0</v>
      </c>
      <c r="H288" s="598">
        <f t="shared" si="83"/>
        <v>0</v>
      </c>
      <c r="I288" s="598">
        <f t="shared" si="83"/>
        <v>0</v>
      </c>
      <c r="J288" s="221" t="str">
        <f t="shared" si="55"/>
        <v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68" ht="18.600000000000001" hidden="1" thickBot="1">
      <c r="A289" s="260">
        <v>780</v>
      </c>
      <c r="B289" s="173"/>
      <c r="C289" s="144">
        <v>5501</v>
      </c>
      <c r="D289" s="163" t="s">
        <v>1013</v>
      </c>
      <c r="E289" s="593"/>
      <c r="F289" s="249">
        <f t="shared" ref="F289:I292" si="86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 t="str">
        <f t="shared" si="55"/>
        <v/>
      </c>
      <c r="K289" s="244"/>
      <c r="L289" s="314">
        <f t="shared" ref="L289:O292" si="87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t="shared" ref="Q289:W292" si="88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68" ht="18.600000000000001" hidden="1" thickBot="1">
      <c r="A290" s="260">
        <v>785</v>
      </c>
      <c r="B290" s="173"/>
      <c r="C290" s="137">
        <v>5502</v>
      </c>
      <c r="D290" s="145" t="s">
        <v>1014</v>
      </c>
      <c r="E290" s="593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 t="str">
        <f t="shared" si="55"/>
        <v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68" ht="23.25" hidden="1" customHeight="1" thickBot="1">
      <c r="A291" s="260">
        <v>790</v>
      </c>
      <c r="B291" s="173"/>
      <c r="C291" s="137">
        <v>5503</v>
      </c>
      <c r="D291" s="139" t="s">
        <v>1015</v>
      </c>
      <c r="E291" s="593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 t="str">
        <f t="shared" si="55"/>
        <v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68" ht="18.600000000000001" hidden="1" thickBot="1">
      <c r="A292" s="260">
        <v>795</v>
      </c>
      <c r="B292" s="173"/>
      <c r="C292" s="142">
        <v>5504</v>
      </c>
      <c r="D292" s="146" t="s">
        <v>1016</v>
      </c>
      <c r="E292" s="593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 t="str">
        <f t="shared" si="55"/>
        <v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68" s="328" customFormat="1" ht="36.75" hidden="1" customHeight="1" thickBot="1">
      <c r="A293" s="259">
        <v>805</v>
      </c>
      <c r="B293" s="597">
        <v>5700</v>
      </c>
      <c r="C293" s="873" t="s">
        <v>1017</v>
      </c>
      <c r="D293" s="873"/>
      <c r="E293" s="598"/>
      <c r="F293" s="598">
        <f>SUMIF($B$607:$B$12312,$B293,F$607:F$12312)</f>
        <v>0</v>
      </c>
      <c r="G293" s="598">
        <f>SUMIF($B$607:$B$12312,$B293,G$607:G$12312)</f>
        <v>0</v>
      </c>
      <c r="H293" s="598">
        <f>SUMIF($B$607:$B$12312,$B293,H$607:H$12312)</f>
        <v>0</v>
      </c>
      <c r="I293" s="598">
        <f>SUMIF($B$607:$B$12312,$B293,I$607:I$12312)</f>
        <v>0</v>
      </c>
      <c r="J293" s="221" t="str">
        <f t="shared" si="55"/>
        <v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t="shared" ref="Q293:W293" si="89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68" s="331" customFormat="1" ht="18.600000000000001" hidden="1" thickBot="1">
      <c r="A294" s="260">
        <v>810</v>
      </c>
      <c r="B294" s="175"/>
      <c r="C294" s="176">
        <v>5701</v>
      </c>
      <c r="D294" s="177" t="s">
        <v>1018</v>
      </c>
      <c r="E294" s="593"/>
      <c r="F294" s="249">
        <f t="shared" ref="F294:I296" si="90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 t="str">
        <f t="shared" si="55"/>
        <v/>
      </c>
      <c r="K294" s="244"/>
      <c r="L294" s="329">
        <f t="shared" ref="L294:O296" si="91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t="shared" ref="Q294:W296" si="92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68" s="331" customFormat="1" ht="18.600000000000001" hidden="1" thickBot="1">
      <c r="A295" s="260">
        <v>815</v>
      </c>
      <c r="B295" s="175"/>
      <c r="C295" s="178">
        <v>5702</v>
      </c>
      <c r="D295" s="179" t="s">
        <v>1019</v>
      </c>
      <c r="E295" s="593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 t="str">
        <f t="shared" si="55"/>
        <v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hidden="1" customHeight="1" thickBot="1">
      <c r="A296" s="266">
        <v>525</v>
      </c>
      <c r="B296" s="136"/>
      <c r="C296" s="182">
        <v>4071</v>
      </c>
      <c r="D296" s="464" t="s">
        <v>1020</v>
      </c>
      <c r="E296" s="593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 t="str">
        <f t="shared" si="55"/>
        <v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O296" s="215"/>
      <c r="BP296" s="270"/>
    </row>
    <row r="297" spans="1:68" s="247" customFormat="1" ht="19.5" hidden="1" customHeight="1" thickBot="1">
      <c r="A297" s="259">
        <v>820</v>
      </c>
      <c r="B297" s="742">
        <v>98</v>
      </c>
      <c r="C297" s="873" t="s">
        <v>1021</v>
      </c>
      <c r="D297" s="873"/>
      <c r="E297" s="598"/>
      <c r="F297" s="598">
        <f>SUMIF($B$607:$B$12312,$B297,F$607:F$12312)</f>
        <v>0</v>
      </c>
      <c r="G297" s="598">
        <f>SUMIF($B$607:$B$12312,$B297,G$607:G$12312)</f>
        <v>0</v>
      </c>
      <c r="H297" s="598">
        <f>SUMIF($B$607:$B$12312,$B297,H$607:H$12312)</f>
        <v>0</v>
      </c>
      <c r="I297" s="598">
        <f>SUMIF($B$607:$B$12312,$B297,I$607:I$12312)</f>
        <v>0</v>
      </c>
      <c r="J297" s="221" t="str">
        <f t="shared" si="55"/>
        <v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t="shared" ref="Q297:W297" si="93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68" ht="16.8" hidden="1" thickBot="1">
      <c r="A298" s="260">
        <v>821</v>
      </c>
      <c r="B298" s="184"/>
      <c r="C298" s="335" t="s">
        <v>1022</v>
      </c>
      <c r="D298" s="336"/>
      <c r="E298" s="593"/>
      <c r="F298" s="395"/>
      <c r="G298" s="395"/>
      <c r="H298" s="395"/>
      <c r="I298" s="337"/>
      <c r="J298" s="221" t="str">
        <f t="shared" si="55"/>
        <v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68" ht="16.8" hidden="1" thickBot="1">
      <c r="A299" s="260">
        <v>822</v>
      </c>
      <c r="B299" s="184"/>
      <c r="C299" s="341" t="s">
        <v>1023</v>
      </c>
      <c r="D299" s="334"/>
      <c r="E299" s="593"/>
      <c r="F299" s="384"/>
      <c r="G299" s="384"/>
      <c r="H299" s="384"/>
      <c r="I299" s="307"/>
      <c r="J299" s="221" t="str">
        <f t="shared" si="55"/>
        <v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68" ht="16.8" hidden="1" thickBot="1">
      <c r="A300" s="260">
        <v>823</v>
      </c>
      <c r="B300" s="185"/>
      <c r="C300" s="345" t="s">
        <v>1688</v>
      </c>
      <c r="D300" s="346"/>
      <c r="E300" s="671"/>
      <c r="F300" s="396"/>
      <c r="G300" s="396"/>
      <c r="H300" s="396"/>
      <c r="I300" s="309"/>
      <c r="J300" s="221" t="str">
        <f t="shared" si="55"/>
        <v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68" ht="18.600000000000001" thickBot="1">
      <c r="A301" s="260">
        <v>825</v>
      </c>
      <c r="B301" s="607"/>
      <c r="C301" s="608" t="s">
        <v>1242</v>
      </c>
      <c r="D301" s="609" t="s">
        <v>1024</v>
      </c>
      <c r="E301" s="721"/>
      <c r="F301" s="610">
        <f>SUMIF($C$607:$C$12312,$C301,F$607:F$12312)</f>
        <v>3186533</v>
      </c>
      <c r="G301" s="610">
        <f>SUMIF($C$607:$C$12312,$C301,G$607:G$12312)</f>
        <v>2847178</v>
      </c>
      <c r="H301" s="610">
        <f>SUMIF($C$607:$C$12312,$C301,H$607:H$12312)</f>
        <v>0</v>
      </c>
      <c r="I301" s="610">
        <f>SUMIF($C$607:$C$12312,$C301,I$607:I$12312)</f>
        <v>6033711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6033711</v>
      </c>
      <c r="O301" s="350">
        <f>SUMIF($C$607:$C$12312,$C301,O$607:O$12312)</f>
        <v>-6033711</v>
      </c>
      <c r="P301" s="222"/>
      <c r="Q301" s="350">
        <f t="shared" ref="Q301:W301" si="94">SUMIF($C$607:$C$12312,$C301,Q$607:Q$12312)</f>
        <v>0</v>
      </c>
      <c r="R301" s="350">
        <f t="shared" si="94"/>
        <v>0</v>
      </c>
      <c r="S301" s="350">
        <f t="shared" si="94"/>
        <v>2915872</v>
      </c>
      <c r="T301" s="350">
        <f t="shared" si="94"/>
        <v>-2915872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-2915872</v>
      </c>
    </row>
    <row r="302" spans="1:68" ht="13.5" customHeight="1">
      <c r="A302" s="260"/>
      <c r="B302" s="151"/>
      <c r="C302" s="186"/>
      <c r="J302" s="221">
        <v>1</v>
      </c>
      <c r="P302" s="223"/>
    </row>
    <row r="303" spans="1:68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68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5" ht="0.9" hidden="1" customHeight="1">
      <c r="A305" s="260"/>
      <c r="B305" s="555"/>
      <c r="C305" s="555"/>
      <c r="D305" s="556"/>
      <c r="E305" s="557"/>
      <c r="F305" s="557"/>
      <c r="G305" s="557"/>
      <c r="H305" s="557"/>
      <c r="I305" s="557"/>
      <c r="J305" s="555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5" ht="0.9" hidden="1" customHeight="1">
      <c r="A306" s="260"/>
      <c r="B306" s="915"/>
      <c r="C306" s="916"/>
      <c r="D306" s="916"/>
      <c r="E306" s="557"/>
      <c r="F306" s="557"/>
      <c r="G306" s="557"/>
      <c r="H306" s="557"/>
      <c r="I306" s="557"/>
      <c r="J306" s="555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5" ht="0.9" hidden="1" customHeight="1">
      <c r="A307" s="260"/>
      <c r="B307" s="555"/>
      <c r="C307" s="555"/>
      <c r="D307" s="556"/>
      <c r="E307" s="558"/>
      <c r="F307" s="558"/>
      <c r="G307" s="557"/>
      <c r="H307" s="557"/>
      <c r="I307" s="557"/>
      <c r="J307" s="555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5" ht="0.9" hidden="1" customHeight="1">
      <c r="A308" s="260"/>
      <c r="B308" s="917"/>
      <c r="C308" s="916"/>
      <c r="D308" s="916"/>
      <c r="E308" s="559"/>
      <c r="F308" s="560"/>
      <c r="G308" s="557"/>
      <c r="H308" s="557"/>
      <c r="I308" s="557"/>
      <c r="J308" s="555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5" ht="0.9" hidden="1" customHeight="1">
      <c r="A309" s="260"/>
      <c r="B309" s="561"/>
      <c r="C309" s="555"/>
      <c r="D309" s="556"/>
      <c r="E309" s="557"/>
      <c r="F309" s="562"/>
      <c r="G309" s="557"/>
      <c r="H309" s="557"/>
      <c r="I309" s="557"/>
      <c r="J309" s="555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5" ht="0.9" hidden="1" customHeight="1">
      <c r="A310" s="260"/>
      <c r="B310" s="561"/>
      <c r="C310" s="555"/>
      <c r="D310" s="556"/>
      <c r="E310" s="563"/>
      <c r="F310" s="557"/>
      <c r="G310" s="557"/>
      <c r="H310" s="557"/>
      <c r="I310" s="557"/>
      <c r="J310" s="555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5" ht="0.9" hidden="1" customHeight="1">
      <c r="A311" s="260"/>
      <c r="B311" s="917"/>
      <c r="C311" s="916"/>
      <c r="D311" s="916"/>
      <c r="E311" s="557"/>
      <c r="F311" s="564"/>
      <c r="G311" s="557"/>
      <c r="H311" s="557"/>
      <c r="I311" s="557"/>
      <c r="J311" s="555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5" ht="0.9" hidden="1" customHeight="1">
      <c r="A312" s="260"/>
      <c r="B312" s="561"/>
      <c r="C312" s="555"/>
      <c r="D312" s="556"/>
      <c r="E312" s="563"/>
      <c r="F312" s="557"/>
      <c r="G312" s="557"/>
      <c r="H312" s="557"/>
      <c r="I312" s="557"/>
      <c r="J312" s="555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5" ht="0.9" hidden="1" customHeight="1">
      <c r="A313" s="260"/>
      <c r="B313" s="561"/>
      <c r="C313" s="555"/>
      <c r="D313" s="565"/>
      <c r="E313" s="565"/>
      <c r="F313" s="565"/>
      <c r="G313" s="565"/>
      <c r="H313" s="565"/>
      <c r="I313" s="565"/>
      <c r="J313" s="555"/>
      <c r="N313" s="215"/>
      <c r="O313" s="215"/>
      <c r="P313" s="223"/>
      <c r="S313" s="215"/>
      <c r="T313" s="215"/>
      <c r="V313" s="215"/>
      <c r="W313" s="215"/>
    </row>
    <row r="314" spans="1:25" ht="0.9" hidden="1" customHeight="1">
      <c r="A314" s="260"/>
      <c r="B314" s="555"/>
      <c r="C314" s="555"/>
      <c r="D314" s="556"/>
      <c r="E314" s="557"/>
      <c r="F314" s="557"/>
      <c r="G314" s="557"/>
      <c r="H314" s="557"/>
      <c r="I314" s="557"/>
      <c r="J314" s="555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5" ht="0.9" hidden="1" customHeight="1">
      <c r="A315" s="260"/>
      <c r="B315" s="566"/>
      <c r="C315" s="555"/>
      <c r="D315" s="567"/>
      <c r="E315" s="557"/>
      <c r="F315" s="563"/>
      <c r="G315" s="565"/>
      <c r="H315" s="565"/>
      <c r="I315" s="565"/>
      <c r="J315" s="555"/>
      <c r="N315" s="215"/>
      <c r="O315" s="215"/>
      <c r="P315" s="223"/>
      <c r="S315" s="215"/>
      <c r="T315" s="215"/>
      <c r="V315" s="215"/>
      <c r="W315" s="215"/>
    </row>
    <row r="316" spans="1:25" s="251" customFormat="1" ht="0.9" hidden="1" customHeight="1">
      <c r="A316" s="262"/>
      <c r="B316" s="568"/>
      <c r="C316" s="569"/>
      <c r="D316" s="570"/>
      <c r="E316" s="571"/>
      <c r="F316" s="571"/>
      <c r="G316" s="565"/>
      <c r="H316" s="565"/>
      <c r="I316" s="565"/>
      <c r="J316" s="555"/>
      <c r="K316" s="222"/>
      <c r="L316" s="215"/>
      <c r="M316" s="215"/>
      <c r="N316" s="219"/>
      <c r="O316" s="219"/>
      <c r="P316" s="223"/>
      <c r="Q316" s="215"/>
      <c r="R316" s="215"/>
      <c r="S316" s="219"/>
      <c r="T316" s="219"/>
      <c r="U316" s="215"/>
      <c r="V316" s="219"/>
      <c r="W316" s="219"/>
      <c r="X316" s="215"/>
      <c r="Y316" s="215"/>
    </row>
    <row r="317" spans="1:25" s="251" customFormat="1" ht="0.9" hidden="1" customHeight="1">
      <c r="A317" s="262">
        <v>905</v>
      </c>
      <c r="B317" s="568"/>
      <c r="C317" s="569"/>
      <c r="D317" s="570"/>
      <c r="E317" s="572"/>
      <c r="F317" s="572"/>
      <c r="G317" s="565"/>
      <c r="H317" s="565"/>
      <c r="I317" s="565"/>
      <c r="J317" s="555"/>
      <c r="K317" s="244"/>
      <c r="L317" s="215"/>
      <c r="M317" s="215"/>
      <c r="N317" s="219"/>
      <c r="O317" s="219"/>
      <c r="P317" s="223"/>
      <c r="Q317" s="215"/>
      <c r="R317" s="215"/>
      <c r="S317" s="219"/>
      <c r="T317" s="219"/>
      <c r="U317" s="215"/>
      <c r="V317" s="219"/>
      <c r="W317" s="219"/>
      <c r="X317" s="215"/>
      <c r="Y317" s="215"/>
    </row>
    <row r="318" spans="1:25" s="251" customFormat="1" ht="0.9" hidden="1" customHeight="1">
      <c r="A318" s="262"/>
      <c r="B318" s="568"/>
      <c r="C318" s="569"/>
      <c r="D318" s="570"/>
      <c r="E318" s="572"/>
      <c r="F318" s="572"/>
      <c r="G318" s="565"/>
      <c r="H318" s="565"/>
      <c r="I318" s="565"/>
      <c r="J318" s="555"/>
      <c r="K318" s="244"/>
      <c r="L318" s="215"/>
      <c r="M318" s="215"/>
      <c r="N318" s="219"/>
      <c r="O318" s="219"/>
      <c r="P318" s="223"/>
      <c r="Q318" s="215"/>
      <c r="R318" s="215"/>
      <c r="S318" s="219"/>
      <c r="T318" s="219"/>
      <c r="U318" s="215"/>
      <c r="V318" s="219"/>
      <c r="W318" s="219"/>
      <c r="X318" s="215"/>
      <c r="Y318" s="215"/>
    </row>
    <row r="319" spans="1:25" s="251" customFormat="1" ht="0.9" hidden="1" customHeight="1">
      <c r="A319" s="262">
        <v>906</v>
      </c>
      <c r="B319" s="568"/>
      <c r="C319" s="569"/>
      <c r="D319" s="570"/>
      <c r="E319" s="572"/>
      <c r="F319" s="572"/>
      <c r="G319" s="565"/>
      <c r="H319" s="565"/>
      <c r="I319" s="565"/>
      <c r="J319" s="555"/>
      <c r="K319" s="244"/>
      <c r="L319" s="215"/>
      <c r="M319" s="215"/>
      <c r="N319" s="219"/>
      <c r="O319" s="219"/>
      <c r="P319" s="223"/>
    </row>
    <row r="320" spans="1:25" s="251" customFormat="1" ht="0.9" hidden="1" customHeight="1">
      <c r="A320" s="262"/>
      <c r="B320" s="568"/>
      <c r="C320" s="569"/>
      <c r="D320" s="570"/>
      <c r="E320" s="572"/>
      <c r="F320" s="572"/>
      <c r="G320" s="565"/>
      <c r="H320" s="565"/>
      <c r="I320" s="565"/>
      <c r="J320" s="555"/>
      <c r="K320" s="244"/>
      <c r="L320" s="215"/>
      <c r="M320" s="215"/>
      <c r="N320" s="219"/>
      <c r="O320" s="219"/>
      <c r="P320" s="223"/>
    </row>
    <row r="321" spans="1:16" s="251" customFormat="1" ht="0.9" hidden="1" customHeight="1">
      <c r="A321" s="262">
        <v>907</v>
      </c>
      <c r="B321" s="568"/>
      <c r="C321" s="569"/>
      <c r="D321" s="570"/>
      <c r="E321" s="572"/>
      <c r="F321" s="572"/>
      <c r="G321" s="565"/>
      <c r="H321" s="565"/>
      <c r="I321" s="565"/>
      <c r="J321" s="555"/>
      <c r="K321" s="244"/>
      <c r="L321" s="215"/>
      <c r="M321" s="215"/>
      <c r="N321" s="219"/>
      <c r="O321" s="219"/>
      <c r="P321" s="223"/>
    </row>
    <row r="322" spans="1:16" s="251" customFormat="1" ht="0.9" hidden="1" customHeight="1">
      <c r="A322" s="262">
        <v>910</v>
      </c>
      <c r="B322" s="568"/>
      <c r="C322" s="569"/>
      <c r="D322" s="570"/>
      <c r="E322" s="572"/>
      <c r="F322" s="572"/>
      <c r="G322" s="565"/>
      <c r="H322" s="565"/>
      <c r="I322" s="565"/>
      <c r="J322" s="555"/>
      <c r="K322" s="244"/>
      <c r="L322" s="215"/>
      <c r="M322" s="215"/>
      <c r="N322" s="219"/>
      <c r="O322" s="219"/>
      <c r="P322" s="223"/>
    </row>
    <row r="323" spans="1:16" s="251" customFormat="1" ht="0.9" hidden="1" customHeight="1">
      <c r="A323" s="262">
        <v>911</v>
      </c>
      <c r="B323" s="568"/>
      <c r="C323" s="569"/>
      <c r="D323" s="570"/>
      <c r="E323" s="572"/>
      <c r="F323" s="572"/>
      <c r="G323" s="565"/>
      <c r="H323" s="565"/>
      <c r="I323" s="565"/>
      <c r="J323" s="555"/>
      <c r="K323" s="244"/>
      <c r="L323" s="215"/>
      <c r="M323" s="215"/>
      <c r="N323" s="219"/>
      <c r="O323" s="219"/>
      <c r="P323" s="223"/>
    </row>
    <row r="324" spans="1:16" s="251" customFormat="1" ht="0.9" hidden="1" customHeight="1">
      <c r="A324" s="262"/>
      <c r="B324" s="568"/>
      <c r="C324" s="569"/>
      <c r="D324" s="570"/>
      <c r="E324" s="572"/>
      <c r="F324" s="572"/>
      <c r="G324" s="565"/>
      <c r="H324" s="565"/>
      <c r="I324" s="565"/>
      <c r="J324" s="555"/>
      <c r="K324" s="244"/>
      <c r="L324" s="215"/>
      <c r="M324" s="215"/>
      <c r="N324" s="219"/>
      <c r="O324" s="219"/>
      <c r="P324" s="223"/>
    </row>
    <row r="325" spans="1:16" s="251" customFormat="1" ht="0.9" hidden="1" customHeight="1">
      <c r="A325" s="262">
        <v>912</v>
      </c>
      <c r="B325" s="568"/>
      <c r="C325" s="569"/>
      <c r="D325" s="570"/>
      <c r="E325" s="572"/>
      <c r="F325" s="572"/>
      <c r="G325" s="565"/>
      <c r="H325" s="565"/>
      <c r="I325" s="565"/>
      <c r="J325" s="555"/>
      <c r="K325" s="244"/>
      <c r="L325" s="215"/>
      <c r="M325" s="215"/>
      <c r="N325" s="219"/>
      <c r="O325" s="219"/>
      <c r="P325" s="223"/>
    </row>
    <row r="326" spans="1:16" s="251" customFormat="1" ht="0.9" hidden="1" customHeight="1">
      <c r="A326" s="262">
        <v>920</v>
      </c>
      <c r="B326" s="568"/>
      <c r="C326" s="569"/>
      <c r="D326" s="570"/>
      <c r="E326" s="573"/>
      <c r="F326" s="573"/>
      <c r="G326" s="565"/>
      <c r="H326" s="565"/>
      <c r="I326" s="565"/>
      <c r="J326" s="555"/>
      <c r="K326" s="244"/>
      <c r="L326" s="215"/>
      <c r="M326" s="215"/>
      <c r="N326" s="219"/>
      <c r="O326" s="219"/>
      <c r="P326" s="223"/>
    </row>
    <row r="327" spans="1:16" s="251" customFormat="1" ht="0.9" hidden="1" customHeight="1">
      <c r="A327" s="262">
        <v>921</v>
      </c>
      <c r="B327" s="568"/>
      <c r="C327" s="569"/>
      <c r="D327" s="570"/>
      <c r="E327" s="573"/>
      <c r="F327" s="573"/>
      <c r="G327" s="565"/>
      <c r="H327" s="565"/>
      <c r="I327" s="565"/>
      <c r="J327" s="555"/>
      <c r="K327" s="244"/>
      <c r="L327" s="215"/>
      <c r="M327" s="215"/>
      <c r="N327" s="219"/>
      <c r="O327" s="219"/>
      <c r="P327" s="223"/>
    </row>
    <row r="328" spans="1:16" s="251" customFormat="1" ht="0.9" hidden="1" customHeight="1">
      <c r="A328" s="262">
        <v>922</v>
      </c>
      <c r="B328" s="568"/>
      <c r="C328" s="569"/>
      <c r="D328" s="570"/>
      <c r="E328" s="573"/>
      <c r="F328" s="573"/>
      <c r="G328" s="565"/>
      <c r="H328" s="565"/>
      <c r="I328" s="565"/>
      <c r="J328" s="555"/>
      <c r="K328" s="244"/>
      <c r="L328" s="215"/>
      <c r="M328" s="215"/>
      <c r="N328" s="219"/>
      <c r="O328" s="219"/>
      <c r="P328" s="223"/>
    </row>
    <row r="329" spans="1:16" s="251" customFormat="1" ht="0.9" hidden="1" customHeight="1">
      <c r="A329" s="262"/>
      <c r="B329" s="568"/>
      <c r="C329" s="569"/>
      <c r="D329" s="570"/>
      <c r="E329" s="573"/>
      <c r="F329" s="573"/>
      <c r="G329" s="565"/>
      <c r="H329" s="565"/>
      <c r="I329" s="565"/>
      <c r="J329" s="555"/>
      <c r="K329" s="244"/>
      <c r="L329" s="215"/>
      <c r="M329" s="215"/>
      <c r="N329" s="219"/>
      <c r="O329" s="219"/>
      <c r="P329" s="223"/>
    </row>
    <row r="330" spans="1:16" s="251" customFormat="1" ht="0.9" hidden="1" customHeight="1">
      <c r="A330" s="262">
        <v>930</v>
      </c>
      <c r="B330" s="568"/>
      <c r="C330" s="569"/>
      <c r="D330" s="570"/>
      <c r="E330" s="572"/>
      <c r="F330" s="572"/>
      <c r="G330" s="565"/>
      <c r="H330" s="565"/>
      <c r="I330" s="565"/>
      <c r="J330" s="555"/>
      <c r="K330" s="244"/>
      <c r="L330" s="215"/>
      <c r="M330" s="215"/>
      <c r="N330" s="219"/>
      <c r="O330" s="219"/>
      <c r="P330" s="223"/>
    </row>
    <row r="331" spans="1:16" s="251" customFormat="1" ht="0.9" hidden="1" customHeight="1">
      <c r="A331" s="262">
        <v>931</v>
      </c>
      <c r="B331" s="568"/>
      <c r="C331" s="569"/>
      <c r="D331" s="570"/>
      <c r="E331" s="572"/>
      <c r="F331" s="572"/>
      <c r="G331" s="565"/>
      <c r="H331" s="565"/>
      <c r="I331" s="565"/>
      <c r="J331" s="555"/>
      <c r="K331" s="244"/>
      <c r="L331" s="215"/>
      <c r="M331" s="215"/>
      <c r="N331" s="219"/>
      <c r="O331" s="219"/>
      <c r="P331" s="223"/>
    </row>
    <row r="332" spans="1:16" s="251" customFormat="1" ht="0.9" hidden="1" customHeight="1">
      <c r="A332" s="262">
        <v>932</v>
      </c>
      <c r="B332" s="568"/>
      <c r="C332" s="569"/>
      <c r="D332" s="570"/>
      <c r="E332" s="572"/>
      <c r="F332" s="572"/>
      <c r="G332" s="565"/>
      <c r="H332" s="565"/>
      <c r="I332" s="565"/>
      <c r="J332" s="555"/>
      <c r="K332" s="244"/>
      <c r="L332" s="215"/>
      <c r="M332" s="215"/>
      <c r="N332" s="219"/>
      <c r="O332" s="219"/>
      <c r="P332" s="223"/>
    </row>
    <row r="333" spans="1:16" s="251" customFormat="1" ht="0.9" hidden="1" customHeight="1">
      <c r="A333" s="261">
        <v>935</v>
      </c>
      <c r="B333" s="568"/>
      <c r="C333" s="569"/>
      <c r="D333" s="570"/>
      <c r="E333" s="572"/>
      <c r="F333" s="572"/>
      <c r="G333" s="565"/>
      <c r="H333" s="565"/>
      <c r="I333" s="565"/>
      <c r="J333" s="555"/>
      <c r="K333" s="244"/>
      <c r="L333" s="215"/>
      <c r="M333" s="215"/>
      <c r="N333" s="219"/>
      <c r="O333" s="219"/>
      <c r="P333" s="223"/>
    </row>
    <row r="334" spans="1:16" s="251" customFormat="1" ht="0.9" hidden="1" customHeight="1">
      <c r="A334" s="261">
        <v>940</v>
      </c>
      <c r="B334" s="568"/>
      <c r="C334" s="569"/>
      <c r="D334" s="570"/>
      <c r="E334" s="572"/>
      <c r="F334" s="572"/>
      <c r="G334" s="565"/>
      <c r="H334" s="565"/>
      <c r="I334" s="565"/>
      <c r="J334" s="555"/>
      <c r="K334" s="244"/>
      <c r="L334" s="215"/>
      <c r="M334" s="215"/>
      <c r="N334" s="219"/>
      <c r="O334" s="219"/>
      <c r="P334" s="223"/>
    </row>
    <row r="335" spans="1:16" s="251" customFormat="1" ht="0.9" hidden="1" customHeight="1">
      <c r="A335" s="261">
        <v>950</v>
      </c>
      <c r="B335" s="568"/>
      <c r="C335" s="569"/>
      <c r="D335" s="570"/>
      <c r="E335" s="572"/>
      <c r="F335" s="572"/>
      <c r="G335" s="565"/>
      <c r="H335" s="565"/>
      <c r="I335" s="565"/>
      <c r="J335" s="555"/>
      <c r="K335" s="244"/>
      <c r="L335" s="215"/>
      <c r="M335" s="215"/>
      <c r="N335" s="219"/>
      <c r="O335" s="219"/>
      <c r="P335" s="223"/>
    </row>
    <row r="336" spans="1:16" s="251" customFormat="1" ht="0.9" hidden="1" customHeight="1">
      <c r="A336" s="262">
        <v>953</v>
      </c>
      <c r="B336" s="568"/>
      <c r="C336" s="569"/>
      <c r="D336" s="570"/>
      <c r="E336" s="572"/>
      <c r="F336" s="572"/>
      <c r="G336" s="565"/>
      <c r="H336" s="565"/>
      <c r="I336" s="565"/>
      <c r="J336" s="555"/>
      <c r="K336" s="244"/>
      <c r="L336" s="215"/>
      <c r="M336" s="215"/>
      <c r="N336" s="219"/>
      <c r="O336" s="219"/>
      <c r="P336" s="223"/>
    </row>
    <row r="337" spans="1:25" s="251" customFormat="1" ht="0.9" hidden="1" customHeight="1">
      <c r="A337" s="262">
        <v>954</v>
      </c>
      <c r="B337" s="568"/>
      <c r="C337" s="569"/>
      <c r="D337" s="570"/>
      <c r="E337" s="572"/>
      <c r="F337" s="572"/>
      <c r="G337" s="565"/>
      <c r="H337" s="565"/>
      <c r="I337" s="565"/>
      <c r="J337" s="555"/>
      <c r="K337" s="244"/>
      <c r="L337" s="215"/>
      <c r="M337" s="215"/>
      <c r="N337" s="219"/>
      <c r="O337" s="219"/>
      <c r="P337" s="223"/>
    </row>
    <row r="338" spans="1:25" s="251" customFormat="1" ht="0.9" hidden="1" customHeight="1">
      <c r="A338" s="351">
        <v>955</v>
      </c>
      <c r="B338" s="568"/>
      <c r="C338" s="569"/>
      <c r="D338" s="570"/>
      <c r="E338" s="572"/>
      <c r="F338" s="572"/>
      <c r="G338" s="565"/>
      <c r="H338" s="565"/>
      <c r="I338" s="565"/>
      <c r="J338" s="555"/>
      <c r="K338" s="244"/>
      <c r="L338" s="215"/>
      <c r="M338" s="215"/>
      <c r="N338" s="219"/>
      <c r="O338" s="219"/>
      <c r="P338" s="223"/>
    </row>
    <row r="339" spans="1:25" s="251" customFormat="1" ht="0.9" hidden="1" customHeight="1">
      <c r="A339" s="351">
        <v>956</v>
      </c>
      <c r="B339" s="568"/>
      <c r="C339" s="569"/>
      <c r="D339" s="570"/>
      <c r="E339" s="572"/>
      <c r="F339" s="572"/>
      <c r="G339" s="565"/>
      <c r="H339" s="565"/>
      <c r="I339" s="565"/>
      <c r="J339" s="555"/>
      <c r="K339" s="244"/>
      <c r="L339" s="215"/>
      <c r="M339" s="215"/>
      <c r="N339" s="219"/>
      <c r="O339" s="219"/>
      <c r="P339" s="223"/>
    </row>
    <row r="340" spans="1:25" ht="0.9" hidden="1" customHeight="1">
      <c r="A340" s="275">
        <v>958</v>
      </c>
      <c r="B340" s="568"/>
      <c r="C340" s="569"/>
      <c r="D340" s="570"/>
      <c r="E340" s="572"/>
      <c r="F340" s="572"/>
      <c r="G340" s="565"/>
      <c r="H340" s="565"/>
      <c r="I340" s="565"/>
      <c r="J340" s="555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9" hidden="1" customHeight="1">
      <c r="A341" s="275">
        <v>959</v>
      </c>
      <c r="B341" s="568"/>
      <c r="C341" s="569"/>
      <c r="D341" s="570"/>
      <c r="E341" s="572"/>
      <c r="F341" s="572"/>
      <c r="G341" s="565"/>
      <c r="H341" s="565"/>
      <c r="I341" s="565"/>
      <c r="J341" s="555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5" ht="0.9" hidden="1" customHeight="1">
      <c r="A342" s="275">
        <v>960</v>
      </c>
      <c r="B342" s="568"/>
      <c r="C342" s="569"/>
      <c r="D342" s="570"/>
      <c r="E342" s="572"/>
      <c r="F342" s="572"/>
      <c r="G342" s="565"/>
      <c r="H342" s="565"/>
      <c r="I342" s="565"/>
      <c r="J342" s="555"/>
      <c r="K342" s="244"/>
      <c r="N342" s="215"/>
      <c r="O342" s="215"/>
      <c r="P342" s="223"/>
      <c r="S342" s="215"/>
      <c r="T342" s="215"/>
      <c r="V342" s="215"/>
      <c r="W342" s="215"/>
    </row>
    <row r="343" spans="1:25" ht="0.9" hidden="1" customHeight="1">
      <c r="A343" s="275"/>
      <c r="B343" s="574"/>
      <c r="C343" s="575"/>
      <c r="D343" s="570"/>
      <c r="E343" s="576"/>
      <c r="F343" s="576"/>
      <c r="G343" s="565"/>
      <c r="H343" s="565"/>
      <c r="I343" s="565"/>
      <c r="J343" s="555"/>
      <c r="N343" s="215"/>
      <c r="O343" s="215"/>
      <c r="P343" s="223"/>
      <c r="S343" s="215"/>
      <c r="T343" s="215"/>
      <c r="V343" s="215"/>
      <c r="W343" s="215"/>
    </row>
    <row r="344" spans="1:25" ht="0.9" hidden="1" customHeight="1">
      <c r="A344" s="275"/>
      <c r="B344" s="918"/>
      <c r="C344" s="918"/>
      <c r="D344" s="918"/>
      <c r="E344" s="576"/>
      <c r="F344" s="576"/>
      <c r="G344" s="576"/>
      <c r="H344" s="576"/>
      <c r="I344" s="576"/>
      <c r="J344" s="555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5" ht="0.9" hidden="1" customHeight="1">
      <c r="A345" s="275"/>
      <c r="B345" s="555"/>
      <c r="C345" s="555"/>
      <c r="D345" s="556"/>
      <c r="E345" s="557"/>
      <c r="F345" s="557"/>
      <c r="G345" s="557"/>
      <c r="H345" s="557"/>
      <c r="I345" s="557"/>
      <c r="J345" s="555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5" ht="0.9" hidden="1" customHeight="1">
      <c r="A346" s="275"/>
      <c r="B346" s="555"/>
      <c r="C346" s="555"/>
      <c r="D346" s="556"/>
      <c r="E346" s="557"/>
      <c r="F346" s="557"/>
      <c r="G346" s="557"/>
      <c r="H346" s="557"/>
      <c r="I346" s="557"/>
      <c r="J346" s="555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5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5" ht="39" customHeight="1">
      <c r="A348" s="275"/>
      <c r="B348" s="881" t="str">
        <f>$B$7</f>
        <v>БЮДЖЕТ - НАЧАЛЕН ПЛАН
ПО ПЪЛНА ЕДИННА БЮДЖЕТНА КЛАСИФИКАЦИЯ</v>
      </c>
      <c r="C348" s="882"/>
      <c r="D348" s="882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5">
      <c r="A349" s="275"/>
      <c r="C349" s="227"/>
      <c r="D349" s="228"/>
      <c r="E349" s="596" t="s">
        <v>1656</v>
      </c>
      <c r="F349" s="596" t="s">
        <v>1524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5" ht="38.25" customHeight="1">
      <c r="A350" s="275"/>
      <c r="B350" s="886" t="str">
        <f>$B$9</f>
        <v>Маджарово</v>
      </c>
      <c r="C350" s="887"/>
      <c r="D350" s="888"/>
      <c r="E350" s="578">
        <f>$E$9</f>
        <v>44927</v>
      </c>
      <c r="F350" s="579">
        <f>$F$9</f>
        <v>45291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5">
      <c r="A351" s="275"/>
      <c r="B351" s="230" t="str">
        <f>$B$10</f>
        <v>(наименование на разпоредителя с бюджет)</v>
      </c>
      <c r="E351" s="278"/>
      <c r="F351" s="595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5" ht="39.75" customHeight="1">
      <c r="A353" s="275"/>
      <c r="B353" s="883" t="str">
        <f>$B$12</f>
        <v>Маджарово</v>
      </c>
      <c r="C353" s="884"/>
      <c r="D353" s="885"/>
      <c r="E353" s="594" t="s">
        <v>1657</v>
      </c>
      <c r="F353" s="580" t="str">
        <f>$F$12</f>
        <v>7604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5">
      <c r="A354" s="275"/>
      <c r="B354" s="581" t="str">
        <f>$B$13</f>
        <v>(наименование на първостепенния разпоредител с бюджет)</v>
      </c>
      <c r="E354" s="281" t="s">
        <v>1658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5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5" ht="16.2" thickBot="1">
      <c r="A356" s="275"/>
      <c r="C356" s="227"/>
      <c r="D356" s="228"/>
      <c r="E356" s="278"/>
      <c r="F356" s="281"/>
      <c r="G356" s="281"/>
      <c r="H356" s="281"/>
      <c r="I356" s="281" t="s">
        <v>1659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5" ht="15.75" customHeight="1" thickBot="1">
      <c r="A357" s="275"/>
      <c r="B357" s="611"/>
      <c r="C357" s="612"/>
      <c r="D357" s="613" t="s">
        <v>1725</v>
      </c>
      <c r="E357" s="619"/>
      <c r="F357" s="877" t="s">
        <v>1460</v>
      </c>
      <c r="G357" s="878"/>
      <c r="H357" s="879"/>
      <c r="I357" s="880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5" ht="63.75" customHeight="1" thickBot="1">
      <c r="A358" s="275"/>
      <c r="B358" s="614" t="s">
        <v>1575</v>
      </c>
      <c r="C358" s="615" t="s">
        <v>1660</v>
      </c>
      <c r="D358" s="616" t="s">
        <v>1001</v>
      </c>
      <c r="E358" s="672"/>
      <c r="F358" s="605" t="str">
        <f>+F20</f>
        <v>държавни дейности</v>
      </c>
      <c r="G358" s="605" t="str">
        <f>+G20</f>
        <v>местни дейности</v>
      </c>
      <c r="H358" s="605" t="str">
        <f>+H20</f>
        <v>дофинансиране</v>
      </c>
      <c r="I358" s="606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5" ht="18" thickBot="1">
      <c r="A359" s="275">
        <v>1</v>
      </c>
      <c r="B359" s="355"/>
      <c r="C359" s="507"/>
      <c r="D359" s="507" t="s">
        <v>1002</v>
      </c>
      <c r="E359" s="672"/>
      <c r="F359" s="483"/>
      <c r="G359" s="483"/>
      <c r="H359" s="669"/>
      <c r="I359" s="483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5" ht="16.2" thickBot="1">
      <c r="A360" s="275">
        <v>2</v>
      </c>
      <c r="B360" s="356"/>
      <c r="C360" s="480"/>
      <c r="D360" s="617" t="s">
        <v>1726</v>
      </c>
      <c r="E360" s="672"/>
      <c r="F360" s="723"/>
      <c r="G360" s="723"/>
      <c r="H360" s="724"/>
      <c r="I360" s="723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hidden="1" customHeight="1">
      <c r="A361" s="318">
        <v>5</v>
      </c>
      <c r="B361" s="620">
        <v>3000</v>
      </c>
      <c r="C361" s="874" t="s">
        <v>293</v>
      </c>
      <c r="D361" s="875"/>
      <c r="E361" s="722"/>
      <c r="F361" s="621">
        <f>SUM(F362:F374)</f>
        <v>0</v>
      </c>
      <c r="G361" s="621">
        <f>SUM(G362:G374)</f>
        <v>0</v>
      </c>
      <c r="H361" s="621">
        <f>SUM(H362:H374)</f>
        <v>0</v>
      </c>
      <c r="I361" s="621">
        <f>SUM(I362:I374)</f>
        <v>0</v>
      </c>
      <c r="J361" s="221" t="str">
        <f t="shared" ref="J361:J424" si="95">(IF($E361&lt;&gt;0,$J$2,IF($I361&lt;&gt;0,$J$2,"")))</f>
        <v/>
      </c>
      <c r="K361" s="244"/>
      <c r="L361" s="670"/>
      <c r="M361" s="215"/>
      <c r="N361" s="219"/>
      <c r="O361" s="219"/>
      <c r="P361" s="223"/>
      <c r="Q361" s="215"/>
      <c r="R361" s="215"/>
      <c r="S361" s="219"/>
      <c r="T361" s="219"/>
      <c r="U361" s="215"/>
      <c r="V361" s="219"/>
      <c r="W361" s="219"/>
      <c r="X361" s="215"/>
      <c r="Y361" s="215"/>
    </row>
    <row r="362" spans="1:25" ht="18.75" hidden="1" customHeight="1">
      <c r="A362" s="275">
        <v>10</v>
      </c>
      <c r="B362" s="143"/>
      <c r="C362" s="144">
        <v>3020</v>
      </c>
      <c r="D362" s="138" t="s">
        <v>294</v>
      </c>
      <c r="E362" s="593"/>
      <c r="F362" s="592">
        <v>0</v>
      </c>
      <c r="G362" s="592">
        <v>0</v>
      </c>
      <c r="H362" s="592">
        <v>0</v>
      </c>
      <c r="I362" s="476">
        <f>F362+G362+H362</f>
        <v>0</v>
      </c>
      <c r="J362" s="221" t="str">
        <f t="shared" si="95"/>
        <v/>
      </c>
      <c r="K362" s="244"/>
      <c r="N362" s="215"/>
      <c r="O362" s="215"/>
      <c r="P362" s="223"/>
      <c r="S362" s="215"/>
      <c r="T362" s="215"/>
      <c r="V362" s="215"/>
      <c r="W362" s="215"/>
    </row>
    <row r="363" spans="1:25" hidden="1">
      <c r="A363" s="357">
        <v>20</v>
      </c>
      <c r="B363" s="143"/>
      <c r="C363" s="137">
        <v>3040</v>
      </c>
      <c r="D363" s="492" t="s">
        <v>295</v>
      </c>
      <c r="E363" s="593"/>
      <c r="F363" s="592">
        <v>0</v>
      </c>
      <c r="G363" s="592">
        <v>0</v>
      </c>
      <c r="H363" s="592">
        <v>0</v>
      </c>
      <c r="I363" s="476">
        <f t="shared" ref="I363:I374" si="96">F363+G363+H363</f>
        <v>0</v>
      </c>
      <c r="J363" s="221" t="str">
        <f t="shared" si="95"/>
        <v/>
      </c>
      <c r="K363" s="244"/>
      <c r="N363" s="215"/>
      <c r="O363" s="215"/>
      <c r="P363" s="223"/>
      <c r="S363" s="215"/>
      <c r="T363" s="215"/>
      <c r="V363" s="215"/>
      <c r="W363" s="215"/>
    </row>
    <row r="364" spans="1:25" hidden="1">
      <c r="A364" s="275">
        <v>25</v>
      </c>
      <c r="B364" s="143"/>
      <c r="C364" s="137">
        <v>3041</v>
      </c>
      <c r="D364" s="139" t="s">
        <v>610</v>
      </c>
      <c r="E364" s="593"/>
      <c r="F364" s="592">
        <v>0</v>
      </c>
      <c r="G364" s="592">
        <v>0</v>
      </c>
      <c r="H364" s="592">
        <v>0</v>
      </c>
      <c r="I364" s="476">
        <f t="shared" si="96"/>
        <v>0</v>
      </c>
      <c r="J364" s="221" t="str">
        <f t="shared" si="95"/>
        <v/>
      </c>
      <c r="K364" s="244"/>
      <c r="N364" s="215"/>
      <c r="O364" s="215"/>
      <c r="P364" s="223"/>
      <c r="S364" s="215"/>
      <c r="T364" s="215"/>
      <c r="V364" s="215"/>
      <c r="W364" s="215"/>
    </row>
    <row r="365" spans="1:25" ht="16.2" hidden="1">
      <c r="A365" s="275">
        <v>30</v>
      </c>
      <c r="B365" s="136"/>
      <c r="C365" s="137">
        <v>3042</v>
      </c>
      <c r="D365" s="139" t="s">
        <v>611</v>
      </c>
      <c r="E365" s="593"/>
      <c r="F365" s="592">
        <v>0</v>
      </c>
      <c r="G365" s="592">
        <v>0</v>
      </c>
      <c r="H365" s="592">
        <v>0</v>
      </c>
      <c r="I365" s="476">
        <f t="shared" si="96"/>
        <v>0</v>
      </c>
      <c r="J365" s="221" t="str">
        <f t="shared" si="95"/>
        <v/>
      </c>
      <c r="K365" s="244"/>
      <c r="N365" s="215"/>
      <c r="O365" s="215"/>
      <c r="P365" s="223"/>
      <c r="S365" s="215"/>
      <c r="T365" s="215"/>
      <c r="V365" s="215"/>
      <c r="W365" s="215"/>
    </row>
    <row r="366" spans="1:25" ht="16.2" hidden="1">
      <c r="A366" s="275">
        <v>35</v>
      </c>
      <c r="B366" s="136"/>
      <c r="C366" s="137">
        <v>3043</v>
      </c>
      <c r="D366" s="139" t="s">
        <v>296</v>
      </c>
      <c r="E366" s="593"/>
      <c r="F366" s="592">
        <v>0</v>
      </c>
      <c r="G366" s="592">
        <v>0</v>
      </c>
      <c r="H366" s="592">
        <v>0</v>
      </c>
      <c r="I366" s="476">
        <f t="shared" si="96"/>
        <v>0</v>
      </c>
      <c r="J366" s="221" t="str">
        <f t="shared" si="95"/>
        <v/>
      </c>
      <c r="K366" s="244"/>
      <c r="N366" s="215"/>
      <c r="O366" s="215"/>
      <c r="P366" s="223"/>
      <c r="S366" s="215"/>
      <c r="T366" s="215"/>
      <c r="V366" s="215"/>
      <c r="W366" s="215"/>
    </row>
    <row r="367" spans="1:25" hidden="1">
      <c r="A367" s="275">
        <v>36</v>
      </c>
      <c r="B367" s="136"/>
      <c r="C367" s="137">
        <v>3048</v>
      </c>
      <c r="D367" s="139" t="s">
        <v>297</v>
      </c>
      <c r="E367" s="593"/>
      <c r="F367" s="592">
        <v>0</v>
      </c>
      <c r="G367" s="592">
        <v>0</v>
      </c>
      <c r="H367" s="592">
        <v>0</v>
      </c>
      <c r="I367" s="476">
        <f t="shared" si="96"/>
        <v>0</v>
      </c>
      <c r="J367" s="221" t="str">
        <f t="shared" si="95"/>
        <v/>
      </c>
      <c r="K367" s="244"/>
      <c r="N367" s="215"/>
      <c r="O367" s="215"/>
      <c r="P367" s="223"/>
      <c r="S367" s="215"/>
      <c r="T367" s="215"/>
      <c r="V367" s="215"/>
      <c r="W367" s="215"/>
    </row>
    <row r="368" spans="1:25" ht="16.2" hidden="1">
      <c r="A368" s="275">
        <v>45</v>
      </c>
      <c r="B368" s="136"/>
      <c r="C368" s="164">
        <v>3050</v>
      </c>
      <c r="D368" s="165" t="s">
        <v>298</v>
      </c>
      <c r="E368" s="593"/>
      <c r="F368" s="592">
        <v>0</v>
      </c>
      <c r="G368" s="592">
        <v>0</v>
      </c>
      <c r="H368" s="592">
        <v>0</v>
      </c>
      <c r="I368" s="476">
        <f t="shared" si="96"/>
        <v>0</v>
      </c>
      <c r="J368" s="221" t="str">
        <f t="shared" si="95"/>
        <v/>
      </c>
      <c r="K368" s="244"/>
      <c r="N368" s="215"/>
      <c r="O368" s="215"/>
      <c r="P368" s="223"/>
      <c r="S368" s="215"/>
      <c r="T368" s="215"/>
      <c r="V368" s="215"/>
      <c r="W368" s="215"/>
    </row>
    <row r="369" spans="1:25" ht="16.2" hidden="1">
      <c r="A369" s="275">
        <v>50</v>
      </c>
      <c r="B369" s="136"/>
      <c r="C369" s="137">
        <v>3061</v>
      </c>
      <c r="D369" s="139" t="s">
        <v>299</v>
      </c>
      <c r="E369" s="593"/>
      <c r="F369" s="592">
        <v>0</v>
      </c>
      <c r="G369" s="592">
        <v>0</v>
      </c>
      <c r="H369" s="592">
        <v>0</v>
      </c>
      <c r="I369" s="476">
        <f t="shared" si="96"/>
        <v>0</v>
      </c>
      <c r="J369" s="221" t="str">
        <f t="shared" si="95"/>
        <v/>
      </c>
      <c r="K369" s="244"/>
      <c r="N369" s="215"/>
      <c r="O369" s="215"/>
      <c r="P369" s="223"/>
      <c r="S369" s="215"/>
      <c r="T369" s="215"/>
      <c r="V369" s="215"/>
      <c r="W369" s="215"/>
    </row>
    <row r="370" spans="1:25" ht="16.2" hidden="1">
      <c r="A370" s="275">
        <v>60</v>
      </c>
      <c r="B370" s="136"/>
      <c r="C370" s="164">
        <v>3081</v>
      </c>
      <c r="D370" s="165" t="s">
        <v>300</v>
      </c>
      <c r="E370" s="593"/>
      <c r="F370" s="592">
        <v>0</v>
      </c>
      <c r="G370" s="592">
        <v>0</v>
      </c>
      <c r="H370" s="592">
        <v>0</v>
      </c>
      <c r="I370" s="476">
        <f t="shared" si="96"/>
        <v>0</v>
      </c>
      <c r="J370" s="221" t="str">
        <f t="shared" si="95"/>
        <v/>
      </c>
      <c r="K370" s="244"/>
      <c r="N370" s="215"/>
      <c r="O370" s="215"/>
      <c r="P370" s="223"/>
      <c r="S370" s="215"/>
      <c r="T370" s="215"/>
      <c r="V370" s="215"/>
      <c r="W370" s="215"/>
    </row>
    <row r="371" spans="1:25" ht="16.2" hidden="1">
      <c r="A371" s="275"/>
      <c r="B371" s="136"/>
      <c r="C371" s="137">
        <v>3082</v>
      </c>
      <c r="D371" s="139" t="s">
        <v>301</v>
      </c>
      <c r="E371" s="593"/>
      <c r="F371" s="592">
        <v>0</v>
      </c>
      <c r="G371" s="592">
        <v>0</v>
      </c>
      <c r="H371" s="592">
        <v>0</v>
      </c>
      <c r="I371" s="476">
        <f t="shared" si="96"/>
        <v>0</v>
      </c>
      <c r="J371" s="221" t="str">
        <f t="shared" si="95"/>
        <v/>
      </c>
      <c r="K371" s="244"/>
      <c r="N371" s="215"/>
      <c r="O371" s="215"/>
      <c r="P371" s="223"/>
      <c r="S371" s="215"/>
      <c r="T371" s="215"/>
      <c r="V371" s="215"/>
      <c r="W371" s="215"/>
    </row>
    <row r="372" spans="1:25" ht="16.2" hidden="1">
      <c r="A372" s="275">
        <v>65</v>
      </c>
      <c r="B372" s="136"/>
      <c r="C372" s="137">
        <v>3083</v>
      </c>
      <c r="D372" s="139" t="s">
        <v>302</v>
      </c>
      <c r="E372" s="593"/>
      <c r="F372" s="592">
        <v>0</v>
      </c>
      <c r="G372" s="592">
        <v>0</v>
      </c>
      <c r="H372" s="592">
        <v>0</v>
      </c>
      <c r="I372" s="476">
        <f t="shared" si="96"/>
        <v>0</v>
      </c>
      <c r="J372" s="221" t="str">
        <f t="shared" si="95"/>
        <v/>
      </c>
      <c r="K372" s="244"/>
      <c r="N372" s="215"/>
      <c r="O372" s="215"/>
      <c r="P372" s="223"/>
      <c r="S372" s="215"/>
      <c r="T372" s="215"/>
      <c r="V372" s="215"/>
      <c r="W372" s="215"/>
    </row>
    <row r="373" spans="1:25" hidden="1">
      <c r="A373" s="275">
        <v>65</v>
      </c>
      <c r="B373" s="136"/>
      <c r="C373" s="137">
        <v>3089</v>
      </c>
      <c r="D373" s="493" t="s">
        <v>303</v>
      </c>
      <c r="E373" s="593"/>
      <c r="F373" s="592">
        <v>0</v>
      </c>
      <c r="G373" s="592">
        <v>0</v>
      </c>
      <c r="H373" s="592">
        <v>0</v>
      </c>
      <c r="I373" s="476">
        <f t="shared" si="96"/>
        <v>0</v>
      </c>
      <c r="J373" s="221" t="str">
        <f t="shared" si="95"/>
        <v/>
      </c>
      <c r="K373" s="244"/>
      <c r="N373" s="215"/>
      <c r="O373" s="215"/>
      <c r="P373" s="223"/>
      <c r="S373" s="215"/>
      <c r="T373" s="215"/>
      <c r="V373" s="215"/>
      <c r="W373" s="215"/>
    </row>
    <row r="374" spans="1:25" hidden="1">
      <c r="A374" s="275">
        <v>65</v>
      </c>
      <c r="B374" s="136"/>
      <c r="C374" s="142">
        <v>3090</v>
      </c>
      <c r="D374" s="141" t="s">
        <v>355</v>
      </c>
      <c r="E374" s="593"/>
      <c r="F374" s="592">
        <v>0</v>
      </c>
      <c r="G374" s="592">
        <v>0</v>
      </c>
      <c r="H374" s="592">
        <v>0</v>
      </c>
      <c r="I374" s="476">
        <f t="shared" si="96"/>
        <v>0</v>
      </c>
      <c r="J374" s="221" t="str">
        <f t="shared" si="95"/>
        <v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620">
        <v>3100</v>
      </c>
      <c r="C375" s="874" t="s">
        <v>304</v>
      </c>
      <c r="D375" s="875"/>
      <c r="E375" s="621"/>
      <c r="F375" s="621">
        <f>SUM(F376:F382)</f>
        <v>2647168</v>
      </c>
      <c r="G375" s="621">
        <f>SUM(G376:G382)</f>
        <v>1646600</v>
      </c>
      <c r="H375" s="621">
        <f>SUM(H376:H382)</f>
        <v>0</v>
      </c>
      <c r="I375" s="621">
        <f>SUM(I376:I382)</f>
        <v>4293768</v>
      </c>
      <c r="J375" s="221">
        <f t="shared" si="95"/>
        <v>1</v>
      </c>
      <c r="K375" s="244"/>
      <c r="L375" s="215"/>
      <c r="M375" s="215"/>
      <c r="N375" s="219"/>
      <c r="O375" s="219"/>
      <c r="P375" s="223"/>
      <c r="Q375" s="215"/>
      <c r="R375" s="215"/>
      <c r="S375" s="219"/>
      <c r="T375" s="219"/>
      <c r="U375" s="215"/>
      <c r="V375" s="219"/>
      <c r="W375" s="219"/>
      <c r="X375" s="215"/>
      <c r="Y375" s="215"/>
    </row>
    <row r="376" spans="1:25" hidden="1">
      <c r="A376" s="358">
        <v>75</v>
      </c>
      <c r="B376" s="136"/>
      <c r="C376" s="144">
        <v>3110</v>
      </c>
      <c r="D376" s="138" t="s">
        <v>305</v>
      </c>
      <c r="E376" s="593"/>
      <c r="F376" s="592">
        <v>0</v>
      </c>
      <c r="G376" s="592">
        <v>0</v>
      </c>
      <c r="H376" s="592">
        <v>0</v>
      </c>
      <c r="I376" s="476">
        <f t="shared" ref="I376:I382" si="97">F376+G376+H376</f>
        <v>0</v>
      </c>
      <c r="J376" s="221" t="str">
        <f t="shared" si="95"/>
        <v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16.2">
      <c r="A377" s="260">
        <v>80</v>
      </c>
      <c r="B377" s="187"/>
      <c r="C377" s="164">
        <v>3111</v>
      </c>
      <c r="D377" s="188" t="s">
        <v>1003</v>
      </c>
      <c r="E377" s="593"/>
      <c r="F377" s="449">
        <v>2647168</v>
      </c>
      <c r="G377" s="592">
        <v>0</v>
      </c>
      <c r="H377" s="592">
        <v>0</v>
      </c>
      <c r="I377" s="476">
        <f t="shared" si="97"/>
        <v>2647168</v>
      </c>
      <c r="J377" s="221">
        <f t="shared" si="95"/>
        <v>1</v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5" ht="31.8">
      <c r="A378" s="260">
        <v>85</v>
      </c>
      <c r="B378" s="187"/>
      <c r="C378" s="137">
        <v>3112</v>
      </c>
      <c r="D378" s="159" t="s">
        <v>1004</v>
      </c>
      <c r="E378" s="593"/>
      <c r="F378" s="592">
        <v>0</v>
      </c>
      <c r="G378" s="245">
        <v>562300</v>
      </c>
      <c r="H378" s="592">
        <v>0</v>
      </c>
      <c r="I378" s="476">
        <f t="shared" si="97"/>
        <v>562300</v>
      </c>
      <c r="J378" s="221">
        <f t="shared" si="95"/>
        <v>1</v>
      </c>
      <c r="K378" s="244"/>
      <c r="N378" s="215"/>
      <c r="O378" s="215"/>
      <c r="P378" s="223"/>
      <c r="S378" s="215"/>
      <c r="T378" s="215"/>
      <c r="V378" s="215"/>
      <c r="W378" s="215"/>
    </row>
    <row r="379" spans="1:25" ht="16.2">
      <c r="A379" s="260">
        <v>90</v>
      </c>
      <c r="B379" s="187"/>
      <c r="C379" s="137">
        <v>3113</v>
      </c>
      <c r="D379" s="159" t="s">
        <v>306</v>
      </c>
      <c r="E379" s="593"/>
      <c r="F379" s="449"/>
      <c r="G379" s="245">
        <v>1059700</v>
      </c>
      <c r="H379" s="592">
        <v>0</v>
      </c>
      <c r="I379" s="476">
        <f t="shared" si="97"/>
        <v>1059700</v>
      </c>
      <c r="J379" s="221">
        <f t="shared" si="95"/>
        <v>1</v>
      </c>
      <c r="K379" s="244"/>
      <c r="N379" s="215"/>
      <c r="O379" s="215"/>
      <c r="P379" s="223"/>
      <c r="S379" s="215"/>
      <c r="T379" s="215"/>
      <c r="V379" s="215"/>
      <c r="W379" s="215"/>
    </row>
    <row r="380" spans="1:25" ht="31.2">
      <c r="A380" s="260">
        <v>91</v>
      </c>
      <c r="B380" s="187"/>
      <c r="C380" s="137">
        <v>3118</v>
      </c>
      <c r="D380" s="189" t="s">
        <v>1741</v>
      </c>
      <c r="E380" s="593"/>
      <c r="F380" s="465"/>
      <c r="G380" s="359">
        <v>24600</v>
      </c>
      <c r="H380" s="592">
        <v>0</v>
      </c>
      <c r="I380" s="476">
        <f t="shared" si="97"/>
        <v>24600</v>
      </c>
      <c r="J380" s="221">
        <f t="shared" si="95"/>
        <v>1</v>
      </c>
      <c r="K380" s="244"/>
      <c r="N380" s="215"/>
      <c r="O380" s="215"/>
      <c r="P380" s="223"/>
      <c r="S380" s="215"/>
      <c r="T380" s="215"/>
      <c r="V380" s="215"/>
      <c r="W380" s="215"/>
    </row>
    <row r="381" spans="1:25" ht="31.2" hidden="1">
      <c r="A381" s="260"/>
      <c r="B381" s="187"/>
      <c r="C381" s="137">
        <v>3128</v>
      </c>
      <c r="D381" s="189" t="s">
        <v>1742</v>
      </c>
      <c r="E381" s="593"/>
      <c r="F381" s="465"/>
      <c r="G381" s="359"/>
      <c r="H381" s="592">
        <v>0</v>
      </c>
      <c r="I381" s="476">
        <f t="shared" si="97"/>
        <v>0</v>
      </c>
      <c r="J381" s="221" t="str">
        <f t="shared" si="95"/>
        <v/>
      </c>
      <c r="K381" s="244"/>
      <c r="N381" s="215"/>
      <c r="O381" s="215"/>
      <c r="P381" s="223"/>
      <c r="S381" s="215"/>
      <c r="T381" s="215"/>
      <c r="V381" s="215"/>
      <c r="W381" s="215"/>
    </row>
    <row r="382" spans="1:25" ht="16.2" hidden="1">
      <c r="A382" s="260">
        <v>100</v>
      </c>
      <c r="B382" s="136"/>
      <c r="C382" s="137">
        <v>3120</v>
      </c>
      <c r="D382" s="156" t="s">
        <v>307</v>
      </c>
      <c r="E382" s="593"/>
      <c r="F382" s="465"/>
      <c r="G382" s="359"/>
      <c r="H382" s="592">
        <v>0</v>
      </c>
      <c r="I382" s="476">
        <f t="shared" si="97"/>
        <v>0</v>
      </c>
      <c r="J382" s="221" t="str">
        <f t="shared" si="95"/>
        <v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hidden="1" customHeight="1">
      <c r="A383" s="259">
        <v>115</v>
      </c>
      <c r="B383" s="620">
        <v>3200</v>
      </c>
      <c r="C383" s="874" t="s">
        <v>356</v>
      </c>
      <c r="D383" s="875"/>
      <c r="E383" s="621"/>
      <c r="F383" s="621">
        <f>SUM(F384:F387)</f>
        <v>0</v>
      </c>
      <c r="G383" s="621">
        <f>SUM(G384:G387)</f>
        <v>0</v>
      </c>
      <c r="H383" s="621">
        <f>SUM(H384:H387)</f>
        <v>0</v>
      </c>
      <c r="I383" s="621">
        <f>SUM(I384:I387)</f>
        <v>0</v>
      </c>
      <c r="J383" s="221" t="str">
        <f t="shared" si="95"/>
        <v/>
      </c>
      <c r="K383" s="244"/>
      <c r="L383" s="215"/>
      <c r="M383" s="215"/>
      <c r="N383" s="219"/>
      <c r="O383" s="219"/>
      <c r="P383" s="223"/>
      <c r="Q383" s="215"/>
      <c r="R383" s="215"/>
      <c r="S383" s="219"/>
      <c r="T383" s="219"/>
      <c r="U383" s="215"/>
      <c r="V383" s="219"/>
      <c r="W383" s="219"/>
      <c r="X383" s="215"/>
      <c r="Y383" s="215"/>
    </row>
    <row r="384" spans="1:25" ht="16.2" hidden="1">
      <c r="A384" s="259">
        <v>120</v>
      </c>
      <c r="B384" s="136"/>
      <c r="C384" s="144">
        <v>3210</v>
      </c>
      <c r="D384" s="147" t="s">
        <v>308</v>
      </c>
      <c r="E384" s="593"/>
      <c r="F384" s="592">
        <v>0</v>
      </c>
      <c r="G384" s="592">
        <v>0</v>
      </c>
      <c r="H384" s="592">
        <v>0</v>
      </c>
      <c r="I384" s="476">
        <f>F384+G384+H384</f>
        <v>0</v>
      </c>
      <c r="J384" s="221" t="str">
        <f t="shared" si="95"/>
        <v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6.2" hidden="1">
      <c r="A385" s="260">
        <v>125</v>
      </c>
      <c r="B385" s="143"/>
      <c r="C385" s="168">
        <v>3220</v>
      </c>
      <c r="D385" s="170" t="s">
        <v>264</v>
      </c>
      <c r="E385" s="593"/>
      <c r="F385" s="592">
        <v>0</v>
      </c>
      <c r="G385" s="592">
        <v>0</v>
      </c>
      <c r="H385" s="592">
        <v>0</v>
      </c>
      <c r="I385" s="476">
        <f>F385+G385+H385</f>
        <v>0</v>
      </c>
      <c r="J385" s="221" t="str">
        <f t="shared" si="95"/>
        <v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5" ht="16.2" hidden="1">
      <c r="A386" s="260">
        <v>130</v>
      </c>
      <c r="B386" s="136"/>
      <c r="C386" s="137">
        <v>3230</v>
      </c>
      <c r="D386" s="159" t="s">
        <v>357</v>
      </c>
      <c r="E386" s="593"/>
      <c r="F386" s="592">
        <v>0</v>
      </c>
      <c r="G386" s="592">
        <v>0</v>
      </c>
      <c r="H386" s="592">
        <v>0</v>
      </c>
      <c r="I386" s="476">
        <f>F386+G386+H386</f>
        <v>0</v>
      </c>
      <c r="J386" s="221" t="str">
        <f t="shared" si="95"/>
        <v/>
      </c>
      <c r="K386" s="244"/>
      <c r="N386" s="215"/>
      <c r="O386" s="215"/>
      <c r="P386" s="223"/>
      <c r="S386" s="215"/>
      <c r="T386" s="215"/>
      <c r="V386" s="215"/>
      <c r="W386" s="215"/>
    </row>
    <row r="387" spans="1:25" ht="16.2" hidden="1">
      <c r="A387" s="275">
        <v>135</v>
      </c>
      <c r="B387" s="136"/>
      <c r="C387" s="137">
        <v>3240</v>
      </c>
      <c r="D387" s="159" t="s">
        <v>358</v>
      </c>
      <c r="E387" s="593"/>
      <c r="F387" s="592">
        <v>0</v>
      </c>
      <c r="G387" s="592">
        <v>0</v>
      </c>
      <c r="H387" s="592">
        <v>0</v>
      </c>
      <c r="I387" s="476">
        <f>F387+G387+H387</f>
        <v>0</v>
      </c>
      <c r="J387" s="221" t="str">
        <f t="shared" si="95"/>
        <v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hidden="1" customHeight="1">
      <c r="A388" s="318">
        <v>145</v>
      </c>
      <c r="B388" s="620">
        <v>6000</v>
      </c>
      <c r="C388" s="874" t="s">
        <v>265</v>
      </c>
      <c r="D388" s="875"/>
      <c r="E388" s="621"/>
      <c r="F388" s="621">
        <f>SUM(F389:F390)</f>
        <v>0</v>
      </c>
      <c r="G388" s="621">
        <f>SUM(G389:G390)</f>
        <v>0</v>
      </c>
      <c r="H388" s="621">
        <f>SUM(H389:H390)</f>
        <v>0</v>
      </c>
      <c r="I388" s="621">
        <f>SUM(I389:I390)</f>
        <v>0</v>
      </c>
      <c r="J388" s="221" t="str">
        <f t="shared" si="95"/>
        <v/>
      </c>
      <c r="K388" s="244"/>
      <c r="L388" s="215"/>
      <c r="M388" s="215"/>
      <c r="N388" s="219"/>
      <c r="O388" s="219"/>
      <c r="P388" s="223"/>
      <c r="Q388" s="215"/>
      <c r="R388" s="215"/>
      <c r="S388" s="219"/>
      <c r="T388" s="219"/>
      <c r="U388" s="215"/>
      <c r="V388" s="219"/>
      <c r="W388" s="219"/>
      <c r="X388" s="215"/>
      <c r="Y388" s="215"/>
    </row>
    <row r="389" spans="1:25" hidden="1">
      <c r="A389" s="275">
        <v>150</v>
      </c>
      <c r="B389" s="140"/>
      <c r="C389" s="144">
        <v>6001</v>
      </c>
      <c r="D389" s="138" t="s">
        <v>606</v>
      </c>
      <c r="E389" s="593"/>
      <c r="F389" s="592">
        <v>0</v>
      </c>
      <c r="G389" s="592">
        <v>0</v>
      </c>
      <c r="H389" s="592">
        <v>0</v>
      </c>
      <c r="I389" s="476">
        <f>F389+G389+H389</f>
        <v>0</v>
      </c>
      <c r="J389" s="221" t="str">
        <f t="shared" si="95"/>
        <v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idden="1">
      <c r="A390" s="275">
        <v>155</v>
      </c>
      <c r="B390" s="140"/>
      <c r="C390" s="142">
        <v>6002</v>
      </c>
      <c r="D390" s="146" t="s">
        <v>607</v>
      </c>
      <c r="E390" s="593"/>
      <c r="F390" s="592">
        <v>0</v>
      </c>
      <c r="G390" s="592">
        <v>0</v>
      </c>
      <c r="H390" s="592">
        <v>0</v>
      </c>
      <c r="I390" s="476">
        <f>F390+G390+H390</f>
        <v>0</v>
      </c>
      <c r="J390" s="221" t="str">
        <f t="shared" si="95"/>
        <v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620">
        <v>6100</v>
      </c>
      <c r="C391" s="874" t="s">
        <v>266</v>
      </c>
      <c r="D391" s="875"/>
      <c r="E391" s="621"/>
      <c r="F391" s="621">
        <f>SUM(F392:F395)</f>
        <v>0</v>
      </c>
      <c r="G391" s="621">
        <f>SUM(G392:G395)</f>
        <v>-30000</v>
      </c>
      <c r="H391" s="621">
        <f>SUM(H392:H395)</f>
        <v>0</v>
      </c>
      <c r="I391" s="621">
        <f>SUM(I392:I395)</f>
        <v>-30000</v>
      </c>
      <c r="J391" s="221">
        <f t="shared" si="95"/>
        <v>1</v>
      </c>
      <c r="K391" s="244"/>
      <c r="L391" s="215"/>
      <c r="M391" s="215"/>
      <c r="N391" s="219"/>
      <c r="O391" s="219"/>
      <c r="P391" s="223"/>
      <c r="Q391" s="215"/>
      <c r="R391" s="215"/>
      <c r="S391" s="219"/>
      <c r="T391" s="219"/>
      <c r="U391" s="215"/>
      <c r="V391" s="219"/>
      <c r="W391" s="219"/>
      <c r="X391" s="215"/>
      <c r="Y391" s="215"/>
    </row>
    <row r="392" spans="1:25" hidden="1">
      <c r="A392" s="275">
        <v>165</v>
      </c>
      <c r="B392" s="140"/>
      <c r="C392" s="144">
        <v>6101</v>
      </c>
      <c r="D392" s="138" t="s">
        <v>1036</v>
      </c>
      <c r="E392" s="593"/>
      <c r="F392" s="449"/>
      <c r="G392" s="245"/>
      <c r="H392" s="592">
        <v>0</v>
      </c>
      <c r="I392" s="476">
        <f>F392+G392+H392</f>
        <v>0</v>
      </c>
      <c r="J392" s="221" t="str">
        <f t="shared" si="95"/>
        <v/>
      </c>
      <c r="K392" s="244"/>
      <c r="N392" s="215"/>
      <c r="O392" s="215"/>
      <c r="P392" s="223"/>
      <c r="S392" s="215"/>
      <c r="T392" s="215"/>
      <c r="V392" s="215"/>
      <c r="W392" s="215"/>
    </row>
    <row r="393" spans="1:25">
      <c r="A393" s="275">
        <v>170</v>
      </c>
      <c r="B393" s="140"/>
      <c r="C393" s="137">
        <v>6102</v>
      </c>
      <c r="D393" s="145" t="s">
        <v>1037</v>
      </c>
      <c r="E393" s="593"/>
      <c r="F393" s="449"/>
      <c r="G393" s="245">
        <v>-30000</v>
      </c>
      <c r="H393" s="592">
        <v>0</v>
      </c>
      <c r="I393" s="476">
        <f>F393+G393+H393</f>
        <v>-30000</v>
      </c>
      <c r="J393" s="221">
        <f t="shared" si="95"/>
        <v>1</v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idden="1">
      <c r="A394" s="275"/>
      <c r="B394" s="140"/>
      <c r="C394" s="137">
        <v>6105</v>
      </c>
      <c r="D394" s="145" t="s">
        <v>904</v>
      </c>
      <c r="E394" s="593"/>
      <c r="F394" s="449"/>
      <c r="G394" s="245"/>
      <c r="H394" s="592">
        <v>0</v>
      </c>
      <c r="I394" s="476">
        <f>F394+G394+H394</f>
        <v>0</v>
      </c>
      <c r="J394" s="221" t="str">
        <f t="shared" si="95"/>
        <v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5" hidden="1">
      <c r="A395" s="275">
        <v>180</v>
      </c>
      <c r="B395" s="143"/>
      <c r="C395" s="142">
        <v>6109</v>
      </c>
      <c r="D395" s="146" t="s">
        <v>267</v>
      </c>
      <c r="E395" s="593"/>
      <c r="F395" s="465"/>
      <c r="G395" s="359"/>
      <c r="H395" s="592">
        <v>0</v>
      </c>
      <c r="I395" s="476">
        <f>F395+G395+H395</f>
        <v>0</v>
      </c>
      <c r="J395" s="221" t="str">
        <f t="shared" si="95"/>
        <v/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hidden="1" customHeight="1">
      <c r="A396" s="259">
        <v>185</v>
      </c>
      <c r="B396" s="620">
        <v>6200</v>
      </c>
      <c r="C396" s="874" t="s">
        <v>268</v>
      </c>
      <c r="D396" s="875"/>
      <c r="E396" s="621"/>
      <c r="F396" s="621">
        <f>SUM(F397:F398)</f>
        <v>0</v>
      </c>
      <c r="G396" s="621">
        <f>SUM(G397:G398)</f>
        <v>0</v>
      </c>
      <c r="H396" s="621">
        <f>SUM(H397:H398)</f>
        <v>0</v>
      </c>
      <c r="I396" s="621">
        <f>SUM(I397:I398)</f>
        <v>0</v>
      </c>
      <c r="J396" s="221" t="str">
        <f t="shared" si="95"/>
        <v/>
      </c>
      <c r="K396" s="244"/>
      <c r="L396" s="215"/>
      <c r="M396" s="215"/>
      <c r="N396" s="219"/>
      <c r="O396" s="219"/>
      <c r="P396" s="223"/>
      <c r="Q396" s="215"/>
      <c r="R396" s="215"/>
      <c r="S396" s="219"/>
      <c r="T396" s="219"/>
      <c r="U396" s="215"/>
      <c r="V396" s="219"/>
      <c r="W396" s="219"/>
      <c r="X396" s="215"/>
      <c r="Y396" s="215"/>
    </row>
    <row r="397" spans="1:25" hidden="1">
      <c r="A397" s="260">
        <v>190</v>
      </c>
      <c r="B397" s="192"/>
      <c r="C397" s="144">
        <v>6201</v>
      </c>
      <c r="D397" s="486" t="s">
        <v>1777</v>
      </c>
      <c r="E397" s="593"/>
      <c r="F397" s="449"/>
      <c r="G397" s="245"/>
      <c r="H397" s="592">
        <v>0</v>
      </c>
      <c r="I397" s="476">
        <f>F397+G397+H397</f>
        <v>0</v>
      </c>
      <c r="J397" s="221" t="str">
        <f t="shared" si="95"/>
        <v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idden="1">
      <c r="A398" s="260">
        <v>195</v>
      </c>
      <c r="B398" s="136"/>
      <c r="C398" s="142">
        <v>6202</v>
      </c>
      <c r="D398" s="487" t="s">
        <v>1778</v>
      </c>
      <c r="E398" s="593"/>
      <c r="F398" s="449"/>
      <c r="G398" s="245"/>
      <c r="H398" s="592">
        <v>0</v>
      </c>
      <c r="I398" s="476">
        <f>F398+G398+H398</f>
        <v>0</v>
      </c>
      <c r="J398" s="221" t="str">
        <f t="shared" si="95"/>
        <v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hidden="1" customHeight="1">
      <c r="A399" s="259">
        <v>200</v>
      </c>
      <c r="B399" s="620">
        <v>6300</v>
      </c>
      <c r="C399" s="874" t="s">
        <v>269</v>
      </c>
      <c r="D399" s="875"/>
      <c r="E399" s="621"/>
      <c r="F399" s="621">
        <f>SUM(F400:F401)</f>
        <v>0</v>
      </c>
      <c r="G399" s="621">
        <f>SUM(G400:G401)</f>
        <v>0</v>
      </c>
      <c r="H399" s="621">
        <f>SUM(H400:H401)</f>
        <v>0</v>
      </c>
      <c r="I399" s="621">
        <f>SUM(I400:I401)</f>
        <v>0</v>
      </c>
      <c r="J399" s="221" t="str">
        <f t="shared" si="95"/>
        <v/>
      </c>
      <c r="K399" s="244"/>
      <c r="L399" s="215"/>
      <c r="M399" s="215"/>
      <c r="N399" s="219"/>
      <c r="O399" s="219"/>
      <c r="P399" s="223"/>
      <c r="Q399" s="215"/>
      <c r="R399" s="215"/>
      <c r="S399" s="219"/>
      <c r="T399" s="219"/>
      <c r="U399" s="215"/>
      <c r="V399" s="219"/>
      <c r="W399" s="219"/>
      <c r="X399" s="215"/>
      <c r="Y399" s="215"/>
    </row>
    <row r="400" spans="1:25" ht="18.75" hidden="1" customHeight="1">
      <c r="A400" s="260">
        <v>205</v>
      </c>
      <c r="B400" s="136"/>
      <c r="C400" s="144">
        <v>6301</v>
      </c>
      <c r="D400" s="486" t="s">
        <v>1777</v>
      </c>
      <c r="E400" s="593"/>
      <c r="F400" s="592">
        <v>0</v>
      </c>
      <c r="G400" s="592">
        <v>0</v>
      </c>
      <c r="H400" s="592">
        <v>0</v>
      </c>
      <c r="I400" s="476">
        <f>F400+G400+H400</f>
        <v>0</v>
      </c>
      <c r="J400" s="221" t="str">
        <f t="shared" si="95"/>
        <v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hidden="1" customHeight="1">
      <c r="A401" s="275">
        <v>206</v>
      </c>
      <c r="B401" s="136"/>
      <c r="C401" s="142">
        <v>6302</v>
      </c>
      <c r="D401" s="487" t="s">
        <v>608</v>
      </c>
      <c r="E401" s="593"/>
      <c r="F401" s="592">
        <v>0</v>
      </c>
      <c r="G401" s="592">
        <v>0</v>
      </c>
      <c r="H401" s="592">
        <v>0</v>
      </c>
      <c r="I401" s="476">
        <f>F401+G401+H401</f>
        <v>0</v>
      </c>
      <c r="J401" s="221" t="str">
        <f t="shared" si="95"/>
        <v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hidden="1" customHeight="1">
      <c r="A402" s="263">
        <v>210</v>
      </c>
      <c r="B402" s="620">
        <v>6400</v>
      </c>
      <c r="C402" s="874" t="s">
        <v>270</v>
      </c>
      <c r="D402" s="875"/>
      <c r="E402" s="621"/>
      <c r="F402" s="621">
        <f>SUM(F403:F404)</f>
        <v>0</v>
      </c>
      <c r="G402" s="621">
        <f>SUM(G403:G404)</f>
        <v>0</v>
      </c>
      <c r="H402" s="621">
        <f>SUM(H403:H404)</f>
        <v>0</v>
      </c>
      <c r="I402" s="621">
        <f>SUM(I403:I404)</f>
        <v>0</v>
      </c>
      <c r="J402" s="221" t="str">
        <f t="shared" si="95"/>
        <v/>
      </c>
      <c r="K402" s="244"/>
      <c r="L402" s="265"/>
      <c r="M402" s="265"/>
      <c r="N402" s="219"/>
      <c r="O402" s="219"/>
      <c r="P402" s="223"/>
      <c r="Q402" s="215"/>
      <c r="R402" s="215"/>
      <c r="S402" s="219"/>
      <c r="T402" s="219"/>
      <c r="U402" s="215"/>
      <c r="V402" s="219"/>
      <c r="W402" s="219"/>
      <c r="X402" s="215"/>
      <c r="Y402" s="215"/>
    </row>
    <row r="403" spans="1:25" s="273" customFormat="1" hidden="1">
      <c r="A403" s="266">
        <v>211</v>
      </c>
      <c r="B403" s="143"/>
      <c r="C403" s="193">
        <v>6401</v>
      </c>
      <c r="D403" s="488" t="s">
        <v>609</v>
      </c>
      <c r="E403" s="593"/>
      <c r="F403" s="449"/>
      <c r="G403" s="245"/>
      <c r="H403" s="592">
        <v>0</v>
      </c>
      <c r="I403" s="476">
        <f>F403+G403+H403</f>
        <v>0</v>
      </c>
      <c r="J403" s="221" t="str">
        <f t="shared" si="95"/>
        <v/>
      </c>
      <c r="K403" s="244"/>
      <c r="L403" s="268"/>
      <c r="M403" s="215"/>
      <c r="N403" s="219"/>
      <c r="O403" s="219"/>
      <c r="P403" s="223"/>
      <c r="Q403" s="215"/>
      <c r="R403" s="215"/>
      <c r="S403" s="219"/>
      <c r="T403" s="219"/>
      <c r="U403" s="215"/>
      <c r="V403" s="219"/>
      <c r="W403" s="219"/>
      <c r="X403" s="215"/>
      <c r="Y403" s="215"/>
    </row>
    <row r="404" spans="1:25" s="273" customFormat="1" hidden="1">
      <c r="A404" s="266">
        <v>212</v>
      </c>
      <c r="B404" s="143"/>
      <c r="C404" s="194">
        <v>6402</v>
      </c>
      <c r="D404" s="489" t="s">
        <v>608</v>
      </c>
      <c r="E404" s="593"/>
      <c r="F404" s="449"/>
      <c r="G404" s="245"/>
      <c r="H404" s="592">
        <v>0</v>
      </c>
      <c r="I404" s="476">
        <f>F404+G404+H404</f>
        <v>0</v>
      </c>
      <c r="J404" s="221" t="str">
        <f t="shared" si="95"/>
        <v/>
      </c>
      <c r="K404" s="244"/>
      <c r="L404" s="268"/>
      <c r="M404" s="215"/>
      <c r="N404" s="219"/>
      <c r="O404" s="219"/>
      <c r="P404" s="223"/>
      <c r="Q404" s="215"/>
      <c r="R404" s="215"/>
      <c r="S404" s="219"/>
      <c r="T404" s="219"/>
      <c r="U404" s="215"/>
      <c r="V404" s="219"/>
      <c r="W404" s="219"/>
      <c r="X404" s="215"/>
      <c r="Y404" s="361"/>
    </row>
    <row r="405" spans="1:25" s="361" customFormat="1" ht="15.75" hidden="1" customHeight="1">
      <c r="A405" s="362">
        <v>213</v>
      </c>
      <c r="B405" s="620">
        <v>6500</v>
      </c>
      <c r="C405" s="874" t="s">
        <v>1006</v>
      </c>
      <c r="D405" s="875"/>
      <c r="E405" s="621"/>
      <c r="F405" s="668"/>
      <c r="G405" s="668"/>
      <c r="H405" s="621"/>
      <c r="I405" s="621">
        <f>F405+G405+H405</f>
        <v>0</v>
      </c>
      <c r="J405" s="221" t="str">
        <f t="shared" si="95"/>
        <v/>
      </c>
      <c r="K405" s="244"/>
      <c r="L405" s="265"/>
      <c r="M405" s="265"/>
      <c r="N405" s="219"/>
      <c r="O405" s="219"/>
      <c r="P405" s="223"/>
      <c r="Q405" s="215"/>
      <c r="R405" s="215"/>
      <c r="S405" s="219"/>
      <c r="T405" s="219"/>
      <c r="U405" s="215"/>
      <c r="V405" s="219"/>
      <c r="W405" s="219"/>
      <c r="X405" s="215"/>
      <c r="Y405" s="273"/>
    </row>
    <row r="406" spans="1:25" s="247" customFormat="1" ht="21.75" hidden="1" customHeight="1">
      <c r="A406" s="259">
        <v>215</v>
      </c>
      <c r="B406" s="620">
        <v>6600</v>
      </c>
      <c r="C406" s="874" t="s">
        <v>1007</v>
      </c>
      <c r="D406" s="875"/>
      <c r="E406" s="621"/>
      <c r="F406" s="621">
        <f>SUM(F407:F408)</f>
        <v>0</v>
      </c>
      <c r="G406" s="621">
        <f>SUM(G407:G408)</f>
        <v>0</v>
      </c>
      <c r="H406" s="621">
        <f>SUM(H407:H408)</f>
        <v>0</v>
      </c>
      <c r="I406" s="621">
        <f>SUM(I407:I408)</f>
        <v>0</v>
      </c>
      <c r="J406" s="221" t="str">
        <f t="shared" si="95"/>
        <v/>
      </c>
      <c r="K406" s="244"/>
      <c r="L406" s="215"/>
      <c r="M406" s="215"/>
      <c r="N406" s="219"/>
      <c r="O406" s="219"/>
      <c r="P406" s="223"/>
      <c r="Q406" s="215"/>
      <c r="R406" s="215"/>
      <c r="S406" s="219"/>
      <c r="T406" s="219"/>
      <c r="U406" s="215"/>
      <c r="V406" s="219"/>
      <c r="W406" s="219"/>
      <c r="X406" s="215"/>
      <c r="Y406" s="273"/>
    </row>
    <row r="407" spans="1:25" ht="16.2" hidden="1">
      <c r="A407" s="262">
        <v>220</v>
      </c>
      <c r="B407" s="136"/>
      <c r="C407" s="144">
        <v>6601</v>
      </c>
      <c r="D407" s="138" t="s">
        <v>271</v>
      </c>
      <c r="E407" s="593"/>
      <c r="F407" s="449"/>
      <c r="G407" s="245"/>
      <c r="H407" s="592">
        <v>0</v>
      </c>
      <c r="I407" s="476">
        <f>F407+G407+H407</f>
        <v>0</v>
      </c>
      <c r="J407" s="221" t="str">
        <f t="shared" si="95"/>
        <v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6.2" hidden="1">
      <c r="A408" s="260">
        <v>225</v>
      </c>
      <c r="B408" s="136"/>
      <c r="C408" s="142">
        <v>6602</v>
      </c>
      <c r="D408" s="146" t="s">
        <v>272</v>
      </c>
      <c r="E408" s="593"/>
      <c r="F408" s="449"/>
      <c r="G408" s="245"/>
      <c r="H408" s="592">
        <v>0</v>
      </c>
      <c r="I408" s="476">
        <f>F408+G408+H408</f>
        <v>0</v>
      </c>
      <c r="J408" s="221" t="str">
        <f t="shared" si="95"/>
        <v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hidden="1" customHeight="1">
      <c r="A409" s="259">
        <v>215</v>
      </c>
      <c r="B409" s="620">
        <v>6700</v>
      </c>
      <c r="C409" s="874" t="s">
        <v>1038</v>
      </c>
      <c r="D409" s="875"/>
      <c r="E409" s="621"/>
      <c r="F409" s="621">
        <f>SUM(F410:F411)</f>
        <v>0</v>
      </c>
      <c r="G409" s="621">
        <f>SUM(G410:G411)</f>
        <v>0</v>
      </c>
      <c r="H409" s="621">
        <f>SUM(H410:H411)</f>
        <v>0</v>
      </c>
      <c r="I409" s="621">
        <f>SUM(I410:I411)</f>
        <v>0</v>
      </c>
      <c r="J409" s="221" t="str">
        <f t="shared" si="95"/>
        <v/>
      </c>
      <c r="K409" s="244"/>
      <c r="L409" s="215"/>
      <c r="M409" s="215"/>
      <c r="N409" s="219"/>
      <c r="O409" s="219"/>
      <c r="P409" s="223"/>
      <c r="Q409" s="215"/>
      <c r="R409" s="215"/>
      <c r="S409" s="219"/>
      <c r="T409" s="219"/>
      <c r="U409" s="215"/>
      <c r="V409" s="219"/>
      <c r="W409" s="219"/>
      <c r="X409" s="215"/>
      <c r="Y409" s="215"/>
    </row>
    <row r="410" spans="1:25" hidden="1">
      <c r="A410" s="262">
        <v>220</v>
      </c>
      <c r="B410" s="136"/>
      <c r="C410" s="144">
        <v>6701</v>
      </c>
      <c r="D410" s="138" t="s">
        <v>1039</v>
      </c>
      <c r="E410" s="593"/>
      <c r="F410" s="449"/>
      <c r="G410" s="245"/>
      <c r="H410" s="592">
        <v>0</v>
      </c>
      <c r="I410" s="476">
        <f>F410+G410+H410</f>
        <v>0</v>
      </c>
      <c r="J410" s="221" t="str">
        <f t="shared" si="95"/>
        <v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idden="1">
      <c r="A411" s="260">
        <v>225</v>
      </c>
      <c r="B411" s="136"/>
      <c r="C411" s="142">
        <v>6702</v>
      </c>
      <c r="D411" s="146" t="s">
        <v>359</v>
      </c>
      <c r="E411" s="593"/>
      <c r="F411" s="449"/>
      <c r="G411" s="245"/>
      <c r="H411" s="592">
        <v>0</v>
      </c>
      <c r="I411" s="476">
        <f>F411+G411+H411</f>
        <v>0</v>
      </c>
      <c r="J411" s="221" t="str">
        <f t="shared" si="95"/>
        <v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hidden="1" customHeight="1">
      <c r="A412" s="259">
        <v>230</v>
      </c>
      <c r="B412" s="620">
        <v>6900</v>
      </c>
      <c r="C412" s="874" t="s">
        <v>273</v>
      </c>
      <c r="D412" s="875"/>
      <c r="E412" s="621"/>
      <c r="F412" s="621">
        <f>SUM(F413:F418)</f>
        <v>0</v>
      </c>
      <c r="G412" s="621">
        <f>SUM(G413:G418)</f>
        <v>0</v>
      </c>
      <c r="H412" s="621">
        <f>SUM(H413:H418)</f>
        <v>0</v>
      </c>
      <c r="I412" s="621">
        <f>SUM(I413:I418)</f>
        <v>0</v>
      </c>
      <c r="J412" s="221" t="str">
        <f t="shared" si="95"/>
        <v/>
      </c>
      <c r="K412" s="244"/>
      <c r="L412" s="215"/>
      <c r="M412" s="215"/>
      <c r="N412" s="219"/>
      <c r="O412" s="219"/>
      <c r="P412" s="223"/>
      <c r="Q412" s="215"/>
      <c r="R412" s="215"/>
      <c r="S412" s="219"/>
      <c r="T412" s="219"/>
      <c r="U412" s="215"/>
      <c r="V412" s="219"/>
      <c r="W412" s="219"/>
      <c r="X412" s="215"/>
      <c r="Y412" s="215"/>
    </row>
    <row r="413" spans="1:25" hidden="1">
      <c r="A413" s="260">
        <v>235</v>
      </c>
      <c r="B413" s="152"/>
      <c r="C413" s="195">
        <v>6901</v>
      </c>
      <c r="D413" s="138" t="s">
        <v>1040</v>
      </c>
      <c r="E413" s="593"/>
      <c r="F413" s="592">
        <v>0</v>
      </c>
      <c r="G413" s="592">
        <v>0</v>
      </c>
      <c r="H413" s="592">
        <v>0</v>
      </c>
      <c r="I413" s="476">
        <f t="shared" ref="I413:I418" si="98">F413+G413+H413</f>
        <v>0</v>
      </c>
      <c r="J413" s="221" t="str">
        <f t="shared" si="95"/>
        <v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hidden="1" customHeight="1">
      <c r="A414" s="260">
        <v>240</v>
      </c>
      <c r="B414" s="152"/>
      <c r="C414" s="137">
        <v>6905</v>
      </c>
      <c r="D414" s="145" t="s">
        <v>1008</v>
      </c>
      <c r="E414" s="593"/>
      <c r="F414" s="592">
        <v>0</v>
      </c>
      <c r="G414" s="592">
        <v>0</v>
      </c>
      <c r="H414" s="592">
        <v>0</v>
      </c>
      <c r="I414" s="476">
        <f t="shared" si="98"/>
        <v>0</v>
      </c>
      <c r="J414" s="221" t="str">
        <f t="shared" si="95"/>
        <v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5" ht="21" hidden="1" customHeight="1">
      <c r="A415" s="260">
        <v>240</v>
      </c>
      <c r="B415" s="152"/>
      <c r="C415" s="137">
        <v>6906</v>
      </c>
      <c r="D415" s="145" t="s">
        <v>79</v>
      </c>
      <c r="E415" s="593"/>
      <c r="F415" s="592">
        <v>0</v>
      </c>
      <c r="G415" s="592">
        <v>0</v>
      </c>
      <c r="H415" s="592">
        <v>0</v>
      </c>
      <c r="I415" s="476">
        <f t="shared" si="98"/>
        <v>0</v>
      </c>
      <c r="J415" s="221" t="str">
        <f t="shared" si="95"/>
        <v/>
      </c>
      <c r="K415" s="244"/>
      <c r="N415" s="215"/>
      <c r="O415" s="215"/>
      <c r="P415" s="223"/>
      <c r="S415" s="215"/>
      <c r="T415" s="215"/>
      <c r="V415" s="215"/>
      <c r="W415" s="215"/>
    </row>
    <row r="416" spans="1:25" ht="31.2" hidden="1">
      <c r="A416" s="260">
        <v>245</v>
      </c>
      <c r="B416" s="152"/>
      <c r="C416" s="137">
        <v>6907</v>
      </c>
      <c r="D416" s="145" t="s">
        <v>1412</v>
      </c>
      <c r="E416" s="593"/>
      <c r="F416" s="592">
        <v>0</v>
      </c>
      <c r="G416" s="592">
        <v>0</v>
      </c>
      <c r="H416" s="592">
        <v>0</v>
      </c>
      <c r="I416" s="476">
        <f t="shared" si="98"/>
        <v>0</v>
      </c>
      <c r="J416" s="221" t="str">
        <f t="shared" si="95"/>
        <v/>
      </c>
      <c r="K416" s="244"/>
      <c r="N416" s="215"/>
      <c r="O416" s="215"/>
      <c r="P416" s="223"/>
      <c r="S416" s="215"/>
      <c r="T416" s="215"/>
      <c r="V416" s="215"/>
      <c r="W416" s="215"/>
    </row>
    <row r="417" spans="1:25" hidden="1">
      <c r="A417" s="260">
        <v>250</v>
      </c>
      <c r="B417" s="152"/>
      <c r="C417" s="137">
        <v>6908</v>
      </c>
      <c r="D417" s="145" t="s">
        <v>1041</v>
      </c>
      <c r="E417" s="593"/>
      <c r="F417" s="592">
        <v>0</v>
      </c>
      <c r="G417" s="592">
        <v>0</v>
      </c>
      <c r="H417" s="592">
        <v>0</v>
      </c>
      <c r="I417" s="476">
        <f t="shared" si="98"/>
        <v>0</v>
      </c>
      <c r="J417" s="221" t="str">
        <f t="shared" si="95"/>
        <v/>
      </c>
      <c r="K417" s="244"/>
      <c r="N417" s="215"/>
      <c r="O417" s="215"/>
      <c r="P417" s="223"/>
      <c r="S417" s="215"/>
      <c r="T417" s="215"/>
      <c r="V417" s="215"/>
      <c r="W417" s="215"/>
    </row>
    <row r="418" spans="1:25" hidden="1">
      <c r="A418" s="260">
        <v>255</v>
      </c>
      <c r="B418" s="152"/>
      <c r="C418" s="142">
        <v>6909</v>
      </c>
      <c r="D418" s="146" t="s">
        <v>1042</v>
      </c>
      <c r="E418" s="593"/>
      <c r="F418" s="592">
        <v>0</v>
      </c>
      <c r="G418" s="592">
        <v>0</v>
      </c>
      <c r="H418" s="592">
        <v>0</v>
      </c>
      <c r="I418" s="476">
        <f t="shared" si="98"/>
        <v>0</v>
      </c>
      <c r="J418" s="221" t="str">
        <f t="shared" si="95"/>
        <v/>
      </c>
      <c r="K418" s="244"/>
      <c r="N418" s="215"/>
      <c r="O418" s="215"/>
      <c r="P418" s="223"/>
      <c r="S418" s="215"/>
      <c r="T418" s="215"/>
      <c r="V418" s="215"/>
      <c r="W418" s="215"/>
    </row>
    <row r="419" spans="1:25" ht="16.8" thickBot="1">
      <c r="A419" s="275">
        <v>260</v>
      </c>
      <c r="B419" s="624"/>
      <c r="C419" s="625" t="s">
        <v>1242</v>
      </c>
      <c r="D419" s="626" t="s">
        <v>1728</v>
      </c>
      <c r="E419" s="627"/>
      <c r="F419" s="627">
        <f>SUM(F361,F375,F383,F388,F391,F396,F399,F402,F405,F406,F409,F412)</f>
        <v>2647168</v>
      </c>
      <c r="G419" s="628">
        <f>SUM(G361,G375,G383,G388,G391,G396,G399,G402,G405,G406,G409,G412)</f>
        <v>1616600</v>
      </c>
      <c r="H419" s="627">
        <f>SUM(H361,H375,H383,H388,H391,H396,H399,H402,H405,H406,H409,H412)</f>
        <v>0</v>
      </c>
      <c r="I419" s="627">
        <f>SUM(I361,I375,I383,I388,I391,I396,I399,I402,I405,I406,I409,I412)</f>
        <v>4263768</v>
      </c>
      <c r="J419" s="221">
        <f t="shared" si="95"/>
        <v>1</v>
      </c>
      <c r="N419" s="215"/>
      <c r="O419" s="215"/>
      <c r="P419" s="223"/>
      <c r="S419" s="215"/>
      <c r="T419" s="215"/>
      <c r="V419" s="215"/>
      <c r="W419" s="215"/>
    </row>
    <row r="420" spans="1:25" ht="17.399999999999999" hidden="1" thickTop="1" thickBot="1">
      <c r="A420" s="275">
        <v>261</v>
      </c>
      <c r="B420" s="190" t="s">
        <v>1575</v>
      </c>
      <c r="C420" s="191" t="s">
        <v>1660</v>
      </c>
      <c r="D420" s="360" t="s">
        <v>1005</v>
      </c>
      <c r="E420" s="593"/>
      <c r="F420" s="622"/>
      <c r="G420" s="622"/>
      <c r="H420" s="623"/>
      <c r="I420" s="477"/>
      <c r="J420" s="221" t="str">
        <f t="shared" si="95"/>
        <v/>
      </c>
      <c r="N420" s="215"/>
      <c r="O420" s="215"/>
      <c r="P420" s="223"/>
      <c r="S420" s="215"/>
      <c r="T420" s="215"/>
      <c r="V420" s="215"/>
      <c r="W420" s="215"/>
    </row>
    <row r="421" spans="1:25" ht="16.8" hidden="1" thickTop="1" thickBot="1">
      <c r="A421" s="275">
        <v>262</v>
      </c>
      <c r="B421" s="196"/>
      <c r="C421" s="360"/>
      <c r="D421" s="617" t="s">
        <v>1727</v>
      </c>
      <c r="E421" s="593"/>
      <c r="F421" s="622"/>
      <c r="G421" s="622"/>
      <c r="H421" s="623"/>
      <c r="I421" s="477"/>
      <c r="J421" s="221" t="str">
        <f t="shared" si="95"/>
        <v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hidden="1" customHeight="1">
      <c r="A422" s="318">
        <v>265</v>
      </c>
      <c r="B422" s="620">
        <v>7400</v>
      </c>
      <c r="C422" s="874" t="s">
        <v>1413</v>
      </c>
      <c r="D422" s="875"/>
      <c r="E422" s="621"/>
      <c r="F422" s="668"/>
      <c r="G422" s="668"/>
      <c r="H422" s="592">
        <v>0</v>
      </c>
      <c r="I422" s="621">
        <f>F422+G422+H422</f>
        <v>0</v>
      </c>
      <c r="J422" s="221" t="str">
        <f t="shared" si="95"/>
        <v/>
      </c>
      <c r="K422" s="244"/>
      <c r="L422" s="215"/>
      <c r="M422" s="215"/>
      <c r="N422" s="219"/>
      <c r="O422" s="219"/>
      <c r="P422" s="223"/>
      <c r="Q422" s="215"/>
      <c r="R422" s="215"/>
      <c r="S422" s="219"/>
      <c r="T422" s="219"/>
      <c r="U422" s="215"/>
      <c r="V422" s="219"/>
      <c r="W422" s="219"/>
      <c r="X422" s="215"/>
      <c r="Y422" s="215"/>
    </row>
    <row r="423" spans="1:25" s="247" customFormat="1" ht="15.75" hidden="1" customHeight="1">
      <c r="A423" s="318">
        <v>275</v>
      </c>
      <c r="B423" s="620">
        <v>7500</v>
      </c>
      <c r="C423" s="874" t="s">
        <v>1043</v>
      </c>
      <c r="D423" s="875"/>
      <c r="E423" s="621"/>
      <c r="F423" s="668"/>
      <c r="G423" s="668"/>
      <c r="H423" s="592">
        <v>0</v>
      </c>
      <c r="I423" s="621">
        <f>F423+G423+H423</f>
        <v>0</v>
      </c>
      <c r="J423" s="221" t="str">
        <f t="shared" si="95"/>
        <v/>
      </c>
      <c r="K423" s="244"/>
      <c r="L423" s="215"/>
      <c r="M423" s="215"/>
      <c r="N423" s="219"/>
      <c r="O423" s="219"/>
      <c r="P423" s="223"/>
      <c r="Q423" s="215"/>
      <c r="R423" s="215"/>
      <c r="S423" s="219"/>
      <c r="T423" s="219"/>
      <c r="U423" s="215"/>
      <c r="V423" s="219"/>
      <c r="W423" s="219"/>
      <c r="X423" s="215"/>
      <c r="Y423" s="215"/>
    </row>
    <row r="424" spans="1:25" s="247" customFormat="1" ht="30" hidden="1" customHeight="1">
      <c r="A424" s="259">
        <v>285</v>
      </c>
      <c r="B424" s="620">
        <v>7600</v>
      </c>
      <c r="C424" s="874" t="s">
        <v>274</v>
      </c>
      <c r="D424" s="875"/>
      <c r="E424" s="621"/>
      <c r="F424" s="668"/>
      <c r="G424" s="668"/>
      <c r="H424" s="592">
        <v>0</v>
      </c>
      <c r="I424" s="621">
        <f>F424+G424+H424</f>
        <v>0</v>
      </c>
      <c r="J424" s="221" t="str">
        <f t="shared" si="95"/>
        <v/>
      </c>
      <c r="K424" s="244"/>
      <c r="L424" s="215"/>
      <c r="M424" s="215"/>
      <c r="N424" s="219"/>
      <c r="O424" s="219"/>
      <c r="P424" s="223"/>
    </row>
    <row r="425" spans="1:25" s="247" customFormat="1" ht="24" hidden="1" customHeight="1">
      <c r="A425" s="259">
        <v>295</v>
      </c>
      <c r="B425" s="620">
        <v>7700</v>
      </c>
      <c r="C425" s="874" t="s">
        <v>1009</v>
      </c>
      <c r="D425" s="875"/>
      <c r="E425" s="621"/>
      <c r="F425" s="592">
        <v>0</v>
      </c>
      <c r="G425" s="592">
        <v>0</v>
      </c>
      <c r="H425" s="592">
        <v>0</v>
      </c>
      <c r="I425" s="621">
        <f>F425+G425+H425</f>
        <v>0</v>
      </c>
      <c r="J425" s="221" t="str">
        <f>(IF($E425&lt;&gt;0,$J$2,IF($I425&lt;&gt;0,$J$2,"")))</f>
        <v/>
      </c>
      <c r="K425" s="244"/>
      <c r="L425" s="215"/>
      <c r="M425" s="215"/>
      <c r="N425" s="219"/>
      <c r="O425" s="219"/>
      <c r="P425" s="223"/>
    </row>
    <row r="426" spans="1:25" s="247" customFormat="1" ht="32.25" hidden="1" customHeight="1">
      <c r="A426" s="259">
        <v>215</v>
      </c>
      <c r="B426" s="620">
        <v>7800</v>
      </c>
      <c r="C426" s="874" t="s">
        <v>612</v>
      </c>
      <c r="D426" s="875"/>
      <c r="E426" s="621"/>
      <c r="F426" s="621">
        <f>SUM(F427:F428)</f>
        <v>0</v>
      </c>
      <c r="G426" s="621">
        <f>SUM(G427:G428)</f>
        <v>0</v>
      </c>
      <c r="H426" s="621">
        <f>SUM(H427:H428)</f>
        <v>0</v>
      </c>
      <c r="I426" s="621">
        <f>SUM(I427:I428)</f>
        <v>0</v>
      </c>
      <c r="J426" s="221" t="str">
        <f>(IF($E426&lt;&gt;0,$J$2,IF($I426&lt;&gt;0,$J$2,"")))</f>
        <v/>
      </c>
      <c r="K426" s="244"/>
      <c r="L426" s="215"/>
      <c r="M426" s="215"/>
      <c r="N426" s="219"/>
      <c r="O426" s="219"/>
      <c r="P426" s="223"/>
    </row>
    <row r="427" spans="1:25" ht="16.2" hidden="1" thickTop="1">
      <c r="A427" s="262">
        <v>220</v>
      </c>
      <c r="B427" s="136"/>
      <c r="C427" s="144">
        <v>7833</v>
      </c>
      <c r="D427" s="138" t="s">
        <v>1044</v>
      </c>
      <c r="E427" s="593"/>
      <c r="F427" s="516"/>
      <c r="G427" s="517"/>
      <c r="H427" s="592">
        <v>0</v>
      </c>
      <c r="I427" s="518">
        <f>F427+G427+H427</f>
        <v>0</v>
      </c>
      <c r="J427" s="221" t="str">
        <f>(IF($E427&lt;&gt;0,$J$2,IF($I427&lt;&gt;0,$J$2,"")))</f>
        <v/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1.8" hidden="1" thickTop="1">
      <c r="A428" s="260">
        <v>225</v>
      </c>
      <c r="B428" s="136"/>
      <c r="C428" s="142">
        <v>7888</v>
      </c>
      <c r="D428" s="146" t="s">
        <v>1045</v>
      </c>
      <c r="E428" s="593"/>
      <c r="F428" s="449"/>
      <c r="G428" s="245"/>
      <c r="H428" s="592">
        <v>0</v>
      </c>
      <c r="I428" s="476">
        <f>F428+G428+H428</f>
        <v>0</v>
      </c>
      <c r="J428" s="221" t="str">
        <f>(IF($E428&lt;&gt;0,$J$2,IF($I428&lt;&gt;0,$J$2,"")))</f>
        <v/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5" ht="17.399999999999999" thickTop="1" thickBot="1">
      <c r="A429" s="260">
        <v>315</v>
      </c>
      <c r="B429" s="624"/>
      <c r="C429" s="625" t="s">
        <v>1242</v>
      </c>
      <c r="D429" s="626" t="s">
        <v>1729</v>
      </c>
      <c r="E429" s="627"/>
      <c r="F429" s="627">
        <f>SUM(F422,F423,F424,F425,F426)</f>
        <v>0</v>
      </c>
      <c r="G429" s="628">
        <f>SUM(G422,G423,G424,G425,G426)</f>
        <v>0</v>
      </c>
      <c r="H429" s="627">
        <f>SUM(H422,H423,H424,H425,H426)</f>
        <v>0</v>
      </c>
      <c r="I429" s="627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5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81" t="str">
        <f>$B$7</f>
        <v>БЮДЖЕТ - НАЧАЛЕН ПЛАН
ПО ПЪЛНА ЕДИННА БЮДЖЕТНА КЛАСИФИКАЦИЯ</v>
      </c>
      <c r="C433" s="882"/>
      <c r="D433" s="882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>
      <c r="A434" s="260"/>
      <c r="C434" s="227"/>
      <c r="D434" s="228"/>
      <c r="E434" s="279" t="s">
        <v>1656</v>
      </c>
      <c r="F434" s="279" t="s">
        <v>1524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86" t="str">
        <f>$B$9</f>
        <v>Маджарово</v>
      </c>
      <c r="C435" s="887"/>
      <c r="D435" s="888"/>
      <c r="E435" s="578">
        <f>$E$9</f>
        <v>44927</v>
      </c>
      <c r="F435" s="579">
        <f>$F$9</f>
        <v>45291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883" t="str">
        <f>$B$12</f>
        <v>Маджарово</v>
      </c>
      <c r="C438" s="884"/>
      <c r="D438" s="885"/>
      <c r="E438" s="594" t="s">
        <v>1657</v>
      </c>
      <c r="F438" s="580" t="str">
        <f>$F$12</f>
        <v>7604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>
      <c r="A439" s="260"/>
      <c r="B439" s="581" t="str">
        <f>$B$13</f>
        <v>(наименование на първостепенния разпоредител с бюджет)</v>
      </c>
      <c r="E439" s="281" t="s">
        <v>1658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6.2" thickBot="1">
      <c r="A441" s="260"/>
      <c r="C441" s="227"/>
      <c r="D441" s="228"/>
      <c r="E441" s="278"/>
      <c r="F441" s="281"/>
      <c r="G441" s="281"/>
      <c r="H441" s="281"/>
      <c r="I441" s="281" t="s">
        <v>1659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633"/>
      <c r="C442" s="634"/>
      <c r="D442" s="635" t="s">
        <v>1481</v>
      </c>
      <c r="E442" s="725"/>
      <c r="F442" s="889" t="s">
        <v>1460</v>
      </c>
      <c r="G442" s="890"/>
      <c r="H442" s="891"/>
      <c r="I442" s="892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1.8" thickBot="1">
      <c r="A443" s="260"/>
      <c r="B443" s="636"/>
      <c r="C443" s="636"/>
      <c r="D443" s="629" t="s">
        <v>1414</v>
      </c>
      <c r="E443" s="727"/>
      <c r="F443" s="638" t="str">
        <f>+F20</f>
        <v>държавни дейности</v>
      </c>
      <c r="G443" s="638" t="str">
        <f>+G20</f>
        <v>местни дейности</v>
      </c>
      <c r="H443" s="638" t="str">
        <f>+H20</f>
        <v>дофинансиране</v>
      </c>
      <c r="I443" s="639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" thickBot="1">
      <c r="A444" s="260"/>
      <c r="B444" s="363"/>
      <c r="C444" s="240"/>
      <c r="D444" s="364" t="s">
        <v>1415</v>
      </c>
      <c r="E444" s="727"/>
      <c r="F444" s="296"/>
      <c r="G444" s="296"/>
      <c r="H444" s="296"/>
      <c r="I444" s="483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6.2" thickBot="1">
      <c r="A445" s="260"/>
      <c r="B445" s="630"/>
      <c r="C445" s="631"/>
      <c r="D445" s="632" t="s">
        <v>1242</v>
      </c>
      <c r="E445" s="726"/>
      <c r="F445" s="637">
        <f>+F167-F301+F419+F429</f>
        <v>-539365</v>
      </c>
      <c r="G445" s="637">
        <f>+G167-G301+G419+G429</f>
        <v>-732228</v>
      </c>
      <c r="H445" s="637">
        <f>+H167-H301+H419+H429</f>
        <v>0</v>
      </c>
      <c r="I445" s="637">
        <f>+I167-I301+I419+I429</f>
        <v>-1271593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5" ht="39" customHeight="1">
      <c r="A449" s="260"/>
      <c r="B449" s="881" t="str">
        <f>$B$7</f>
        <v>БЮДЖЕТ - НАЧАЛЕН ПЛАН
ПО ПЪЛНА ЕДИННА БЮДЖЕТНА КЛАСИФИКАЦИЯ</v>
      </c>
      <c r="C449" s="882"/>
      <c r="D449" s="882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5">
      <c r="A450" s="260"/>
      <c r="C450" s="227"/>
      <c r="D450" s="228"/>
      <c r="E450" s="596" t="s">
        <v>1656</v>
      </c>
      <c r="F450" s="596" t="s">
        <v>1524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5" ht="38.25" customHeight="1">
      <c r="A451" s="260"/>
      <c r="B451" s="886" t="str">
        <f>$B$9</f>
        <v>Маджарово</v>
      </c>
      <c r="C451" s="887"/>
      <c r="D451" s="888"/>
      <c r="E451" s="578">
        <f>$E$9</f>
        <v>44927</v>
      </c>
      <c r="F451" s="579">
        <f>$F$9</f>
        <v>45291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5">
      <c r="A452" s="260"/>
      <c r="B452" s="230" t="str">
        <f>$B$10</f>
        <v>(наименование на разпоредителя с бюджет)</v>
      </c>
      <c r="E452" s="278"/>
      <c r="F452" s="595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5" ht="38.25" customHeight="1">
      <c r="A454" s="260"/>
      <c r="B454" s="883" t="str">
        <f>$B$12</f>
        <v>Маджарово</v>
      </c>
      <c r="C454" s="884"/>
      <c r="D454" s="885"/>
      <c r="E454" s="594" t="s">
        <v>1657</v>
      </c>
      <c r="F454" s="580" t="str">
        <f>$F$12</f>
        <v>7604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5">
      <c r="A455" s="260"/>
      <c r="B455" s="581" t="str">
        <f>$B$13</f>
        <v>(наименование на първостепенния разпоредител с бюджет)</v>
      </c>
      <c r="E455" s="281" t="s">
        <v>1658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5" ht="16.2" thickBot="1">
      <c r="A457" s="260"/>
      <c r="C457" s="227"/>
      <c r="D457" s="228"/>
      <c r="E457" s="278"/>
      <c r="F457" s="281"/>
      <c r="G457" s="281"/>
      <c r="H457" s="281"/>
      <c r="I457" s="281" t="s">
        <v>1659</v>
      </c>
      <c r="J457" s="221">
        <v>1</v>
      </c>
      <c r="N457" s="215"/>
      <c r="O457" s="215"/>
      <c r="S457" s="215"/>
      <c r="T457" s="215"/>
      <c r="V457" s="215"/>
      <c r="W457" s="215"/>
    </row>
    <row r="458" spans="1:25" ht="27.75" customHeight="1" thickBot="1">
      <c r="A458" s="260"/>
      <c r="B458" s="640"/>
      <c r="C458" s="640"/>
      <c r="D458" s="643" t="s">
        <v>1731</v>
      </c>
      <c r="E458" s="672"/>
      <c r="F458" s="893" t="s">
        <v>1460</v>
      </c>
      <c r="G458" s="894"/>
      <c r="H458" s="895"/>
      <c r="I458" s="896"/>
      <c r="J458" s="221">
        <v>1</v>
      </c>
      <c r="N458" s="215"/>
      <c r="O458" s="215"/>
      <c r="S458" s="215"/>
      <c r="T458" s="215"/>
      <c r="V458" s="215"/>
      <c r="W458" s="215"/>
    </row>
    <row r="459" spans="1:25" ht="60" customHeight="1" thickBot="1">
      <c r="A459" s="260"/>
      <c r="B459" s="641" t="s">
        <v>1575</v>
      </c>
      <c r="C459" s="642" t="s">
        <v>1660</v>
      </c>
      <c r="D459" s="577" t="s">
        <v>1001</v>
      </c>
      <c r="E459" s="672"/>
      <c r="F459" s="588" t="str">
        <f>+F20</f>
        <v>държавни дейности</v>
      </c>
      <c r="G459" s="588" t="str">
        <f>+G20</f>
        <v>местни дейности</v>
      </c>
      <c r="H459" s="588" t="str">
        <f>+H20</f>
        <v>дофинансиране</v>
      </c>
      <c r="I459" s="588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5" ht="18" thickBot="1">
      <c r="A460" s="260">
        <v>1</v>
      </c>
      <c r="B460" s="506"/>
      <c r="C460" s="506"/>
      <c r="D460" s="295" t="s">
        <v>1025</v>
      </c>
      <c r="E460" s="672"/>
      <c r="F460" s="483"/>
      <c r="G460" s="483"/>
      <c r="H460" s="553"/>
      <c r="I460" s="483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hidden="1" customHeight="1">
      <c r="A461" s="259">
        <v>5</v>
      </c>
      <c r="B461" s="644">
        <v>7000</v>
      </c>
      <c r="C461" s="919" t="s">
        <v>1416</v>
      </c>
      <c r="D461" s="920"/>
      <c r="E461" s="728"/>
      <c r="F461" s="646">
        <f>SUM(F462:F464)</f>
        <v>0</v>
      </c>
      <c r="G461" s="647">
        <f>SUM(G462:G464)</f>
        <v>0</v>
      </c>
      <c r="H461" s="648">
        <f>SUM(H462:H464)</f>
        <v>0</v>
      </c>
      <c r="I461" s="648">
        <f>SUM(I462:I464)</f>
        <v>0</v>
      </c>
      <c r="J461" s="221" t="str">
        <f t="shared" ref="J461:J524" si="99">(IF($E461&lt;&gt;0,$J$2,IF($I461&lt;&gt;0,$J$2,"")))</f>
        <v/>
      </c>
      <c r="K461" s="244"/>
      <c r="L461" s="215"/>
      <c r="M461" s="215"/>
      <c r="N461" s="219"/>
      <c r="O461" s="219"/>
      <c r="P461" s="369"/>
      <c r="Q461" s="215"/>
      <c r="R461" s="215"/>
      <c r="S461" s="219"/>
      <c r="T461" s="219"/>
      <c r="U461" s="215"/>
      <c r="V461" s="219"/>
      <c r="W461" s="219"/>
      <c r="X461" s="215"/>
      <c r="Y461" s="215"/>
    </row>
    <row r="462" spans="1:25" ht="16.2" hidden="1">
      <c r="A462" s="260">
        <v>10</v>
      </c>
      <c r="B462" s="173"/>
      <c r="C462" s="144">
        <v>7001</v>
      </c>
      <c r="D462" s="163" t="s">
        <v>1010</v>
      </c>
      <c r="E462" s="593"/>
      <c r="F462" s="449"/>
      <c r="G462" s="245"/>
      <c r="H462" s="592">
        <v>0</v>
      </c>
      <c r="I462" s="476">
        <f>F462+G462+H462</f>
        <v>0</v>
      </c>
      <c r="J462" s="221" t="str">
        <f t="shared" si="99"/>
        <v/>
      </c>
      <c r="K462" s="244"/>
      <c r="N462" s="215"/>
      <c r="O462" s="215"/>
      <c r="S462" s="215"/>
      <c r="T462" s="215"/>
      <c r="V462" s="215"/>
      <c r="W462" s="215"/>
    </row>
    <row r="463" spans="1:25" ht="16.2" hidden="1">
      <c r="A463" s="261">
        <v>20</v>
      </c>
      <c r="B463" s="173"/>
      <c r="C463" s="137">
        <v>7003</v>
      </c>
      <c r="D463" s="145" t="s">
        <v>1417</v>
      </c>
      <c r="E463" s="593"/>
      <c r="F463" s="449"/>
      <c r="G463" s="245"/>
      <c r="H463" s="592">
        <v>0</v>
      </c>
      <c r="I463" s="476">
        <f>F463+G463+H463</f>
        <v>0</v>
      </c>
      <c r="J463" s="221" t="str">
        <f t="shared" si="99"/>
        <v/>
      </c>
      <c r="K463" s="244"/>
      <c r="N463" s="215"/>
      <c r="O463" s="215"/>
      <c r="S463" s="215"/>
      <c r="T463" s="215"/>
      <c r="V463" s="215"/>
      <c r="W463" s="215"/>
      <c r="Y463" s="247"/>
    </row>
    <row r="464" spans="1:25" ht="16.2" hidden="1">
      <c r="A464" s="261">
        <v>25</v>
      </c>
      <c r="B464" s="173"/>
      <c r="C464" s="142">
        <v>7010</v>
      </c>
      <c r="D464" s="148" t="s">
        <v>1418</v>
      </c>
      <c r="E464" s="593"/>
      <c r="F464" s="449"/>
      <c r="G464" s="245"/>
      <c r="H464" s="592">
        <v>0</v>
      </c>
      <c r="I464" s="476">
        <f>F464+G464+H464</f>
        <v>0</v>
      </c>
      <c r="J464" s="221" t="str">
        <f t="shared" si="99"/>
        <v/>
      </c>
      <c r="K464" s="244"/>
      <c r="N464" s="215"/>
      <c r="O464" s="215"/>
      <c r="S464" s="215"/>
      <c r="T464" s="215"/>
      <c r="V464" s="215"/>
      <c r="W464" s="215"/>
    </row>
    <row r="465" spans="1:244" s="247" customFormat="1" hidden="1">
      <c r="A465" s="259">
        <v>30</v>
      </c>
      <c r="B465" s="649">
        <v>7100</v>
      </c>
      <c r="C465" s="921" t="s">
        <v>1419</v>
      </c>
      <c r="D465" s="921"/>
      <c r="E465" s="645"/>
      <c r="F465" s="650">
        <f>+F466+F467</f>
        <v>0</v>
      </c>
      <c r="G465" s="651">
        <f>+G466+G467</f>
        <v>0</v>
      </c>
      <c r="H465" s="651">
        <f>+H466+H467</f>
        <v>0</v>
      </c>
      <c r="I465" s="651">
        <f>+I466+I467</f>
        <v>0</v>
      </c>
      <c r="J465" s="221" t="str">
        <f t="shared" si="99"/>
        <v/>
      </c>
      <c r="K465" s="244"/>
      <c r="L465" s="215"/>
      <c r="M465" s="215"/>
      <c r="N465" s="219"/>
      <c r="O465" s="219"/>
      <c r="P465" s="369"/>
      <c r="Q465" s="215"/>
      <c r="R465" s="215"/>
      <c r="S465" s="219"/>
      <c r="T465" s="219"/>
      <c r="U465" s="215"/>
      <c r="V465" s="219"/>
      <c r="W465" s="219"/>
      <c r="X465" s="215"/>
      <c r="Y465" s="215"/>
    </row>
    <row r="466" spans="1:244" ht="16.2" hidden="1">
      <c r="A466" s="260">
        <v>35</v>
      </c>
      <c r="B466" s="173"/>
      <c r="C466" s="144">
        <v>7101</v>
      </c>
      <c r="D466" s="174" t="s">
        <v>1420</v>
      </c>
      <c r="E466" s="593"/>
      <c r="F466" s="449"/>
      <c r="G466" s="245"/>
      <c r="H466" s="592">
        <v>0</v>
      </c>
      <c r="I466" s="476">
        <f>F466+G466+H466</f>
        <v>0</v>
      </c>
      <c r="J466" s="221" t="str">
        <f t="shared" si="99"/>
        <v/>
      </c>
      <c r="K466" s="244"/>
      <c r="N466" s="215"/>
      <c r="O466" s="215"/>
      <c r="S466" s="215"/>
      <c r="T466" s="215"/>
      <c r="V466" s="215"/>
      <c r="W466" s="215"/>
    </row>
    <row r="467" spans="1:244" ht="16.2" hidden="1">
      <c r="A467" s="260">
        <v>40</v>
      </c>
      <c r="B467" s="173"/>
      <c r="C467" s="142">
        <v>7102</v>
      </c>
      <c r="D467" s="148" t="s">
        <v>1421</v>
      </c>
      <c r="E467" s="593"/>
      <c r="F467" s="449"/>
      <c r="G467" s="245"/>
      <c r="H467" s="592">
        <v>0</v>
      </c>
      <c r="I467" s="476">
        <f>F467+G467+H467</f>
        <v>0</v>
      </c>
      <c r="J467" s="221" t="str">
        <f t="shared" si="99"/>
        <v/>
      </c>
      <c r="K467" s="244"/>
      <c r="N467" s="215"/>
      <c r="O467" s="215"/>
      <c r="S467" s="215"/>
      <c r="T467" s="215"/>
      <c r="V467" s="215"/>
      <c r="W467" s="215"/>
      <c r="Y467" s="247"/>
    </row>
    <row r="468" spans="1:244" s="247" customFormat="1" hidden="1">
      <c r="A468" s="259">
        <v>45</v>
      </c>
      <c r="B468" s="649">
        <v>7200</v>
      </c>
      <c r="C468" s="921" t="s">
        <v>1702</v>
      </c>
      <c r="D468" s="921"/>
      <c r="E468" s="645"/>
      <c r="F468" s="650">
        <f>+F469+F470</f>
        <v>0</v>
      </c>
      <c r="G468" s="651">
        <f>+G469+G470</f>
        <v>0</v>
      </c>
      <c r="H468" s="651">
        <f>+H469+H470</f>
        <v>0</v>
      </c>
      <c r="I468" s="651">
        <f>+I469+I470</f>
        <v>0</v>
      </c>
      <c r="J468" s="221" t="str">
        <f t="shared" si="99"/>
        <v/>
      </c>
      <c r="K468" s="244"/>
      <c r="L468" s="215"/>
      <c r="M468" s="215"/>
      <c r="N468" s="219"/>
      <c r="O468" s="219"/>
      <c r="P468" s="369"/>
      <c r="Q468" s="215"/>
      <c r="R468" s="215"/>
      <c r="S468" s="219"/>
      <c r="T468" s="219"/>
      <c r="U468" s="215"/>
      <c r="V468" s="219"/>
      <c r="W468" s="219"/>
      <c r="X468" s="215"/>
      <c r="Y468" s="215"/>
    </row>
    <row r="469" spans="1:244" ht="16.2" hidden="1">
      <c r="A469" s="260">
        <v>50</v>
      </c>
      <c r="B469" s="173"/>
      <c r="C469" s="144">
        <v>7201</v>
      </c>
      <c r="D469" s="174" t="s">
        <v>1703</v>
      </c>
      <c r="E469" s="593"/>
      <c r="F469" s="449"/>
      <c r="G469" s="245"/>
      <c r="H469" s="592">
        <v>0</v>
      </c>
      <c r="I469" s="476">
        <f>F469+G469+H469</f>
        <v>0</v>
      </c>
      <c r="J469" s="221" t="str">
        <f t="shared" si="99"/>
        <v/>
      </c>
      <c r="K469" s="244"/>
      <c r="N469" s="215"/>
      <c r="O469" s="215"/>
      <c r="S469" s="215"/>
      <c r="T469" s="215"/>
      <c r="V469" s="215"/>
      <c r="W469" s="215"/>
    </row>
    <row r="470" spans="1:244" ht="16.2" hidden="1">
      <c r="A470" s="260">
        <v>55</v>
      </c>
      <c r="B470" s="173"/>
      <c r="C470" s="142">
        <v>7202</v>
      </c>
      <c r="D470" s="148" t="s">
        <v>1704</v>
      </c>
      <c r="E470" s="593"/>
      <c r="F470" s="449"/>
      <c r="G470" s="245"/>
      <c r="H470" s="592">
        <v>0</v>
      </c>
      <c r="I470" s="476">
        <f>F470+G470+H470</f>
        <v>0</v>
      </c>
      <c r="J470" s="221" t="str">
        <f t="shared" si="99"/>
        <v/>
      </c>
      <c r="K470" s="244"/>
      <c r="N470" s="215"/>
      <c r="O470" s="215"/>
      <c r="S470" s="215"/>
      <c r="T470" s="215"/>
      <c r="V470" s="215"/>
      <c r="W470" s="215"/>
      <c r="Y470" s="247"/>
    </row>
    <row r="471" spans="1:244" s="247" customFormat="1" hidden="1">
      <c r="A471" s="259">
        <v>60</v>
      </c>
      <c r="B471" s="649">
        <v>7300</v>
      </c>
      <c r="C471" s="922" t="s">
        <v>1422</v>
      </c>
      <c r="D471" s="923"/>
      <c r="E471" s="645"/>
      <c r="F471" s="650">
        <f>SUM(F472:F477)</f>
        <v>0</v>
      </c>
      <c r="G471" s="651">
        <f>SUM(G472:G477)</f>
        <v>0</v>
      </c>
      <c r="H471" s="651">
        <f>SUM(H472:H477)</f>
        <v>0</v>
      </c>
      <c r="I471" s="651">
        <f>SUM(I472:I477)</f>
        <v>0</v>
      </c>
      <c r="J471" s="221" t="str">
        <f t="shared" si="99"/>
        <v/>
      </c>
      <c r="K471" s="244"/>
      <c r="L471" s="215"/>
      <c r="M471" s="215"/>
      <c r="N471" s="219"/>
      <c r="O471" s="219"/>
      <c r="P471" s="369"/>
      <c r="Q471" s="215"/>
      <c r="R471" s="215"/>
      <c r="S471" s="219"/>
      <c r="T471" s="219"/>
      <c r="U471" s="215"/>
      <c r="V471" s="219"/>
      <c r="W471" s="219"/>
      <c r="X471" s="215"/>
      <c r="Y471" s="215"/>
    </row>
    <row r="472" spans="1:244" ht="16.2" hidden="1">
      <c r="A472" s="260">
        <v>65</v>
      </c>
      <c r="B472" s="136"/>
      <c r="C472" s="144">
        <v>7320</v>
      </c>
      <c r="D472" s="319" t="s">
        <v>1423</v>
      </c>
      <c r="E472" s="593"/>
      <c r="F472" s="465"/>
      <c r="G472" s="359"/>
      <c r="H472" s="592">
        <v>0</v>
      </c>
      <c r="I472" s="476">
        <f t="shared" ref="I472:I477" si="100">F472+G472+H472</f>
        <v>0</v>
      </c>
      <c r="J472" s="221" t="str">
        <f t="shared" si="99"/>
        <v/>
      </c>
      <c r="K472" s="244"/>
      <c r="N472" s="215"/>
      <c r="O472" s="215"/>
      <c r="S472" s="215"/>
      <c r="T472" s="215"/>
      <c r="V472" s="215"/>
      <c r="W472" s="215"/>
    </row>
    <row r="473" spans="1:244" ht="32.4" hidden="1">
      <c r="A473" s="260">
        <v>85</v>
      </c>
      <c r="B473" s="136"/>
      <c r="C473" s="168">
        <v>7369</v>
      </c>
      <c r="D473" s="320" t="s">
        <v>1424</v>
      </c>
      <c r="E473" s="593"/>
      <c r="F473" s="465"/>
      <c r="G473" s="359"/>
      <c r="H473" s="592">
        <v>0</v>
      </c>
      <c r="I473" s="476">
        <f t="shared" si="100"/>
        <v>0</v>
      </c>
      <c r="J473" s="221" t="str">
        <f t="shared" si="99"/>
        <v/>
      </c>
      <c r="K473" s="244"/>
      <c r="N473" s="215"/>
      <c r="O473" s="215"/>
      <c r="S473" s="215"/>
      <c r="T473" s="215"/>
      <c r="V473" s="215"/>
      <c r="W473" s="215"/>
      <c r="Y473" s="247"/>
    </row>
    <row r="474" spans="1:244" ht="32.4" hidden="1">
      <c r="A474" s="260">
        <v>90</v>
      </c>
      <c r="B474" s="136"/>
      <c r="C474" s="166">
        <v>7370</v>
      </c>
      <c r="D474" s="321" t="s">
        <v>1425</v>
      </c>
      <c r="E474" s="593"/>
      <c r="F474" s="465"/>
      <c r="G474" s="359"/>
      <c r="H474" s="592">
        <v>0</v>
      </c>
      <c r="I474" s="476">
        <f t="shared" si="100"/>
        <v>0</v>
      </c>
      <c r="J474" s="221" t="str">
        <f t="shared" si="99"/>
        <v/>
      </c>
      <c r="K474" s="244"/>
      <c r="N474" s="215"/>
      <c r="O474" s="215"/>
      <c r="S474" s="215"/>
      <c r="T474" s="215"/>
      <c r="V474" s="215"/>
      <c r="W474" s="215"/>
    </row>
    <row r="475" spans="1:244" ht="16.2" hidden="1">
      <c r="A475" s="260">
        <v>95</v>
      </c>
      <c r="B475" s="136"/>
      <c r="C475" s="137">
        <v>7391</v>
      </c>
      <c r="D475" s="159" t="s">
        <v>1426</v>
      </c>
      <c r="E475" s="593"/>
      <c r="F475" s="449"/>
      <c r="G475" s="245"/>
      <c r="H475" s="592">
        <v>0</v>
      </c>
      <c r="I475" s="476">
        <f t="shared" si="100"/>
        <v>0</v>
      </c>
      <c r="J475" s="221" t="str">
        <f t="shared" si="99"/>
        <v/>
      </c>
      <c r="K475" s="244"/>
      <c r="N475" s="215"/>
      <c r="O475" s="215"/>
      <c r="S475" s="215"/>
      <c r="T475" s="215"/>
      <c r="V475" s="215"/>
      <c r="W475" s="215"/>
    </row>
    <row r="476" spans="1:244" ht="16.2" hidden="1">
      <c r="A476" s="260">
        <v>100</v>
      </c>
      <c r="B476" s="136"/>
      <c r="C476" s="137">
        <v>7392</v>
      </c>
      <c r="D476" s="159" t="s">
        <v>1427</v>
      </c>
      <c r="E476" s="593"/>
      <c r="F476" s="592">
        <v>0</v>
      </c>
      <c r="G476" s="592">
        <v>0</v>
      </c>
      <c r="H476" s="592">
        <v>0</v>
      </c>
      <c r="I476" s="476">
        <f t="shared" si="100"/>
        <v>0</v>
      </c>
      <c r="J476" s="221" t="str">
        <f t="shared" si="99"/>
        <v/>
      </c>
      <c r="K476" s="244"/>
      <c r="N476" s="215"/>
      <c r="O476" s="215"/>
      <c r="S476" s="215"/>
      <c r="T476" s="215"/>
      <c r="V476" s="215"/>
      <c r="W476" s="215"/>
    </row>
    <row r="477" spans="1:244" ht="16.2" hidden="1">
      <c r="A477" s="260">
        <v>105</v>
      </c>
      <c r="B477" s="136"/>
      <c r="C477" s="142">
        <v>7393</v>
      </c>
      <c r="D477" s="141" t="s">
        <v>1428</v>
      </c>
      <c r="E477" s="593"/>
      <c r="F477" s="449"/>
      <c r="G477" s="245"/>
      <c r="H477" s="592">
        <v>0</v>
      </c>
      <c r="I477" s="476">
        <f t="shared" si="100"/>
        <v>0</v>
      </c>
      <c r="J477" s="221" t="str">
        <f t="shared" si="99"/>
        <v/>
      </c>
      <c r="K477" s="244"/>
      <c r="N477" s="215"/>
      <c r="O477" s="215"/>
      <c r="S477" s="215"/>
      <c r="T477" s="215"/>
      <c r="V477" s="215"/>
      <c r="W477" s="215"/>
    </row>
    <row r="478" spans="1:244" s="361" customFormat="1" hidden="1">
      <c r="A478" s="263">
        <v>110</v>
      </c>
      <c r="B478" s="649">
        <v>7900</v>
      </c>
      <c r="C478" s="927" t="s">
        <v>1429</v>
      </c>
      <c r="D478" s="928"/>
      <c r="E478" s="645"/>
      <c r="F478" s="652">
        <f>+F479+F480</f>
        <v>0</v>
      </c>
      <c r="G478" s="653">
        <f>+G479+G480</f>
        <v>0</v>
      </c>
      <c r="H478" s="653">
        <f>+H479+H480</f>
        <v>0</v>
      </c>
      <c r="I478" s="653">
        <f>+I479+I480</f>
        <v>0</v>
      </c>
      <c r="J478" s="221" t="str">
        <f t="shared" si="99"/>
        <v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E478" s="215"/>
      <c r="BF478" s="372"/>
    </row>
    <row r="479" spans="1:244" s="380" customFormat="1" ht="16.2" hidden="1">
      <c r="A479" s="375">
        <v>115</v>
      </c>
      <c r="B479" s="136"/>
      <c r="C479" s="197">
        <v>7901</v>
      </c>
      <c r="D479" s="466" t="s">
        <v>1430</v>
      </c>
      <c r="E479" s="593"/>
      <c r="F479" s="592">
        <v>0</v>
      </c>
      <c r="G479" s="592">
        <v>0</v>
      </c>
      <c r="H479" s="592">
        <v>0</v>
      </c>
      <c r="I479" s="476">
        <f>F479+G479+H479</f>
        <v>0</v>
      </c>
      <c r="J479" s="221" t="str">
        <f t="shared" si="99"/>
        <v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6.2" hidden="1">
      <c r="A480" s="375">
        <v>120</v>
      </c>
      <c r="B480" s="136"/>
      <c r="C480" s="198">
        <v>7902</v>
      </c>
      <c r="D480" s="467" t="s">
        <v>1431</v>
      </c>
      <c r="E480" s="593"/>
      <c r="F480" s="592">
        <v>0</v>
      </c>
      <c r="G480" s="592">
        <v>0</v>
      </c>
      <c r="H480" s="592">
        <v>0</v>
      </c>
      <c r="I480" s="476">
        <f>F480+G480+H480</f>
        <v>0</v>
      </c>
      <c r="J480" s="221" t="str">
        <f t="shared" si="99"/>
        <v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6.2" hidden="1">
      <c r="A481" s="259">
        <v>125</v>
      </c>
      <c r="B481" s="649">
        <v>8000</v>
      </c>
      <c r="C481" s="924" t="s">
        <v>1432</v>
      </c>
      <c r="D481" s="924"/>
      <c r="E481" s="645"/>
      <c r="F481" s="650">
        <f>SUM(F482:F496)</f>
        <v>0</v>
      </c>
      <c r="G481" s="651">
        <f>SUM(G482:G496)</f>
        <v>0</v>
      </c>
      <c r="H481" s="651">
        <f>SUM(H482:H496)</f>
        <v>0</v>
      </c>
      <c r="I481" s="651">
        <f>SUM(I482:I496)</f>
        <v>0</v>
      </c>
      <c r="J481" s="221" t="str">
        <f t="shared" si="99"/>
        <v/>
      </c>
      <c r="K481" s="244"/>
      <c r="L481" s="215"/>
      <c r="M481" s="215"/>
      <c r="N481" s="219"/>
      <c r="O481" s="219"/>
      <c r="P481" s="369"/>
      <c r="Q481" s="215"/>
      <c r="R481" s="215"/>
      <c r="S481" s="219"/>
      <c r="T481" s="219"/>
      <c r="U481" s="215"/>
      <c r="V481" s="219"/>
      <c r="W481" s="219"/>
      <c r="X481" s="215"/>
      <c r="Y481" s="378"/>
    </row>
    <row r="482" spans="1:25" ht="16.2" hidden="1">
      <c r="A482" s="260">
        <v>130</v>
      </c>
      <c r="B482" s="140"/>
      <c r="C482" s="144">
        <v>8011</v>
      </c>
      <c r="D482" s="138" t="s">
        <v>1433</v>
      </c>
      <c r="E482" s="593"/>
      <c r="F482" s="449"/>
      <c r="G482" s="245"/>
      <c r="H482" s="592">
        <v>0</v>
      </c>
      <c r="I482" s="476">
        <f t="shared" ref="I482:I496" si="101">F482+G482+H482</f>
        <v>0</v>
      </c>
      <c r="J482" s="221" t="str">
        <f t="shared" si="99"/>
        <v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6.2" hidden="1">
      <c r="A483" s="260">
        <v>135</v>
      </c>
      <c r="B483" s="140"/>
      <c r="C483" s="137">
        <v>8012</v>
      </c>
      <c r="D483" s="139" t="s">
        <v>1434</v>
      </c>
      <c r="E483" s="593"/>
      <c r="F483" s="449"/>
      <c r="G483" s="245"/>
      <c r="H483" s="592">
        <v>0</v>
      </c>
      <c r="I483" s="476">
        <f t="shared" si="101"/>
        <v>0</v>
      </c>
      <c r="J483" s="221" t="str">
        <f t="shared" si="99"/>
        <v/>
      </c>
      <c r="K483" s="244"/>
      <c r="N483" s="215"/>
      <c r="O483" s="215"/>
      <c r="S483" s="215"/>
      <c r="T483" s="215"/>
      <c r="V483" s="215"/>
      <c r="W483" s="215"/>
      <c r="Y483" s="247"/>
    </row>
    <row r="484" spans="1:25" ht="18" hidden="1" customHeight="1">
      <c r="A484" s="260">
        <v>140</v>
      </c>
      <c r="B484" s="140"/>
      <c r="C484" s="137">
        <v>8017</v>
      </c>
      <c r="D484" s="139" t="s">
        <v>1435</v>
      </c>
      <c r="E484" s="593"/>
      <c r="F484" s="449"/>
      <c r="G484" s="245"/>
      <c r="H484" s="592">
        <v>0</v>
      </c>
      <c r="I484" s="476">
        <f t="shared" si="101"/>
        <v>0</v>
      </c>
      <c r="J484" s="221" t="str">
        <f t="shared" si="99"/>
        <v/>
      </c>
      <c r="K484" s="244"/>
      <c r="N484" s="215"/>
      <c r="O484" s="215"/>
      <c r="S484" s="215"/>
      <c r="T484" s="215"/>
      <c r="V484" s="215"/>
      <c r="W484" s="215"/>
    </row>
    <row r="485" spans="1:25" ht="16.2" hidden="1">
      <c r="A485" s="260">
        <v>145</v>
      </c>
      <c r="B485" s="140"/>
      <c r="C485" s="168">
        <v>8018</v>
      </c>
      <c r="D485" s="199" t="s">
        <v>1436</v>
      </c>
      <c r="E485" s="593"/>
      <c r="F485" s="449"/>
      <c r="G485" s="245"/>
      <c r="H485" s="592">
        <v>0</v>
      </c>
      <c r="I485" s="476">
        <f t="shared" si="101"/>
        <v>0</v>
      </c>
      <c r="J485" s="221" t="str">
        <f t="shared" si="99"/>
        <v/>
      </c>
      <c r="K485" s="244"/>
      <c r="N485" s="215"/>
      <c r="O485" s="215"/>
      <c r="S485" s="215"/>
      <c r="T485" s="215"/>
      <c r="V485" s="215"/>
      <c r="W485" s="215"/>
    </row>
    <row r="486" spans="1:25" ht="16.2" hidden="1">
      <c r="A486" s="260">
        <v>150</v>
      </c>
      <c r="B486" s="140"/>
      <c r="C486" s="164">
        <v>8031</v>
      </c>
      <c r="D486" s="165" t="s">
        <v>1437</v>
      </c>
      <c r="E486" s="593"/>
      <c r="F486" s="449"/>
      <c r="G486" s="245"/>
      <c r="H486" s="592">
        <v>0</v>
      </c>
      <c r="I486" s="476">
        <f t="shared" si="101"/>
        <v>0</v>
      </c>
      <c r="J486" s="221" t="str">
        <f t="shared" si="99"/>
        <v/>
      </c>
      <c r="K486" s="244"/>
      <c r="N486" s="215"/>
      <c r="O486" s="215"/>
      <c r="S486" s="215"/>
      <c r="T486" s="215"/>
      <c r="V486" s="215"/>
      <c r="W486" s="215"/>
    </row>
    <row r="487" spans="1:25" ht="16.2" hidden="1">
      <c r="A487" s="260">
        <v>155</v>
      </c>
      <c r="B487" s="140"/>
      <c r="C487" s="137">
        <v>8032</v>
      </c>
      <c r="D487" s="139" t="s">
        <v>1438</v>
      </c>
      <c r="E487" s="593"/>
      <c r="F487" s="449"/>
      <c r="G487" s="245"/>
      <c r="H487" s="592">
        <v>0</v>
      </c>
      <c r="I487" s="476">
        <f t="shared" si="101"/>
        <v>0</v>
      </c>
      <c r="J487" s="221" t="str">
        <f t="shared" si="99"/>
        <v/>
      </c>
      <c r="K487" s="244"/>
      <c r="N487" s="215"/>
      <c r="O487" s="215"/>
      <c r="S487" s="215"/>
      <c r="T487" s="215"/>
      <c r="V487" s="215"/>
      <c r="W487" s="215"/>
    </row>
    <row r="488" spans="1:25" ht="18" hidden="1" customHeight="1">
      <c r="A488" s="260">
        <v>175</v>
      </c>
      <c r="B488" s="140"/>
      <c r="C488" s="137">
        <v>8037</v>
      </c>
      <c r="D488" s="139" t="s">
        <v>1439</v>
      </c>
      <c r="E488" s="593"/>
      <c r="F488" s="449"/>
      <c r="G488" s="245"/>
      <c r="H488" s="592">
        <v>0</v>
      </c>
      <c r="I488" s="476">
        <f t="shared" si="101"/>
        <v>0</v>
      </c>
      <c r="J488" s="221" t="str">
        <f t="shared" si="99"/>
        <v/>
      </c>
      <c r="K488" s="244"/>
      <c r="N488" s="215"/>
      <c r="O488" s="215"/>
      <c r="S488" s="215"/>
      <c r="T488" s="215"/>
      <c r="V488" s="215"/>
      <c r="W488" s="215"/>
    </row>
    <row r="489" spans="1:25" ht="16.2" hidden="1">
      <c r="A489" s="260">
        <v>180</v>
      </c>
      <c r="B489" s="140"/>
      <c r="C489" s="168">
        <v>8038</v>
      </c>
      <c r="D489" s="199" t="s">
        <v>309</v>
      </c>
      <c r="E489" s="593"/>
      <c r="F489" s="449"/>
      <c r="G489" s="245"/>
      <c r="H489" s="592">
        <v>0</v>
      </c>
      <c r="I489" s="476">
        <f t="shared" si="101"/>
        <v>0</v>
      </c>
      <c r="J489" s="221" t="str">
        <f t="shared" si="99"/>
        <v/>
      </c>
      <c r="K489" s="244"/>
      <c r="N489" s="215"/>
      <c r="O489" s="215"/>
      <c r="S489" s="215"/>
      <c r="T489" s="215"/>
      <c r="V489" s="215"/>
      <c r="W489" s="215"/>
    </row>
    <row r="490" spans="1:25" ht="16.2" hidden="1">
      <c r="A490" s="260">
        <v>185</v>
      </c>
      <c r="B490" s="140"/>
      <c r="C490" s="164">
        <v>8051</v>
      </c>
      <c r="D490" s="165" t="s">
        <v>310</v>
      </c>
      <c r="E490" s="593"/>
      <c r="F490" s="449"/>
      <c r="G490" s="245"/>
      <c r="H490" s="592">
        <v>0</v>
      </c>
      <c r="I490" s="476">
        <f t="shared" si="101"/>
        <v>0</v>
      </c>
      <c r="J490" s="221" t="str">
        <f t="shared" si="99"/>
        <v/>
      </c>
      <c r="K490" s="244"/>
      <c r="N490" s="215"/>
      <c r="O490" s="215"/>
      <c r="S490" s="215"/>
      <c r="T490" s="215"/>
      <c r="V490" s="215"/>
      <c r="W490" s="215"/>
    </row>
    <row r="491" spans="1:25" ht="16.2" hidden="1">
      <c r="A491" s="260">
        <v>190</v>
      </c>
      <c r="B491" s="140"/>
      <c r="C491" s="137">
        <v>8052</v>
      </c>
      <c r="D491" s="139" t="s">
        <v>311</v>
      </c>
      <c r="E491" s="593"/>
      <c r="F491" s="449"/>
      <c r="G491" s="245"/>
      <c r="H491" s="592">
        <v>0</v>
      </c>
      <c r="I491" s="476">
        <f t="shared" si="101"/>
        <v>0</v>
      </c>
      <c r="J491" s="221" t="str">
        <f t="shared" si="99"/>
        <v/>
      </c>
      <c r="K491" s="244"/>
      <c r="N491" s="215"/>
      <c r="O491" s="215"/>
      <c r="S491" s="215"/>
      <c r="T491" s="215"/>
      <c r="V491" s="215"/>
      <c r="W491" s="215"/>
    </row>
    <row r="492" spans="1:25" ht="16.2" hidden="1">
      <c r="A492" s="260">
        <v>195</v>
      </c>
      <c r="B492" s="140"/>
      <c r="C492" s="137">
        <v>8057</v>
      </c>
      <c r="D492" s="139" t="s">
        <v>312</v>
      </c>
      <c r="E492" s="593"/>
      <c r="F492" s="449"/>
      <c r="G492" s="245"/>
      <c r="H492" s="592">
        <v>0</v>
      </c>
      <c r="I492" s="476">
        <f t="shared" si="101"/>
        <v>0</v>
      </c>
      <c r="J492" s="221" t="str">
        <f t="shared" si="99"/>
        <v/>
      </c>
      <c r="K492" s="244"/>
      <c r="N492" s="215"/>
      <c r="O492" s="215"/>
      <c r="S492" s="215"/>
      <c r="T492" s="215"/>
      <c r="V492" s="215"/>
      <c r="W492" s="215"/>
    </row>
    <row r="493" spans="1:25" ht="16.2" hidden="1">
      <c r="A493" s="260">
        <v>200</v>
      </c>
      <c r="B493" s="140"/>
      <c r="C493" s="168">
        <v>8058</v>
      </c>
      <c r="D493" s="199" t="s">
        <v>313</v>
      </c>
      <c r="E493" s="593"/>
      <c r="F493" s="449"/>
      <c r="G493" s="245"/>
      <c r="H493" s="592">
        <v>0</v>
      </c>
      <c r="I493" s="476">
        <f t="shared" si="101"/>
        <v>0</v>
      </c>
      <c r="J493" s="221" t="str">
        <f t="shared" si="99"/>
        <v/>
      </c>
      <c r="K493" s="244"/>
      <c r="N493" s="215"/>
      <c r="O493" s="215"/>
      <c r="S493" s="215"/>
      <c r="T493" s="215"/>
      <c r="V493" s="215"/>
      <c r="W493" s="215"/>
    </row>
    <row r="494" spans="1:25" ht="16.2" hidden="1">
      <c r="A494" s="260">
        <v>205</v>
      </c>
      <c r="B494" s="140"/>
      <c r="C494" s="166">
        <v>8080</v>
      </c>
      <c r="D494" s="200" t="s">
        <v>34</v>
      </c>
      <c r="E494" s="593"/>
      <c r="F494" s="592">
        <v>0</v>
      </c>
      <c r="G494" s="592">
        <v>0</v>
      </c>
      <c r="H494" s="592">
        <v>0</v>
      </c>
      <c r="I494" s="476">
        <f t="shared" si="101"/>
        <v>0</v>
      </c>
      <c r="J494" s="221" t="str">
        <f t="shared" si="99"/>
        <v/>
      </c>
      <c r="K494" s="244"/>
      <c r="N494" s="215"/>
      <c r="O494" s="215"/>
      <c r="S494" s="215"/>
      <c r="T494" s="215"/>
      <c r="V494" s="215"/>
      <c r="W494" s="215"/>
    </row>
    <row r="495" spans="1:25" ht="16.2" hidden="1">
      <c r="A495" s="260">
        <v>210</v>
      </c>
      <c r="B495" s="140"/>
      <c r="C495" s="137">
        <v>8097</v>
      </c>
      <c r="D495" s="159" t="s">
        <v>314</v>
      </c>
      <c r="E495" s="593"/>
      <c r="F495" s="592">
        <v>0</v>
      </c>
      <c r="G495" s="592">
        <v>0</v>
      </c>
      <c r="H495" s="592">
        <v>0</v>
      </c>
      <c r="I495" s="476">
        <f t="shared" si="101"/>
        <v>0</v>
      </c>
      <c r="J495" s="221" t="str">
        <f t="shared" si="99"/>
        <v/>
      </c>
      <c r="K495" s="244"/>
      <c r="N495" s="215"/>
      <c r="O495" s="215"/>
      <c r="S495" s="215"/>
      <c r="T495" s="215"/>
      <c r="V495" s="215"/>
      <c r="W495" s="215"/>
    </row>
    <row r="496" spans="1:25" ht="16.2" hidden="1">
      <c r="A496" s="260">
        <v>215</v>
      </c>
      <c r="B496" s="140"/>
      <c r="C496" s="142">
        <v>8098</v>
      </c>
      <c r="D496" s="154" t="s">
        <v>315</v>
      </c>
      <c r="E496" s="593"/>
      <c r="F496" s="592">
        <v>0</v>
      </c>
      <c r="G496" s="592">
        <v>0</v>
      </c>
      <c r="H496" s="592">
        <v>0</v>
      </c>
      <c r="I496" s="476">
        <f t="shared" si="101"/>
        <v>0</v>
      </c>
      <c r="J496" s="221" t="str">
        <f t="shared" si="99"/>
        <v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hidden="1" customHeight="1">
      <c r="A497" s="259">
        <v>220</v>
      </c>
      <c r="B497" s="649">
        <v>8100</v>
      </c>
      <c r="C497" s="941" t="s">
        <v>316</v>
      </c>
      <c r="D497" s="936"/>
      <c r="E497" s="645"/>
      <c r="F497" s="650">
        <f>SUM(F498:F501)</f>
        <v>0</v>
      </c>
      <c r="G497" s="651">
        <f>SUM(G498:G501)</f>
        <v>0</v>
      </c>
      <c r="H497" s="651">
        <f>SUM(H498:H501)</f>
        <v>0</v>
      </c>
      <c r="I497" s="651">
        <f>SUM(I498:I501)</f>
        <v>0</v>
      </c>
      <c r="J497" s="221" t="str">
        <f t="shared" si="99"/>
        <v/>
      </c>
      <c r="K497" s="244"/>
      <c r="L497" s="215"/>
      <c r="M497" s="215"/>
      <c r="N497" s="219"/>
      <c r="O497" s="219"/>
      <c r="P497" s="369"/>
      <c r="Q497" s="215"/>
      <c r="R497" s="215"/>
      <c r="S497" s="219"/>
      <c r="T497" s="219"/>
      <c r="U497" s="215"/>
      <c r="V497" s="219"/>
      <c r="W497" s="219"/>
      <c r="X497" s="215"/>
      <c r="Y497" s="215"/>
    </row>
    <row r="498" spans="1:25" ht="16.2" hidden="1">
      <c r="A498" s="260">
        <v>225</v>
      </c>
      <c r="B498" s="136"/>
      <c r="C498" s="144">
        <v>8111</v>
      </c>
      <c r="D498" s="147" t="s">
        <v>317</v>
      </c>
      <c r="E498" s="593"/>
      <c r="F498" s="592">
        <v>0</v>
      </c>
      <c r="G498" s="592">
        <v>0</v>
      </c>
      <c r="H498" s="592">
        <v>0</v>
      </c>
      <c r="I498" s="476">
        <f>F498+G498+H498</f>
        <v>0</v>
      </c>
      <c r="J498" s="221" t="str">
        <f t="shared" si="99"/>
        <v/>
      </c>
      <c r="K498" s="244"/>
      <c r="N498" s="215"/>
      <c r="O498" s="215"/>
      <c r="S498" s="215"/>
      <c r="T498" s="215"/>
      <c r="V498" s="215"/>
      <c r="W498" s="215"/>
    </row>
    <row r="499" spans="1:25" ht="16.2" hidden="1">
      <c r="A499" s="260">
        <v>230</v>
      </c>
      <c r="B499" s="136"/>
      <c r="C499" s="168">
        <v>8112</v>
      </c>
      <c r="D499" s="170" t="s">
        <v>318</v>
      </c>
      <c r="E499" s="593"/>
      <c r="F499" s="592">
        <v>0</v>
      </c>
      <c r="G499" s="592">
        <v>0</v>
      </c>
      <c r="H499" s="592">
        <v>0</v>
      </c>
      <c r="I499" s="476">
        <f>F499+G499+H499</f>
        <v>0</v>
      </c>
      <c r="J499" s="221" t="str">
        <f t="shared" si="99"/>
        <v/>
      </c>
      <c r="K499" s="244"/>
      <c r="N499" s="215"/>
      <c r="O499" s="215"/>
      <c r="S499" s="215"/>
      <c r="T499" s="215"/>
      <c r="V499" s="215"/>
      <c r="W499" s="215"/>
      <c r="Y499" s="247"/>
    </row>
    <row r="500" spans="1:25" ht="31.8" hidden="1">
      <c r="A500" s="260">
        <v>235</v>
      </c>
      <c r="B500" s="143"/>
      <c r="C500" s="137">
        <v>8121</v>
      </c>
      <c r="D500" s="159" t="s">
        <v>319</v>
      </c>
      <c r="E500" s="593"/>
      <c r="F500" s="592">
        <v>0</v>
      </c>
      <c r="G500" s="592">
        <v>0</v>
      </c>
      <c r="H500" s="592">
        <v>0</v>
      </c>
      <c r="I500" s="476">
        <f>F500+G500+H500</f>
        <v>0</v>
      </c>
      <c r="J500" s="221" t="str">
        <f t="shared" si="99"/>
        <v/>
      </c>
      <c r="K500" s="244"/>
      <c r="N500" s="215"/>
      <c r="O500" s="215"/>
      <c r="S500" s="215"/>
      <c r="T500" s="215"/>
      <c r="V500" s="215"/>
      <c r="W500" s="215"/>
    </row>
    <row r="501" spans="1:25" ht="31.8" hidden="1">
      <c r="A501" s="260">
        <v>240</v>
      </c>
      <c r="B501" s="136"/>
      <c r="C501" s="142">
        <v>8122</v>
      </c>
      <c r="D501" s="154" t="s">
        <v>759</v>
      </c>
      <c r="E501" s="593"/>
      <c r="F501" s="592">
        <v>0</v>
      </c>
      <c r="G501" s="592">
        <v>0</v>
      </c>
      <c r="H501" s="592">
        <v>0</v>
      </c>
      <c r="I501" s="476">
        <f>F501+G501+H501</f>
        <v>0</v>
      </c>
      <c r="J501" s="221" t="str">
        <f t="shared" si="99"/>
        <v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hidden="1" customHeight="1">
      <c r="A502" s="259">
        <v>245</v>
      </c>
      <c r="B502" s="649">
        <v>8200</v>
      </c>
      <c r="C502" s="929" t="s">
        <v>760</v>
      </c>
      <c r="D502" s="930"/>
      <c r="E502" s="645"/>
      <c r="F502" s="673">
        <v>0</v>
      </c>
      <c r="G502" s="673">
        <v>0</v>
      </c>
      <c r="H502" s="673">
        <v>0</v>
      </c>
      <c r="I502" s="654">
        <f>F502+G502+H502</f>
        <v>0</v>
      </c>
      <c r="J502" s="221" t="str">
        <f t="shared" si="99"/>
        <v/>
      </c>
      <c r="K502" s="244"/>
      <c r="L502" s="215"/>
      <c r="M502" s="215"/>
      <c r="N502" s="219"/>
      <c r="O502" s="219"/>
      <c r="P502" s="369"/>
      <c r="Q502" s="215"/>
      <c r="R502" s="215"/>
      <c r="S502" s="219"/>
      <c r="T502" s="219"/>
      <c r="U502" s="215"/>
      <c r="V502" s="219"/>
      <c r="W502" s="219"/>
      <c r="X502" s="215"/>
      <c r="Y502" s="215"/>
    </row>
    <row r="503" spans="1:25" s="247" customFormat="1" ht="16.2" hidden="1">
      <c r="A503" s="259">
        <v>255</v>
      </c>
      <c r="B503" s="649">
        <v>8300</v>
      </c>
      <c r="C503" s="931" t="s">
        <v>761</v>
      </c>
      <c r="D503" s="931"/>
      <c r="E503" s="645"/>
      <c r="F503" s="650">
        <f>SUM(F504:F511)</f>
        <v>0</v>
      </c>
      <c r="G503" s="651">
        <f>SUM(G504:G511)</f>
        <v>0</v>
      </c>
      <c r="H503" s="651">
        <f>SUM(H504:H511)</f>
        <v>0</v>
      </c>
      <c r="I503" s="651">
        <f>SUM(I504:I511)</f>
        <v>0</v>
      </c>
      <c r="J503" s="221" t="str">
        <f t="shared" si="99"/>
        <v/>
      </c>
      <c r="K503" s="244"/>
      <c r="L503" s="215"/>
      <c r="M503" s="215"/>
      <c r="N503" s="219"/>
      <c r="O503" s="219"/>
      <c r="P503" s="369"/>
      <c r="Q503" s="215"/>
      <c r="R503" s="215"/>
      <c r="S503" s="219"/>
      <c r="T503" s="219"/>
      <c r="U503" s="215"/>
      <c r="V503" s="219"/>
      <c r="W503" s="219"/>
      <c r="X503" s="215"/>
      <c r="Y503" s="215"/>
    </row>
    <row r="504" spans="1:25" ht="18.75" hidden="1" customHeight="1">
      <c r="A504" s="261">
        <v>260</v>
      </c>
      <c r="B504" s="143"/>
      <c r="C504" s="144">
        <v>8311</v>
      </c>
      <c r="D504" s="147" t="s">
        <v>762</v>
      </c>
      <c r="E504" s="593"/>
      <c r="F504" s="449"/>
      <c r="G504" s="245"/>
      <c r="H504" s="592">
        <v>0</v>
      </c>
      <c r="I504" s="476">
        <f t="shared" ref="I504:I567" si="102">F504+G504+H504</f>
        <v>0</v>
      </c>
      <c r="J504" s="221" t="str">
        <f t="shared" si="99"/>
        <v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hidden="1" customHeight="1">
      <c r="A505" s="261">
        <v>261</v>
      </c>
      <c r="B505" s="136"/>
      <c r="C505" s="168">
        <v>8312</v>
      </c>
      <c r="D505" s="170" t="s">
        <v>763</v>
      </c>
      <c r="E505" s="593"/>
      <c r="F505" s="449"/>
      <c r="G505" s="245"/>
      <c r="H505" s="592">
        <v>0</v>
      </c>
      <c r="I505" s="476">
        <f t="shared" si="102"/>
        <v>0</v>
      </c>
      <c r="J505" s="221" t="str">
        <f t="shared" si="99"/>
        <v/>
      </c>
      <c r="K505" s="244"/>
      <c r="N505" s="215"/>
      <c r="O505" s="215"/>
      <c r="S505" s="215"/>
      <c r="T505" s="215"/>
      <c r="V505" s="215"/>
      <c r="W505" s="215"/>
      <c r="Y505" s="247"/>
    </row>
    <row r="506" spans="1:25" ht="18.75" hidden="1" customHeight="1">
      <c r="A506" s="261">
        <v>262</v>
      </c>
      <c r="B506" s="136"/>
      <c r="C506" s="137">
        <v>8321</v>
      </c>
      <c r="D506" s="159" t="s">
        <v>764</v>
      </c>
      <c r="E506" s="593"/>
      <c r="F506" s="449"/>
      <c r="G506" s="245"/>
      <c r="H506" s="592">
        <v>0</v>
      </c>
      <c r="I506" s="476">
        <f t="shared" si="102"/>
        <v>0</v>
      </c>
      <c r="J506" s="221" t="str">
        <f t="shared" si="99"/>
        <v/>
      </c>
      <c r="K506" s="244"/>
      <c r="N506" s="215"/>
      <c r="O506" s="215"/>
      <c r="S506" s="215"/>
      <c r="T506" s="215"/>
      <c r="V506" s="215"/>
      <c r="W506" s="215"/>
    </row>
    <row r="507" spans="1:25" ht="18.75" hidden="1" customHeight="1">
      <c r="A507" s="261">
        <v>263</v>
      </c>
      <c r="B507" s="136"/>
      <c r="C507" s="142">
        <v>8322</v>
      </c>
      <c r="D507" s="154" t="s">
        <v>765</v>
      </c>
      <c r="E507" s="593"/>
      <c r="F507" s="449"/>
      <c r="G507" s="245"/>
      <c r="H507" s="592">
        <v>0</v>
      </c>
      <c r="I507" s="476">
        <f t="shared" si="102"/>
        <v>0</v>
      </c>
      <c r="J507" s="221" t="str">
        <f t="shared" si="99"/>
        <v/>
      </c>
      <c r="K507" s="244"/>
      <c r="N507" s="215"/>
      <c r="O507" s="215"/>
      <c r="S507" s="215"/>
      <c r="T507" s="215"/>
      <c r="V507" s="215"/>
      <c r="W507" s="215"/>
    </row>
    <row r="508" spans="1:25" ht="18.75" hidden="1" customHeight="1">
      <c r="A508" s="261">
        <v>264</v>
      </c>
      <c r="B508" s="143"/>
      <c r="C508" s="144">
        <v>8371</v>
      </c>
      <c r="D508" s="147" t="s">
        <v>766</v>
      </c>
      <c r="E508" s="593"/>
      <c r="F508" s="449"/>
      <c r="G508" s="245"/>
      <c r="H508" s="592">
        <v>0</v>
      </c>
      <c r="I508" s="476">
        <f t="shared" si="102"/>
        <v>0</v>
      </c>
      <c r="J508" s="221" t="str">
        <f t="shared" si="99"/>
        <v/>
      </c>
      <c r="K508" s="244"/>
      <c r="N508" s="215"/>
      <c r="O508" s="215"/>
      <c r="S508" s="215"/>
      <c r="T508" s="215"/>
      <c r="V508" s="215"/>
      <c r="W508" s="215"/>
    </row>
    <row r="509" spans="1:25" ht="18.75" hidden="1" customHeight="1">
      <c r="A509" s="261">
        <v>265</v>
      </c>
      <c r="B509" s="136"/>
      <c r="C509" s="168">
        <v>8372</v>
      </c>
      <c r="D509" s="170" t="s">
        <v>767</v>
      </c>
      <c r="E509" s="593"/>
      <c r="F509" s="449"/>
      <c r="G509" s="245"/>
      <c r="H509" s="592">
        <v>0</v>
      </c>
      <c r="I509" s="476">
        <f t="shared" si="102"/>
        <v>0</v>
      </c>
      <c r="J509" s="221" t="str">
        <f t="shared" si="99"/>
        <v/>
      </c>
      <c r="K509" s="244"/>
      <c r="N509" s="215"/>
      <c r="O509" s="215"/>
      <c r="S509" s="215"/>
      <c r="T509" s="215"/>
      <c r="V509" s="215"/>
      <c r="W509" s="215"/>
    </row>
    <row r="510" spans="1:25" ht="18.75" hidden="1" customHeight="1">
      <c r="A510" s="261">
        <v>266</v>
      </c>
      <c r="B510" s="136"/>
      <c r="C510" s="137">
        <v>8381</v>
      </c>
      <c r="D510" s="159" t="s">
        <v>768</v>
      </c>
      <c r="E510" s="593"/>
      <c r="F510" s="449"/>
      <c r="G510" s="245"/>
      <c r="H510" s="592">
        <v>0</v>
      </c>
      <c r="I510" s="476">
        <f t="shared" si="102"/>
        <v>0</v>
      </c>
      <c r="J510" s="221" t="str">
        <f t="shared" si="99"/>
        <v/>
      </c>
      <c r="K510" s="244"/>
      <c r="N510" s="215"/>
      <c r="O510" s="215"/>
      <c r="S510" s="215"/>
      <c r="T510" s="215"/>
      <c r="V510" s="215"/>
      <c r="W510" s="215"/>
    </row>
    <row r="511" spans="1:25" ht="18.75" hidden="1" customHeight="1">
      <c r="A511" s="261">
        <v>267</v>
      </c>
      <c r="B511" s="136"/>
      <c r="C511" s="142">
        <v>8382</v>
      </c>
      <c r="D511" s="154" t="s">
        <v>769</v>
      </c>
      <c r="E511" s="593"/>
      <c r="F511" s="449"/>
      <c r="G511" s="245"/>
      <c r="H511" s="592">
        <v>0</v>
      </c>
      <c r="I511" s="476">
        <f t="shared" si="102"/>
        <v>0</v>
      </c>
      <c r="J511" s="221" t="str">
        <f t="shared" si="99"/>
        <v/>
      </c>
      <c r="K511" s="244"/>
      <c r="N511" s="215"/>
      <c r="O511" s="215"/>
      <c r="S511" s="215"/>
      <c r="T511" s="215"/>
      <c r="V511" s="215"/>
      <c r="W511" s="215"/>
    </row>
    <row r="512" spans="1:25" s="247" customFormat="1" hidden="1">
      <c r="A512" s="259">
        <v>295</v>
      </c>
      <c r="B512" s="649">
        <v>8500</v>
      </c>
      <c r="C512" s="924" t="s">
        <v>770</v>
      </c>
      <c r="D512" s="924"/>
      <c r="E512" s="645"/>
      <c r="F512" s="650">
        <f>SUM(F513:F515)</f>
        <v>0</v>
      </c>
      <c r="G512" s="651">
        <f>SUM(G513:G515)</f>
        <v>0</v>
      </c>
      <c r="H512" s="651">
        <f>SUM(H513:H515)</f>
        <v>0</v>
      </c>
      <c r="I512" s="651">
        <f>SUM(I513:I515)</f>
        <v>0</v>
      </c>
      <c r="J512" s="221" t="str">
        <f t="shared" si="99"/>
        <v/>
      </c>
      <c r="K512" s="244"/>
      <c r="L512" s="215"/>
      <c r="M512" s="215"/>
      <c r="N512" s="219"/>
      <c r="O512" s="219"/>
      <c r="P512" s="369"/>
      <c r="Q512" s="215"/>
      <c r="R512" s="215"/>
      <c r="S512" s="219"/>
      <c r="T512" s="219"/>
      <c r="U512" s="215"/>
      <c r="V512" s="219"/>
      <c r="W512" s="219"/>
      <c r="X512" s="215"/>
      <c r="Y512" s="215"/>
    </row>
    <row r="513" spans="1:25" ht="16.2" hidden="1">
      <c r="A513" s="260">
        <v>300</v>
      </c>
      <c r="B513" s="136"/>
      <c r="C513" s="144">
        <v>8501</v>
      </c>
      <c r="D513" s="138" t="s">
        <v>771</v>
      </c>
      <c r="E513" s="593"/>
      <c r="F513" s="449"/>
      <c r="G513" s="245"/>
      <c r="H513" s="592">
        <v>0</v>
      </c>
      <c r="I513" s="476">
        <f t="shared" si="102"/>
        <v>0</v>
      </c>
      <c r="J513" s="221" t="str">
        <f t="shared" si="99"/>
        <v/>
      </c>
      <c r="K513" s="244"/>
      <c r="N513" s="215"/>
      <c r="O513" s="215"/>
      <c r="S513" s="215"/>
      <c r="T513" s="215"/>
      <c r="V513" s="215"/>
      <c r="W513" s="215"/>
    </row>
    <row r="514" spans="1:25" ht="16.2" hidden="1">
      <c r="A514" s="260">
        <v>305</v>
      </c>
      <c r="B514" s="136"/>
      <c r="C514" s="137">
        <v>8502</v>
      </c>
      <c r="D514" s="139" t="s">
        <v>772</v>
      </c>
      <c r="E514" s="593"/>
      <c r="F514" s="449"/>
      <c r="G514" s="245"/>
      <c r="H514" s="592">
        <v>0</v>
      </c>
      <c r="I514" s="476">
        <f t="shared" si="102"/>
        <v>0</v>
      </c>
      <c r="J514" s="221" t="str">
        <f t="shared" si="99"/>
        <v/>
      </c>
      <c r="K514" s="244"/>
      <c r="N514" s="215"/>
      <c r="O514" s="215"/>
      <c r="S514" s="215"/>
      <c r="T514" s="215"/>
      <c r="V514" s="215"/>
      <c r="W514" s="215"/>
      <c r="Y514" s="247"/>
    </row>
    <row r="515" spans="1:25" ht="16.2" hidden="1">
      <c r="A515" s="260">
        <v>310</v>
      </c>
      <c r="B515" s="136"/>
      <c r="C515" s="142">
        <v>8504</v>
      </c>
      <c r="D515" s="154" t="s">
        <v>773</v>
      </c>
      <c r="E515" s="593"/>
      <c r="F515" s="449"/>
      <c r="G515" s="245"/>
      <c r="H515" s="592">
        <v>0</v>
      </c>
      <c r="I515" s="476">
        <f t="shared" si="102"/>
        <v>0</v>
      </c>
      <c r="J515" s="221" t="str">
        <f t="shared" si="99"/>
        <v/>
      </c>
      <c r="K515" s="244"/>
      <c r="N515" s="215"/>
      <c r="O515" s="215"/>
      <c r="S515" s="215"/>
      <c r="T515" s="215"/>
      <c r="V515" s="215"/>
      <c r="W515" s="215"/>
    </row>
    <row r="516" spans="1:25" s="247" customFormat="1" hidden="1">
      <c r="A516" s="259">
        <v>315</v>
      </c>
      <c r="B516" s="649">
        <v>8600</v>
      </c>
      <c r="C516" s="924" t="s">
        <v>774</v>
      </c>
      <c r="D516" s="924"/>
      <c r="E516" s="645"/>
      <c r="F516" s="650">
        <f>SUM(F517:F520)</f>
        <v>0</v>
      </c>
      <c r="G516" s="651">
        <f>SUM(G517:G520)</f>
        <v>0</v>
      </c>
      <c r="H516" s="651">
        <f>SUM(H517:H520)</f>
        <v>0</v>
      </c>
      <c r="I516" s="651">
        <f>SUM(I517:I520)</f>
        <v>0</v>
      </c>
      <c r="J516" s="221" t="str">
        <f t="shared" si="99"/>
        <v/>
      </c>
      <c r="K516" s="244"/>
      <c r="L516" s="215"/>
      <c r="M516" s="215"/>
      <c r="N516" s="219"/>
      <c r="O516" s="219"/>
      <c r="P516" s="369"/>
      <c r="Q516" s="215"/>
      <c r="R516" s="215"/>
      <c r="S516" s="219"/>
      <c r="T516" s="219"/>
      <c r="U516" s="215"/>
      <c r="V516" s="219"/>
      <c r="W516" s="219"/>
      <c r="X516" s="215"/>
      <c r="Y516" s="215"/>
    </row>
    <row r="517" spans="1:25" ht="16.2" hidden="1">
      <c r="A517" s="260">
        <v>320</v>
      </c>
      <c r="B517" s="136"/>
      <c r="C517" s="144">
        <v>8611</v>
      </c>
      <c r="D517" s="138" t="s">
        <v>775</v>
      </c>
      <c r="E517" s="593"/>
      <c r="F517" s="449"/>
      <c r="G517" s="245"/>
      <c r="H517" s="592">
        <v>0</v>
      </c>
      <c r="I517" s="476">
        <f t="shared" si="102"/>
        <v>0</v>
      </c>
      <c r="J517" s="221" t="str">
        <f t="shared" si="99"/>
        <v/>
      </c>
      <c r="K517" s="244"/>
      <c r="N517" s="215"/>
      <c r="O517" s="215"/>
      <c r="S517" s="215"/>
      <c r="T517" s="215"/>
      <c r="V517" s="215"/>
      <c r="W517" s="215"/>
    </row>
    <row r="518" spans="1:25" ht="16.2" hidden="1">
      <c r="A518" s="260">
        <v>325</v>
      </c>
      <c r="B518" s="136"/>
      <c r="C518" s="164">
        <v>8621</v>
      </c>
      <c r="D518" s="165" t="s">
        <v>776</v>
      </c>
      <c r="E518" s="593"/>
      <c r="F518" s="449"/>
      <c r="G518" s="245"/>
      <c r="H518" s="592">
        <v>0</v>
      </c>
      <c r="I518" s="476">
        <f t="shared" si="102"/>
        <v>0</v>
      </c>
      <c r="J518" s="221" t="str">
        <f t="shared" si="99"/>
        <v/>
      </c>
      <c r="K518" s="244"/>
      <c r="N518" s="215"/>
      <c r="O518" s="215"/>
      <c r="S518" s="215"/>
      <c r="T518" s="215"/>
      <c r="V518" s="215"/>
      <c r="W518" s="215"/>
      <c r="Y518" s="247"/>
    </row>
    <row r="519" spans="1:25" ht="16.2" hidden="1">
      <c r="A519" s="260">
        <v>330</v>
      </c>
      <c r="B519" s="136"/>
      <c r="C519" s="137">
        <v>8623</v>
      </c>
      <c r="D519" s="139" t="s">
        <v>777</v>
      </c>
      <c r="E519" s="593"/>
      <c r="F519" s="449"/>
      <c r="G519" s="245"/>
      <c r="H519" s="592">
        <v>0</v>
      </c>
      <c r="I519" s="476">
        <f t="shared" si="102"/>
        <v>0</v>
      </c>
      <c r="J519" s="221" t="str">
        <f t="shared" si="99"/>
        <v/>
      </c>
      <c r="K519" s="244"/>
      <c r="N519" s="215"/>
      <c r="O519" s="215"/>
      <c r="S519" s="215"/>
      <c r="T519" s="215"/>
      <c r="V519" s="215"/>
      <c r="W519" s="215"/>
    </row>
    <row r="520" spans="1:25" ht="16.2" hidden="1">
      <c r="A520" s="260">
        <v>340</v>
      </c>
      <c r="B520" s="136"/>
      <c r="C520" s="201">
        <v>8640</v>
      </c>
      <c r="D520" s="202" t="s">
        <v>778</v>
      </c>
      <c r="E520" s="593"/>
      <c r="F520" s="592">
        <v>0</v>
      </c>
      <c r="G520" s="592">
        <v>0</v>
      </c>
      <c r="H520" s="592">
        <v>0</v>
      </c>
      <c r="I520" s="476">
        <f t="shared" si="102"/>
        <v>0</v>
      </c>
      <c r="J520" s="221" t="str">
        <f t="shared" si="99"/>
        <v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hidden="1" customHeight="1">
      <c r="A521" s="259">
        <v>295</v>
      </c>
      <c r="B521" s="649">
        <v>8700</v>
      </c>
      <c r="C521" s="935" t="s">
        <v>109</v>
      </c>
      <c r="D521" s="935"/>
      <c r="E521" s="645"/>
      <c r="F521" s="650">
        <f>SUM(F522:F523)</f>
        <v>0</v>
      </c>
      <c r="G521" s="651">
        <f>SUM(G522:G523)</f>
        <v>0</v>
      </c>
      <c r="H521" s="651">
        <f>SUM(H522:H523)</f>
        <v>0</v>
      </c>
      <c r="I521" s="651">
        <f>SUM(I522:I523)</f>
        <v>0</v>
      </c>
      <c r="J521" s="221" t="str">
        <f t="shared" si="99"/>
        <v/>
      </c>
      <c r="K521" s="244"/>
      <c r="L521" s="215"/>
      <c r="M521" s="215"/>
      <c r="N521" s="219"/>
      <c r="O521" s="219"/>
      <c r="P521" s="369"/>
      <c r="Q521" s="215"/>
      <c r="R521" s="215"/>
      <c r="S521" s="219"/>
      <c r="T521" s="219"/>
      <c r="U521" s="215"/>
      <c r="V521" s="219"/>
      <c r="W521" s="219"/>
      <c r="X521" s="215"/>
      <c r="Y521" s="215"/>
    </row>
    <row r="522" spans="1:25" hidden="1">
      <c r="A522" s="260">
        <v>300</v>
      </c>
      <c r="B522" s="136"/>
      <c r="C522" s="144">
        <v>8733</v>
      </c>
      <c r="D522" s="138" t="s">
        <v>320</v>
      </c>
      <c r="E522" s="593"/>
      <c r="F522" s="592">
        <v>0</v>
      </c>
      <c r="G522" s="592">
        <v>0</v>
      </c>
      <c r="H522" s="592">
        <v>0</v>
      </c>
      <c r="I522" s="476">
        <f t="shared" si="102"/>
        <v>0</v>
      </c>
      <c r="J522" s="221" t="str">
        <f t="shared" si="99"/>
        <v/>
      </c>
      <c r="K522" s="244"/>
      <c r="N522" s="215"/>
      <c r="O522" s="215"/>
      <c r="S522" s="215"/>
      <c r="T522" s="215"/>
      <c r="V522" s="215"/>
      <c r="W522" s="215"/>
    </row>
    <row r="523" spans="1:25" ht="16.2" hidden="1">
      <c r="A523" s="260">
        <v>310</v>
      </c>
      <c r="B523" s="136"/>
      <c r="C523" s="142">
        <v>8766</v>
      </c>
      <c r="D523" s="154" t="s">
        <v>321</v>
      </c>
      <c r="E523" s="593"/>
      <c r="F523" s="592">
        <v>0</v>
      </c>
      <c r="G523" s="592">
        <v>0</v>
      </c>
      <c r="H523" s="592">
        <v>0</v>
      </c>
      <c r="I523" s="476">
        <f t="shared" si="102"/>
        <v>0</v>
      </c>
      <c r="J523" s="221" t="str">
        <f t="shared" si="99"/>
        <v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649">
        <v>8800</v>
      </c>
      <c r="C524" s="941" t="s">
        <v>110</v>
      </c>
      <c r="D524" s="936"/>
      <c r="E524" s="645"/>
      <c r="F524" s="650">
        <f>SUM(F525:F530)</f>
        <v>0</v>
      </c>
      <c r="G524" s="651">
        <f>SUM(G525:G530)</f>
        <v>-515</v>
      </c>
      <c r="H524" s="651">
        <f>SUM(H525:H530)</f>
        <v>0</v>
      </c>
      <c r="I524" s="651">
        <f>SUM(I525:I530)</f>
        <v>-515</v>
      </c>
      <c r="J524" s="221">
        <f t="shared" si="99"/>
        <v>1</v>
      </c>
      <c r="K524" s="244"/>
      <c r="L524" s="215"/>
      <c r="M524" s="215"/>
      <c r="N524" s="219"/>
      <c r="O524" s="219"/>
      <c r="P524" s="369"/>
      <c r="Q524" s="215"/>
      <c r="R524" s="215"/>
      <c r="S524" s="219"/>
      <c r="T524" s="219"/>
      <c r="U524" s="215"/>
      <c r="V524" s="219"/>
      <c r="W524" s="219"/>
      <c r="X524" s="215"/>
      <c r="Y524" s="215"/>
    </row>
    <row r="525" spans="1:25" hidden="1">
      <c r="A525" s="260">
        <v>360</v>
      </c>
      <c r="B525" s="136"/>
      <c r="C525" s="144">
        <v>8801</v>
      </c>
      <c r="D525" s="138" t="s">
        <v>325</v>
      </c>
      <c r="E525" s="593"/>
      <c r="F525" s="592">
        <v>0</v>
      </c>
      <c r="G525" s="592">
        <v>0</v>
      </c>
      <c r="H525" s="592">
        <v>0</v>
      </c>
      <c r="I525" s="476">
        <f t="shared" si="102"/>
        <v>0</v>
      </c>
      <c r="J525" s="221" t="str">
        <f t="shared" ref="J525:J588" si="103">(IF($E525&lt;&gt;0,$J$2,IF($I525&lt;&gt;0,$J$2,"")))</f>
        <v/>
      </c>
      <c r="K525" s="244"/>
      <c r="N525" s="215"/>
      <c r="O525" s="215"/>
      <c r="S525" s="215"/>
      <c r="T525" s="215"/>
      <c r="V525" s="215"/>
      <c r="W525" s="215"/>
    </row>
    <row r="526" spans="1:25" hidden="1">
      <c r="A526" s="260">
        <v>365</v>
      </c>
      <c r="B526" s="136"/>
      <c r="C526" s="137">
        <v>8802</v>
      </c>
      <c r="D526" s="139" t="s">
        <v>326</v>
      </c>
      <c r="E526" s="593"/>
      <c r="F526" s="465"/>
      <c r="G526" s="359"/>
      <c r="H526" s="592">
        <v>0</v>
      </c>
      <c r="I526" s="476">
        <f t="shared" si="102"/>
        <v>0</v>
      </c>
      <c r="J526" s="221" t="str">
        <f t="shared" si="103"/>
        <v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1.2">
      <c r="A527" s="260">
        <v>365</v>
      </c>
      <c r="B527" s="136"/>
      <c r="C527" s="137">
        <v>8803</v>
      </c>
      <c r="D527" s="139" t="s">
        <v>1464</v>
      </c>
      <c r="E527" s="593"/>
      <c r="F527" s="465"/>
      <c r="G527" s="359">
        <v>-515</v>
      </c>
      <c r="H527" s="592">
        <v>0</v>
      </c>
      <c r="I527" s="476">
        <f t="shared" si="102"/>
        <v>-515</v>
      </c>
      <c r="J527" s="221">
        <f t="shared" si="103"/>
        <v>1</v>
      </c>
      <c r="K527" s="244"/>
      <c r="N527" s="215"/>
      <c r="O527" s="215"/>
      <c r="S527" s="215"/>
      <c r="T527" s="215"/>
      <c r="V527" s="215"/>
      <c r="W527" s="215"/>
      <c r="Y527" s="247"/>
    </row>
    <row r="528" spans="1:25" hidden="1">
      <c r="A528" s="260">
        <v>370</v>
      </c>
      <c r="B528" s="136"/>
      <c r="C528" s="137">
        <v>8804</v>
      </c>
      <c r="D528" s="139" t="s">
        <v>322</v>
      </c>
      <c r="E528" s="593"/>
      <c r="F528" s="465"/>
      <c r="G528" s="359"/>
      <c r="H528" s="592">
        <v>0</v>
      </c>
      <c r="I528" s="476">
        <f t="shared" si="102"/>
        <v>0</v>
      </c>
      <c r="J528" s="221" t="str">
        <f t="shared" si="103"/>
        <v/>
      </c>
      <c r="K528" s="244"/>
      <c r="N528" s="215"/>
      <c r="O528" s="215"/>
      <c r="S528" s="215"/>
      <c r="T528" s="215"/>
      <c r="V528" s="215"/>
      <c r="W528" s="215"/>
    </row>
    <row r="529" spans="1:25" hidden="1">
      <c r="A529" s="260">
        <v>365</v>
      </c>
      <c r="B529" s="136"/>
      <c r="C529" s="137">
        <v>8805</v>
      </c>
      <c r="D529" s="494" t="s">
        <v>323</v>
      </c>
      <c r="E529" s="593"/>
      <c r="F529" s="465"/>
      <c r="G529" s="359"/>
      <c r="H529" s="592">
        <v>0</v>
      </c>
      <c r="I529" s="476">
        <f t="shared" si="102"/>
        <v>0</v>
      </c>
      <c r="J529" s="221" t="str">
        <f t="shared" si="103"/>
        <v/>
      </c>
      <c r="K529" s="244"/>
      <c r="N529" s="215"/>
      <c r="O529" s="215"/>
      <c r="S529" s="215"/>
      <c r="T529" s="215"/>
      <c r="V529" s="215"/>
      <c r="W529" s="215"/>
      <c r="Y529" s="247"/>
    </row>
    <row r="530" spans="1:25" hidden="1">
      <c r="A530" s="260">
        <v>370</v>
      </c>
      <c r="B530" s="136"/>
      <c r="C530" s="142">
        <v>8809</v>
      </c>
      <c r="D530" s="141" t="s">
        <v>324</v>
      </c>
      <c r="E530" s="593"/>
      <c r="F530" s="465"/>
      <c r="G530" s="359"/>
      <c r="H530" s="592">
        <v>0</v>
      </c>
      <c r="I530" s="476">
        <f t="shared" si="102"/>
        <v>0</v>
      </c>
      <c r="J530" s="221" t="str">
        <f t="shared" si="103"/>
        <v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hidden="1" customHeight="1">
      <c r="A531" s="259">
        <v>375</v>
      </c>
      <c r="B531" s="649">
        <v>8900</v>
      </c>
      <c r="C531" s="925" t="s">
        <v>360</v>
      </c>
      <c r="D531" s="923"/>
      <c r="E531" s="645"/>
      <c r="F531" s="650">
        <f>SUM(F532:F534)</f>
        <v>0</v>
      </c>
      <c r="G531" s="651">
        <f>SUM(G532:G534)</f>
        <v>0</v>
      </c>
      <c r="H531" s="651">
        <f>SUM(H532:H534)</f>
        <v>0</v>
      </c>
      <c r="I531" s="651">
        <f>SUM(I532:I534)</f>
        <v>0</v>
      </c>
      <c r="J531" s="221" t="str">
        <f t="shared" si="103"/>
        <v/>
      </c>
      <c r="K531" s="244"/>
      <c r="L531" s="215"/>
      <c r="M531" s="215"/>
      <c r="N531" s="219"/>
      <c r="O531" s="219"/>
      <c r="P531" s="369"/>
      <c r="Q531" s="215"/>
      <c r="R531" s="215"/>
      <c r="S531" s="219"/>
      <c r="T531" s="219"/>
      <c r="U531" s="215"/>
      <c r="V531" s="219"/>
      <c r="W531" s="219"/>
      <c r="X531" s="215"/>
      <c r="Y531" s="215"/>
    </row>
    <row r="532" spans="1:25" hidden="1">
      <c r="A532" s="260">
        <v>380</v>
      </c>
      <c r="B532" s="152"/>
      <c r="C532" s="144">
        <v>8901</v>
      </c>
      <c r="D532" s="138" t="s">
        <v>1465</v>
      </c>
      <c r="E532" s="593"/>
      <c r="F532" s="592">
        <v>0</v>
      </c>
      <c r="G532" s="592">
        <v>0</v>
      </c>
      <c r="H532" s="592">
        <v>0</v>
      </c>
      <c r="I532" s="476">
        <f t="shared" si="102"/>
        <v>0</v>
      </c>
      <c r="J532" s="221" t="str">
        <f t="shared" si="103"/>
        <v/>
      </c>
      <c r="K532" s="244"/>
      <c r="N532" s="215"/>
      <c r="O532" s="215"/>
      <c r="S532" s="215"/>
      <c r="T532" s="215"/>
      <c r="V532" s="215"/>
      <c r="W532" s="215"/>
    </row>
    <row r="533" spans="1:25" ht="31.2" hidden="1">
      <c r="A533" s="260">
        <v>385</v>
      </c>
      <c r="B533" s="152"/>
      <c r="C533" s="137">
        <v>8902</v>
      </c>
      <c r="D533" s="139" t="s">
        <v>1466</v>
      </c>
      <c r="E533" s="593"/>
      <c r="F533" s="592">
        <v>0</v>
      </c>
      <c r="G533" s="592">
        <v>0</v>
      </c>
      <c r="H533" s="592">
        <v>0</v>
      </c>
      <c r="I533" s="476">
        <f t="shared" si="102"/>
        <v>0</v>
      </c>
      <c r="J533" s="221" t="str">
        <f t="shared" si="103"/>
        <v/>
      </c>
      <c r="K533" s="244"/>
      <c r="N533" s="215"/>
      <c r="O533" s="215"/>
      <c r="S533" s="215"/>
      <c r="T533" s="215"/>
      <c r="V533" s="215"/>
      <c r="W533" s="215"/>
      <c r="Y533" s="247"/>
    </row>
    <row r="534" spans="1:25" ht="17.25" hidden="1" customHeight="1">
      <c r="A534" s="260">
        <v>390</v>
      </c>
      <c r="B534" s="152"/>
      <c r="C534" s="142">
        <v>8903</v>
      </c>
      <c r="D534" s="141" t="s">
        <v>1046</v>
      </c>
      <c r="E534" s="593"/>
      <c r="F534" s="592">
        <v>0</v>
      </c>
      <c r="G534" s="592">
        <v>0</v>
      </c>
      <c r="H534" s="592">
        <v>0</v>
      </c>
      <c r="I534" s="476">
        <f t="shared" si="102"/>
        <v>0</v>
      </c>
      <c r="J534" s="221" t="str">
        <f t="shared" si="103"/>
        <v/>
      </c>
      <c r="K534" s="244"/>
      <c r="N534" s="215"/>
      <c r="O534" s="215"/>
      <c r="S534" s="215"/>
      <c r="T534" s="215"/>
      <c r="V534" s="215"/>
      <c r="W534" s="215"/>
    </row>
    <row r="535" spans="1:25" s="247" customFormat="1" hidden="1">
      <c r="A535" s="259">
        <v>395</v>
      </c>
      <c r="B535" s="649">
        <v>9000</v>
      </c>
      <c r="C535" s="926" t="s">
        <v>1689</v>
      </c>
      <c r="D535" s="926"/>
      <c r="E535" s="645"/>
      <c r="F535" s="655"/>
      <c r="G535" s="656"/>
      <c r="H535" s="653"/>
      <c r="I535" s="654">
        <f t="shared" si="102"/>
        <v>0</v>
      </c>
      <c r="J535" s="221" t="str">
        <f t="shared" si="103"/>
        <v/>
      </c>
      <c r="K535" s="244"/>
      <c r="L535" s="215"/>
      <c r="M535" s="215"/>
      <c r="N535" s="219"/>
      <c r="O535" s="219"/>
      <c r="P535" s="369"/>
      <c r="Q535" s="215"/>
      <c r="R535" s="215"/>
      <c r="S535" s="219"/>
      <c r="T535" s="219"/>
      <c r="U535" s="215"/>
      <c r="V535" s="219"/>
      <c r="W535" s="219"/>
      <c r="X535" s="215"/>
      <c r="Y535" s="215"/>
    </row>
    <row r="536" spans="1:25" s="247" customFormat="1" ht="33" hidden="1" customHeight="1">
      <c r="A536" s="259">
        <v>405</v>
      </c>
      <c r="B536" s="649">
        <v>9100</v>
      </c>
      <c r="C536" s="940" t="s">
        <v>1467</v>
      </c>
      <c r="D536" s="940"/>
      <c r="E536" s="645"/>
      <c r="F536" s="650">
        <f>SUM(F537:F540)</f>
        <v>0</v>
      </c>
      <c r="G536" s="651">
        <f>SUM(G537:G540)</f>
        <v>0</v>
      </c>
      <c r="H536" s="651">
        <f>SUM(H537:H540)</f>
        <v>0</v>
      </c>
      <c r="I536" s="651">
        <f>SUM(I537:I540)</f>
        <v>0</v>
      </c>
      <c r="J536" s="221" t="str">
        <f t="shared" si="103"/>
        <v/>
      </c>
      <c r="K536" s="244"/>
      <c r="L536" s="215"/>
      <c r="M536" s="215"/>
      <c r="N536" s="219"/>
      <c r="O536" s="219"/>
      <c r="P536" s="369"/>
      <c r="Q536" s="215"/>
      <c r="R536" s="215"/>
      <c r="S536" s="219"/>
      <c r="T536" s="219"/>
      <c r="U536" s="215"/>
      <c r="V536" s="219"/>
      <c r="W536" s="219"/>
      <c r="X536" s="215"/>
      <c r="Y536" s="215"/>
    </row>
    <row r="537" spans="1:25" ht="16.2" hidden="1">
      <c r="A537" s="260">
        <v>410</v>
      </c>
      <c r="B537" s="136"/>
      <c r="C537" s="144">
        <v>9111</v>
      </c>
      <c r="D537" s="147" t="s">
        <v>781</v>
      </c>
      <c r="E537" s="593"/>
      <c r="F537" s="449"/>
      <c r="G537" s="245"/>
      <c r="H537" s="592">
        <v>0</v>
      </c>
      <c r="I537" s="476">
        <f t="shared" si="102"/>
        <v>0</v>
      </c>
      <c r="J537" s="221" t="str">
        <f t="shared" si="103"/>
        <v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6.2" hidden="1">
      <c r="A538" s="260">
        <v>415</v>
      </c>
      <c r="B538" s="136"/>
      <c r="C538" s="137">
        <v>9112</v>
      </c>
      <c r="D538" s="159" t="s">
        <v>782</v>
      </c>
      <c r="E538" s="593"/>
      <c r="F538" s="449"/>
      <c r="G538" s="245"/>
      <c r="H538" s="592">
        <v>0</v>
      </c>
      <c r="I538" s="476">
        <f t="shared" si="102"/>
        <v>0</v>
      </c>
      <c r="J538" s="221" t="str">
        <f t="shared" si="103"/>
        <v/>
      </c>
      <c r="K538" s="244"/>
      <c r="N538" s="215"/>
      <c r="O538" s="215"/>
      <c r="S538" s="215"/>
      <c r="T538" s="215"/>
      <c r="V538" s="215"/>
      <c r="W538" s="215"/>
      <c r="Y538" s="247"/>
    </row>
    <row r="539" spans="1:25" ht="16.2" hidden="1">
      <c r="A539" s="260">
        <v>420</v>
      </c>
      <c r="B539" s="136"/>
      <c r="C539" s="137">
        <v>9121</v>
      </c>
      <c r="D539" s="159" t="s">
        <v>783</v>
      </c>
      <c r="E539" s="593"/>
      <c r="F539" s="449"/>
      <c r="G539" s="245"/>
      <c r="H539" s="592">
        <v>0</v>
      </c>
      <c r="I539" s="476">
        <f t="shared" si="102"/>
        <v>0</v>
      </c>
      <c r="J539" s="221" t="str">
        <f t="shared" si="103"/>
        <v/>
      </c>
      <c r="K539" s="244"/>
      <c r="N539" s="215"/>
      <c r="O539" s="215"/>
      <c r="S539" s="215"/>
      <c r="T539" s="215"/>
      <c r="V539" s="215"/>
      <c r="W539" s="215"/>
    </row>
    <row r="540" spans="1:25" ht="16.2" hidden="1">
      <c r="A540" s="260">
        <v>425</v>
      </c>
      <c r="B540" s="136"/>
      <c r="C540" s="142">
        <v>9122</v>
      </c>
      <c r="D540" s="154" t="s">
        <v>784</v>
      </c>
      <c r="E540" s="593"/>
      <c r="F540" s="449"/>
      <c r="G540" s="245"/>
      <c r="H540" s="592">
        <v>0</v>
      </c>
      <c r="I540" s="476">
        <f t="shared" si="102"/>
        <v>0</v>
      </c>
      <c r="J540" s="221" t="str">
        <f t="shared" si="103"/>
        <v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hidden="1" customHeight="1">
      <c r="A541" s="259">
        <v>430</v>
      </c>
      <c r="B541" s="649">
        <v>9200</v>
      </c>
      <c r="C541" s="935" t="s">
        <v>785</v>
      </c>
      <c r="D541" s="936"/>
      <c r="E541" s="645"/>
      <c r="F541" s="650">
        <f>+F542+F543</f>
        <v>0</v>
      </c>
      <c r="G541" s="651">
        <f>+G542+G543</f>
        <v>0</v>
      </c>
      <c r="H541" s="651">
        <f>+H542+H543</f>
        <v>0</v>
      </c>
      <c r="I541" s="651">
        <f>+I542+I543</f>
        <v>0</v>
      </c>
      <c r="J541" s="221" t="str">
        <f t="shared" si="103"/>
        <v/>
      </c>
      <c r="K541" s="244"/>
      <c r="L541" s="215"/>
      <c r="M541" s="215"/>
      <c r="N541" s="219"/>
      <c r="O541" s="219"/>
      <c r="P541" s="369"/>
      <c r="Q541" s="215"/>
      <c r="R541" s="215"/>
      <c r="S541" s="219"/>
      <c r="T541" s="219"/>
      <c r="U541" s="215"/>
      <c r="V541" s="219"/>
      <c r="W541" s="219"/>
      <c r="X541" s="215"/>
      <c r="Y541" s="215"/>
    </row>
    <row r="542" spans="1:25" ht="16.2" hidden="1">
      <c r="A542" s="260">
        <v>435</v>
      </c>
      <c r="B542" s="136"/>
      <c r="C542" s="144">
        <v>9201</v>
      </c>
      <c r="D542" s="138" t="s">
        <v>786</v>
      </c>
      <c r="E542" s="593"/>
      <c r="F542" s="449"/>
      <c r="G542" s="449"/>
      <c r="H542" s="592">
        <v>0</v>
      </c>
      <c r="I542" s="476">
        <f t="shared" si="102"/>
        <v>0</v>
      </c>
      <c r="J542" s="221" t="str">
        <f t="shared" si="103"/>
        <v/>
      </c>
      <c r="K542" s="244"/>
      <c r="N542" s="215"/>
      <c r="O542" s="215"/>
      <c r="S542" s="215"/>
      <c r="T542" s="215"/>
      <c r="V542" s="215"/>
      <c r="W542" s="215"/>
    </row>
    <row r="543" spans="1:25" ht="16.2" hidden="1">
      <c r="A543" s="275">
        <v>440</v>
      </c>
      <c r="B543" s="136"/>
      <c r="C543" s="142">
        <v>9202</v>
      </c>
      <c r="D543" s="141" t="s">
        <v>787</v>
      </c>
      <c r="E543" s="593"/>
      <c r="F543" s="449"/>
      <c r="G543" s="449"/>
      <c r="H543" s="592">
        <v>0</v>
      </c>
      <c r="I543" s="476">
        <f t="shared" si="102"/>
        <v>0</v>
      </c>
      <c r="J543" s="221" t="str">
        <f t="shared" si="103"/>
        <v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6.2" hidden="1">
      <c r="A544" s="318">
        <v>445</v>
      </c>
      <c r="B544" s="649">
        <v>9300</v>
      </c>
      <c r="C544" s="924" t="s">
        <v>788</v>
      </c>
      <c r="D544" s="924"/>
      <c r="E544" s="645"/>
      <c r="F544" s="650">
        <f>SUM(F545:F565)</f>
        <v>0</v>
      </c>
      <c r="G544" s="651">
        <f>SUM(G545:G565)</f>
        <v>0</v>
      </c>
      <c r="H544" s="651">
        <f>SUM(H545:H565)</f>
        <v>0</v>
      </c>
      <c r="I544" s="651">
        <f>SUM(I545:I565)</f>
        <v>0</v>
      </c>
      <c r="J544" s="221" t="str">
        <f t="shared" si="103"/>
        <v/>
      </c>
      <c r="K544" s="244"/>
      <c r="L544" s="215"/>
      <c r="M544" s="215"/>
      <c r="N544" s="219"/>
      <c r="O544" s="219"/>
      <c r="P544" s="369"/>
      <c r="Q544" s="215"/>
      <c r="R544" s="215"/>
      <c r="S544" s="219"/>
      <c r="T544" s="219"/>
      <c r="U544" s="215"/>
      <c r="V544" s="219"/>
      <c r="W544" s="219"/>
      <c r="X544" s="215"/>
      <c r="Y544" s="215"/>
    </row>
    <row r="545" spans="1:25" ht="16.2" hidden="1">
      <c r="A545" s="275">
        <v>450</v>
      </c>
      <c r="B545" s="136"/>
      <c r="C545" s="144">
        <v>9301</v>
      </c>
      <c r="D545" s="147" t="s">
        <v>1468</v>
      </c>
      <c r="E545" s="593"/>
      <c r="F545" s="465"/>
      <c r="G545" s="359"/>
      <c r="H545" s="592">
        <v>0</v>
      </c>
      <c r="I545" s="476">
        <f t="shared" si="102"/>
        <v>0</v>
      </c>
      <c r="J545" s="221" t="str">
        <f t="shared" si="103"/>
        <v/>
      </c>
      <c r="K545" s="244"/>
      <c r="N545" s="215"/>
      <c r="O545" s="215"/>
      <c r="S545" s="215"/>
      <c r="T545" s="215"/>
      <c r="V545" s="215"/>
      <c r="W545" s="215"/>
    </row>
    <row r="546" spans="1:25" ht="17.25" hidden="1" customHeight="1">
      <c r="A546" s="275">
        <v>450</v>
      </c>
      <c r="B546" s="136"/>
      <c r="C546" s="137">
        <v>9310</v>
      </c>
      <c r="D546" s="495" t="s">
        <v>789</v>
      </c>
      <c r="E546" s="593"/>
      <c r="F546" s="465"/>
      <c r="G546" s="359"/>
      <c r="H546" s="592">
        <v>0</v>
      </c>
      <c r="I546" s="476">
        <f t="shared" si="102"/>
        <v>0</v>
      </c>
      <c r="J546" s="221" t="str">
        <f t="shared" si="103"/>
        <v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6.2" hidden="1">
      <c r="A547" s="375">
        <v>451</v>
      </c>
      <c r="B547" s="136"/>
      <c r="C547" s="203">
        <v>9317</v>
      </c>
      <c r="D547" s="468" t="s">
        <v>1469</v>
      </c>
      <c r="E547" s="593"/>
      <c r="F547" s="465"/>
      <c r="G547" s="359"/>
      <c r="H547" s="592">
        <v>0</v>
      </c>
      <c r="I547" s="476">
        <f t="shared" si="102"/>
        <v>0</v>
      </c>
      <c r="J547" s="221" t="str">
        <f t="shared" si="103"/>
        <v/>
      </c>
      <c r="K547" s="244"/>
      <c r="L547" s="215"/>
      <c r="M547" s="215"/>
      <c r="N547" s="219"/>
      <c r="O547" s="219"/>
      <c r="P547" s="251"/>
      <c r="Q547" s="215"/>
      <c r="R547" s="215"/>
      <c r="S547" s="219"/>
      <c r="T547" s="219"/>
      <c r="U547" s="215"/>
      <c r="V547" s="219"/>
      <c r="W547" s="219"/>
      <c r="X547" s="215"/>
      <c r="Y547" s="247"/>
    </row>
    <row r="548" spans="1:25" s="273" customFormat="1" hidden="1">
      <c r="A548" s="375">
        <v>452</v>
      </c>
      <c r="B548" s="136"/>
      <c r="C548" s="203">
        <v>9318</v>
      </c>
      <c r="D548" s="468" t="s">
        <v>1470</v>
      </c>
      <c r="E548" s="593"/>
      <c r="F548" s="465"/>
      <c r="G548" s="359"/>
      <c r="H548" s="592">
        <v>0</v>
      </c>
      <c r="I548" s="476">
        <f t="shared" si="102"/>
        <v>0</v>
      </c>
      <c r="J548" s="221" t="str">
        <f t="shared" si="103"/>
        <v/>
      </c>
      <c r="K548" s="244"/>
      <c r="L548" s="215"/>
      <c r="M548" s="215"/>
      <c r="N548" s="219"/>
      <c r="O548" s="219"/>
      <c r="P548" s="251"/>
      <c r="Q548" s="215"/>
      <c r="R548" s="215"/>
      <c r="S548" s="219"/>
      <c r="T548" s="219"/>
      <c r="U548" s="215"/>
      <c r="V548" s="219"/>
      <c r="W548" s="219"/>
      <c r="X548" s="215"/>
      <c r="Y548" s="215"/>
    </row>
    <row r="549" spans="1:25" ht="32.4" hidden="1">
      <c r="A549" s="357">
        <v>456</v>
      </c>
      <c r="B549" s="136"/>
      <c r="C549" s="137">
        <v>9321</v>
      </c>
      <c r="D549" s="156" t="s">
        <v>790</v>
      </c>
      <c r="E549" s="593"/>
      <c r="F549" s="592">
        <v>0</v>
      </c>
      <c r="G549" s="592">
        <v>0</v>
      </c>
      <c r="H549" s="592">
        <v>0</v>
      </c>
      <c r="I549" s="476">
        <f t="shared" si="102"/>
        <v>0</v>
      </c>
      <c r="J549" s="221" t="str">
        <f t="shared" si="103"/>
        <v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2.4" hidden="1">
      <c r="A550" s="357">
        <v>457</v>
      </c>
      <c r="B550" s="136"/>
      <c r="C550" s="137">
        <v>9322</v>
      </c>
      <c r="D550" s="156" t="s">
        <v>1482</v>
      </c>
      <c r="E550" s="593"/>
      <c r="F550" s="592">
        <v>0</v>
      </c>
      <c r="G550" s="592">
        <v>0</v>
      </c>
      <c r="H550" s="592">
        <v>0</v>
      </c>
      <c r="I550" s="476">
        <f t="shared" si="102"/>
        <v>0</v>
      </c>
      <c r="J550" s="221" t="str">
        <f t="shared" si="103"/>
        <v/>
      </c>
      <c r="K550" s="244"/>
      <c r="N550" s="215"/>
      <c r="O550" s="215"/>
      <c r="S550" s="215"/>
      <c r="T550" s="215"/>
      <c r="V550" s="215"/>
      <c r="W550" s="215"/>
      <c r="Y550" s="273"/>
    </row>
    <row r="551" spans="1:25" ht="32.4" hidden="1">
      <c r="A551" s="357">
        <v>458</v>
      </c>
      <c r="B551" s="136"/>
      <c r="C551" s="137">
        <v>9323</v>
      </c>
      <c r="D551" s="156" t="s">
        <v>1483</v>
      </c>
      <c r="E551" s="593"/>
      <c r="F551" s="592">
        <v>0</v>
      </c>
      <c r="G551" s="592">
        <v>0</v>
      </c>
      <c r="H551" s="592">
        <v>0</v>
      </c>
      <c r="I551" s="476">
        <f t="shared" si="102"/>
        <v>0</v>
      </c>
      <c r="J551" s="221" t="str">
        <f t="shared" si="103"/>
        <v/>
      </c>
      <c r="K551" s="244"/>
      <c r="N551" s="215"/>
      <c r="O551" s="215"/>
      <c r="S551" s="215"/>
      <c r="T551" s="215"/>
      <c r="V551" s="215"/>
      <c r="W551" s="215"/>
    </row>
    <row r="552" spans="1:25" ht="32.4" hidden="1">
      <c r="A552" s="357">
        <v>459</v>
      </c>
      <c r="B552" s="136"/>
      <c r="C552" s="137">
        <v>9324</v>
      </c>
      <c r="D552" s="156" t="s">
        <v>1484</v>
      </c>
      <c r="E552" s="593"/>
      <c r="F552" s="592">
        <v>0</v>
      </c>
      <c r="G552" s="592">
        <v>0</v>
      </c>
      <c r="H552" s="592">
        <v>0</v>
      </c>
      <c r="I552" s="476">
        <f t="shared" si="102"/>
        <v>0</v>
      </c>
      <c r="J552" s="221" t="str">
        <f t="shared" si="103"/>
        <v/>
      </c>
      <c r="K552" s="244"/>
      <c r="N552" s="215"/>
      <c r="O552" s="215"/>
      <c r="S552" s="215"/>
      <c r="T552" s="215"/>
      <c r="V552" s="215"/>
      <c r="W552" s="215"/>
    </row>
    <row r="553" spans="1:25" ht="16.2" hidden="1">
      <c r="A553" s="357">
        <v>460</v>
      </c>
      <c r="B553" s="136"/>
      <c r="C553" s="137">
        <v>9325</v>
      </c>
      <c r="D553" s="156" t="s">
        <v>1485</v>
      </c>
      <c r="E553" s="593"/>
      <c r="F553" s="592">
        <v>0</v>
      </c>
      <c r="G553" s="592">
        <v>0</v>
      </c>
      <c r="H553" s="592">
        <v>0</v>
      </c>
      <c r="I553" s="476">
        <f t="shared" si="102"/>
        <v>0</v>
      </c>
      <c r="J553" s="221" t="str">
        <f t="shared" si="103"/>
        <v/>
      </c>
      <c r="K553" s="244"/>
      <c r="N553" s="215"/>
      <c r="O553" s="215"/>
      <c r="S553" s="215"/>
      <c r="T553" s="215"/>
      <c r="V553" s="215"/>
      <c r="W553" s="215"/>
    </row>
    <row r="554" spans="1:25" ht="16.2" hidden="1">
      <c r="A554" s="357">
        <v>461</v>
      </c>
      <c r="B554" s="136"/>
      <c r="C554" s="137">
        <v>9326</v>
      </c>
      <c r="D554" s="156" t="s">
        <v>1486</v>
      </c>
      <c r="E554" s="593"/>
      <c r="F554" s="592">
        <v>0</v>
      </c>
      <c r="G554" s="592">
        <v>0</v>
      </c>
      <c r="H554" s="592">
        <v>0</v>
      </c>
      <c r="I554" s="476">
        <f t="shared" si="102"/>
        <v>0</v>
      </c>
      <c r="J554" s="221" t="str">
        <f t="shared" si="103"/>
        <v/>
      </c>
      <c r="K554" s="244"/>
      <c r="N554" s="215"/>
      <c r="O554" s="215"/>
      <c r="S554" s="215"/>
      <c r="T554" s="215"/>
      <c r="V554" s="215"/>
      <c r="W554" s="215"/>
    </row>
    <row r="555" spans="1:25" ht="30.75" hidden="1" customHeight="1">
      <c r="A555" s="275"/>
      <c r="B555" s="136"/>
      <c r="C555" s="137">
        <v>9327</v>
      </c>
      <c r="D555" s="156" t="s">
        <v>1487</v>
      </c>
      <c r="E555" s="593"/>
      <c r="F555" s="592">
        <v>0</v>
      </c>
      <c r="G555" s="592">
        <v>0</v>
      </c>
      <c r="H555" s="592">
        <v>0</v>
      </c>
      <c r="I555" s="476">
        <f t="shared" si="102"/>
        <v>0</v>
      </c>
      <c r="J555" s="221" t="str">
        <f t="shared" si="103"/>
        <v/>
      </c>
      <c r="K555" s="244"/>
      <c r="N555" s="215"/>
      <c r="O555" s="215"/>
      <c r="S555" s="215"/>
      <c r="T555" s="215"/>
      <c r="V555" s="215"/>
      <c r="W555" s="215"/>
    </row>
    <row r="556" spans="1:25" ht="16.2" hidden="1">
      <c r="A556" s="275"/>
      <c r="B556" s="136"/>
      <c r="C556" s="137">
        <v>9328</v>
      </c>
      <c r="D556" s="156" t="s">
        <v>1488</v>
      </c>
      <c r="E556" s="593"/>
      <c r="F556" s="592">
        <v>0</v>
      </c>
      <c r="G556" s="592">
        <v>0</v>
      </c>
      <c r="H556" s="592">
        <v>0</v>
      </c>
      <c r="I556" s="476">
        <f t="shared" si="102"/>
        <v>0</v>
      </c>
      <c r="J556" s="221" t="str">
        <f t="shared" si="103"/>
        <v/>
      </c>
      <c r="K556" s="244"/>
      <c r="N556" s="215"/>
      <c r="O556" s="215"/>
      <c r="S556" s="215"/>
      <c r="T556" s="215"/>
      <c r="V556" s="215"/>
      <c r="W556" s="215"/>
    </row>
    <row r="557" spans="1:25" ht="31.2" hidden="1">
      <c r="A557" s="357">
        <v>462</v>
      </c>
      <c r="B557" s="136"/>
      <c r="C557" s="137">
        <v>9330</v>
      </c>
      <c r="D557" s="139" t="s">
        <v>1489</v>
      </c>
      <c r="E557" s="593"/>
      <c r="F557" s="465"/>
      <c r="G557" s="359"/>
      <c r="H557" s="592">
        <v>0</v>
      </c>
      <c r="I557" s="476">
        <f t="shared" si="102"/>
        <v>0</v>
      </c>
      <c r="J557" s="221" t="str">
        <f t="shared" si="103"/>
        <v/>
      </c>
      <c r="K557" s="244"/>
      <c r="N557" s="215"/>
      <c r="O557" s="215"/>
      <c r="S557" s="215"/>
      <c r="T557" s="215"/>
      <c r="V557" s="215"/>
      <c r="W557" s="215"/>
    </row>
    <row r="558" spans="1:25" ht="32.4" hidden="1">
      <c r="A558" s="275"/>
      <c r="B558" s="136"/>
      <c r="C558" s="137">
        <v>9336</v>
      </c>
      <c r="D558" s="156" t="s">
        <v>1471</v>
      </c>
      <c r="E558" s="593"/>
      <c r="F558" s="465"/>
      <c r="G558" s="359"/>
      <c r="H558" s="592">
        <v>0</v>
      </c>
      <c r="I558" s="476">
        <f t="shared" si="102"/>
        <v>0</v>
      </c>
      <c r="J558" s="221" t="str">
        <f t="shared" si="103"/>
        <v/>
      </c>
      <c r="K558" s="244"/>
      <c r="N558" s="215"/>
      <c r="O558" s="215"/>
      <c r="S558" s="215"/>
      <c r="T558" s="215"/>
      <c r="V558" s="215"/>
      <c r="W558" s="215"/>
    </row>
    <row r="559" spans="1:25" ht="31.2" hidden="1">
      <c r="A559" s="357">
        <v>462</v>
      </c>
      <c r="B559" s="136"/>
      <c r="C559" s="137">
        <v>9337</v>
      </c>
      <c r="D559" s="139" t="s">
        <v>1472</v>
      </c>
      <c r="E559" s="593"/>
      <c r="F559" s="465"/>
      <c r="G559" s="359"/>
      <c r="H559" s="592">
        <v>0</v>
      </c>
      <c r="I559" s="476">
        <f t="shared" si="102"/>
        <v>0</v>
      </c>
      <c r="J559" s="221" t="str">
        <f t="shared" si="103"/>
        <v/>
      </c>
      <c r="K559" s="244"/>
      <c r="N559" s="215"/>
      <c r="O559" s="215"/>
      <c r="S559" s="215"/>
      <c r="T559" s="215"/>
      <c r="V559" s="215"/>
      <c r="W559" s="215"/>
    </row>
    <row r="560" spans="1:25" ht="16.2" hidden="1">
      <c r="A560" s="275"/>
      <c r="B560" s="136"/>
      <c r="C560" s="137">
        <v>9338</v>
      </c>
      <c r="D560" s="156" t="s">
        <v>1047</v>
      </c>
      <c r="E560" s="593"/>
      <c r="F560" s="465"/>
      <c r="G560" s="359"/>
      <c r="H560" s="592">
        <v>0</v>
      </c>
      <c r="I560" s="476">
        <f t="shared" si="102"/>
        <v>0</v>
      </c>
      <c r="J560" s="221" t="str">
        <f t="shared" si="103"/>
        <v/>
      </c>
      <c r="K560" s="244"/>
      <c r="N560" s="215"/>
      <c r="O560" s="215"/>
      <c r="S560" s="215"/>
      <c r="T560" s="215"/>
      <c r="V560" s="215"/>
      <c r="W560" s="215"/>
    </row>
    <row r="561" spans="1:25" hidden="1">
      <c r="A561" s="357">
        <v>462</v>
      </c>
      <c r="B561" s="136"/>
      <c r="C561" s="137">
        <v>9339</v>
      </c>
      <c r="D561" s="139" t="s">
        <v>1048</v>
      </c>
      <c r="E561" s="593"/>
      <c r="F561" s="465"/>
      <c r="G561" s="359"/>
      <c r="H561" s="592">
        <v>0</v>
      </c>
      <c r="I561" s="476">
        <f t="shared" si="102"/>
        <v>0</v>
      </c>
      <c r="J561" s="221" t="str">
        <f t="shared" si="103"/>
        <v/>
      </c>
      <c r="K561" s="244"/>
      <c r="N561" s="215"/>
      <c r="O561" s="215"/>
      <c r="S561" s="215"/>
      <c r="T561" s="215"/>
      <c r="V561" s="215"/>
      <c r="W561" s="215"/>
    </row>
    <row r="562" spans="1:25" ht="16.2" hidden="1">
      <c r="A562" s="275"/>
      <c r="B562" s="136"/>
      <c r="C562" s="137">
        <v>9355</v>
      </c>
      <c r="D562" s="156" t="s">
        <v>1473</v>
      </c>
      <c r="E562" s="593"/>
      <c r="F562" s="592">
        <v>0</v>
      </c>
      <c r="G562" s="592">
        <v>0</v>
      </c>
      <c r="H562" s="592">
        <v>0</v>
      </c>
      <c r="I562" s="476">
        <f t="shared" si="102"/>
        <v>0</v>
      </c>
      <c r="J562" s="221" t="str">
        <f t="shared" si="103"/>
        <v/>
      </c>
      <c r="K562" s="244"/>
      <c r="N562" s="215"/>
      <c r="O562" s="215"/>
      <c r="S562" s="215"/>
      <c r="T562" s="215"/>
      <c r="V562" s="215"/>
      <c r="W562" s="215"/>
    </row>
    <row r="563" spans="1:25" hidden="1">
      <c r="A563" s="357">
        <v>462</v>
      </c>
      <c r="B563" s="136"/>
      <c r="C563" s="137">
        <v>9356</v>
      </c>
      <c r="D563" s="139" t="s">
        <v>1474</v>
      </c>
      <c r="E563" s="593"/>
      <c r="F563" s="592">
        <v>0</v>
      </c>
      <c r="G563" s="592">
        <v>0</v>
      </c>
      <c r="H563" s="592">
        <v>0</v>
      </c>
      <c r="I563" s="476">
        <f t="shared" si="102"/>
        <v>0</v>
      </c>
      <c r="J563" s="221" t="str">
        <f t="shared" si="103"/>
        <v/>
      </c>
      <c r="K563" s="244"/>
      <c r="N563" s="215"/>
      <c r="O563" s="215"/>
      <c r="S563" s="215"/>
      <c r="T563" s="215"/>
      <c r="V563" s="215"/>
      <c r="W563" s="215"/>
    </row>
    <row r="564" spans="1:25" hidden="1">
      <c r="A564" s="357">
        <v>462</v>
      </c>
      <c r="B564" s="136"/>
      <c r="C564" s="137">
        <v>9395</v>
      </c>
      <c r="D564" s="139" t="s">
        <v>1475</v>
      </c>
      <c r="E564" s="593"/>
      <c r="F564" s="465"/>
      <c r="G564" s="359"/>
      <c r="H564" s="592">
        <v>0</v>
      </c>
      <c r="I564" s="476">
        <f t="shared" si="102"/>
        <v>0</v>
      </c>
      <c r="J564" s="221" t="str">
        <f t="shared" si="103"/>
        <v/>
      </c>
      <c r="K564" s="244"/>
      <c r="N564" s="215"/>
      <c r="O564" s="215"/>
      <c r="S564" s="215"/>
      <c r="T564" s="215"/>
      <c r="V564" s="215"/>
      <c r="W564" s="215"/>
    </row>
    <row r="565" spans="1:25" ht="16.2" hidden="1">
      <c r="A565" s="275">
        <v>465</v>
      </c>
      <c r="B565" s="136"/>
      <c r="C565" s="142">
        <v>9396</v>
      </c>
      <c r="D565" s="154" t="s">
        <v>1476</v>
      </c>
      <c r="E565" s="593"/>
      <c r="F565" s="465"/>
      <c r="G565" s="359"/>
      <c r="H565" s="592">
        <v>0</v>
      </c>
      <c r="I565" s="476">
        <f t="shared" si="102"/>
        <v>0</v>
      </c>
      <c r="J565" s="221" t="str">
        <f t="shared" si="103"/>
        <v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649">
        <v>9500</v>
      </c>
      <c r="C566" s="935" t="s">
        <v>1490</v>
      </c>
      <c r="D566" s="935"/>
      <c r="E566" s="645"/>
      <c r="F566" s="650">
        <f>SUM(F567:F585)</f>
        <v>539365</v>
      </c>
      <c r="G566" s="651">
        <f>SUM(G567:G585)</f>
        <v>732743</v>
      </c>
      <c r="H566" s="651">
        <f>SUM(H567:H585)</f>
        <v>0</v>
      </c>
      <c r="I566" s="651">
        <f>SUM(I567:I585)</f>
        <v>1272108</v>
      </c>
      <c r="J566" s="221">
        <f t="shared" si="103"/>
        <v>1</v>
      </c>
      <c r="K566" s="244"/>
      <c r="L566" s="215"/>
      <c r="M566" s="215"/>
      <c r="N566" s="219"/>
      <c r="O566" s="219"/>
      <c r="P566" s="369"/>
      <c r="Q566" s="215"/>
      <c r="R566" s="215"/>
      <c r="S566" s="219"/>
      <c r="T566" s="219"/>
      <c r="U566" s="215"/>
      <c r="V566" s="219"/>
      <c r="W566" s="219"/>
      <c r="X566" s="215"/>
      <c r="Y566" s="215"/>
    </row>
    <row r="567" spans="1:25" ht="16.2">
      <c r="A567" s="275">
        <v>475</v>
      </c>
      <c r="B567" s="136"/>
      <c r="C567" s="144">
        <v>9501</v>
      </c>
      <c r="D567" s="147" t="s">
        <v>1491</v>
      </c>
      <c r="E567" s="593"/>
      <c r="F567" s="449">
        <v>539365</v>
      </c>
      <c r="G567" s="245">
        <v>732228</v>
      </c>
      <c r="H567" s="592">
        <v>0</v>
      </c>
      <c r="I567" s="476">
        <f t="shared" si="102"/>
        <v>1271593</v>
      </c>
      <c r="J567" s="221">
        <f t="shared" si="103"/>
        <v>1</v>
      </c>
      <c r="K567" s="244"/>
      <c r="N567" s="215"/>
      <c r="O567" s="215"/>
      <c r="S567" s="215"/>
      <c r="T567" s="215"/>
      <c r="V567" s="215"/>
      <c r="W567" s="215"/>
    </row>
    <row r="568" spans="1:25" ht="18" customHeight="1" thickBot="1">
      <c r="A568" s="275">
        <v>480</v>
      </c>
      <c r="B568" s="136"/>
      <c r="C568" s="137">
        <v>9502</v>
      </c>
      <c r="D568" s="159" t="s">
        <v>1492</v>
      </c>
      <c r="E568" s="593"/>
      <c r="F568" s="449"/>
      <c r="G568" s="245">
        <v>515</v>
      </c>
      <c r="H568" s="592">
        <v>0</v>
      </c>
      <c r="I568" s="476">
        <f t="shared" ref="I568:I585" si="104">F568+G568+H568</f>
        <v>515</v>
      </c>
      <c r="J568" s="221">
        <f t="shared" si="103"/>
        <v>1</v>
      </c>
      <c r="K568" s="244"/>
      <c r="N568" s="215"/>
      <c r="O568" s="215"/>
      <c r="S568" s="215"/>
      <c r="T568" s="215"/>
      <c r="V568" s="215"/>
      <c r="W568" s="215"/>
      <c r="Y568" s="247"/>
    </row>
    <row r="569" spans="1:25" ht="16.8" hidden="1" thickBot="1">
      <c r="A569" s="275">
        <v>485</v>
      </c>
      <c r="B569" s="136"/>
      <c r="C569" s="137">
        <v>9503</v>
      </c>
      <c r="D569" s="159" t="s">
        <v>1668</v>
      </c>
      <c r="E569" s="593"/>
      <c r="F569" s="449"/>
      <c r="G569" s="245"/>
      <c r="H569" s="592">
        <v>0</v>
      </c>
      <c r="I569" s="476">
        <f t="shared" si="104"/>
        <v>0</v>
      </c>
      <c r="J569" s="221" t="str">
        <f t="shared" si="103"/>
        <v/>
      </c>
      <c r="K569" s="244"/>
      <c r="N569" s="215"/>
      <c r="O569" s="215"/>
      <c r="S569" s="215"/>
      <c r="T569" s="215"/>
      <c r="V569" s="215"/>
      <c r="W569" s="215"/>
    </row>
    <row r="570" spans="1:25" ht="16.8" hidden="1" thickBot="1">
      <c r="A570" s="275">
        <v>490</v>
      </c>
      <c r="B570" s="136"/>
      <c r="C570" s="137">
        <v>9504</v>
      </c>
      <c r="D570" s="159" t="s">
        <v>1669</v>
      </c>
      <c r="E570" s="593"/>
      <c r="F570" s="449"/>
      <c r="G570" s="245"/>
      <c r="H570" s="592">
        <v>0</v>
      </c>
      <c r="I570" s="476">
        <f t="shared" si="104"/>
        <v>0</v>
      </c>
      <c r="J570" s="221" t="str">
        <f t="shared" si="103"/>
        <v/>
      </c>
      <c r="K570" s="244"/>
      <c r="N570" s="215"/>
      <c r="O570" s="215"/>
      <c r="S570" s="215"/>
      <c r="T570" s="215"/>
      <c r="V570" s="215"/>
      <c r="W570" s="215"/>
    </row>
    <row r="571" spans="1:25" ht="16.8" hidden="1" thickBot="1">
      <c r="A571" s="275">
        <v>495</v>
      </c>
      <c r="B571" s="136"/>
      <c r="C571" s="137">
        <v>9505</v>
      </c>
      <c r="D571" s="159" t="s">
        <v>1493</v>
      </c>
      <c r="E571" s="593"/>
      <c r="F571" s="449"/>
      <c r="G571" s="245"/>
      <c r="H571" s="592">
        <v>0</v>
      </c>
      <c r="I571" s="476">
        <f t="shared" si="104"/>
        <v>0</v>
      </c>
      <c r="J571" s="221" t="str">
        <f t="shared" si="103"/>
        <v/>
      </c>
      <c r="K571" s="244"/>
      <c r="N571" s="215"/>
      <c r="O571" s="215"/>
      <c r="S571" s="215"/>
      <c r="T571" s="215"/>
      <c r="V571" s="215"/>
      <c r="W571" s="215"/>
    </row>
    <row r="572" spans="1:25" ht="16.8" hidden="1" thickBot="1">
      <c r="A572" s="275">
        <v>500</v>
      </c>
      <c r="B572" s="136"/>
      <c r="C572" s="137">
        <v>9506</v>
      </c>
      <c r="D572" s="159" t="s">
        <v>1494</v>
      </c>
      <c r="E572" s="593"/>
      <c r="F572" s="449"/>
      <c r="G572" s="245"/>
      <c r="H572" s="592">
        <v>0</v>
      </c>
      <c r="I572" s="476">
        <f t="shared" si="104"/>
        <v>0</v>
      </c>
      <c r="J572" s="221" t="str">
        <f t="shared" si="103"/>
        <v/>
      </c>
      <c r="K572" s="244"/>
      <c r="N572" s="215"/>
      <c r="O572" s="215"/>
      <c r="S572" s="215"/>
      <c r="T572" s="215"/>
      <c r="V572" s="215"/>
      <c r="W572" s="215"/>
    </row>
    <row r="573" spans="1:25" ht="16.8" hidden="1" thickBot="1">
      <c r="A573" s="275">
        <v>505</v>
      </c>
      <c r="B573" s="136"/>
      <c r="C573" s="137">
        <v>9507</v>
      </c>
      <c r="D573" s="159" t="s">
        <v>1495</v>
      </c>
      <c r="E573" s="593"/>
      <c r="F573" s="449"/>
      <c r="G573" s="245"/>
      <c r="H573" s="592">
        <v>0</v>
      </c>
      <c r="I573" s="476">
        <f t="shared" si="104"/>
        <v>0</v>
      </c>
      <c r="J573" s="221" t="str">
        <f t="shared" si="103"/>
        <v/>
      </c>
      <c r="K573" s="244"/>
      <c r="N573" s="215"/>
      <c r="O573" s="215"/>
      <c r="S573" s="215"/>
      <c r="T573" s="215"/>
      <c r="V573" s="215"/>
      <c r="W573" s="215"/>
    </row>
    <row r="574" spans="1:25" ht="16.8" hidden="1" thickBot="1">
      <c r="A574" s="275">
        <v>510</v>
      </c>
      <c r="B574" s="136"/>
      <c r="C574" s="137">
        <v>9508</v>
      </c>
      <c r="D574" s="159" t="s">
        <v>1496</v>
      </c>
      <c r="E574" s="593"/>
      <c r="F574" s="449"/>
      <c r="G574" s="245"/>
      <c r="H574" s="592">
        <v>0</v>
      </c>
      <c r="I574" s="476">
        <f t="shared" si="104"/>
        <v>0</v>
      </c>
      <c r="J574" s="221" t="str">
        <f t="shared" si="103"/>
        <v/>
      </c>
      <c r="K574" s="244"/>
      <c r="N574" s="215"/>
      <c r="O574" s="215"/>
      <c r="S574" s="215"/>
      <c r="T574" s="215"/>
      <c r="V574" s="215"/>
      <c r="W574" s="215"/>
    </row>
    <row r="575" spans="1:25" ht="16.8" hidden="1" thickBot="1">
      <c r="A575" s="275">
        <v>515</v>
      </c>
      <c r="B575" s="136"/>
      <c r="C575" s="137">
        <v>9509</v>
      </c>
      <c r="D575" s="159" t="s">
        <v>1670</v>
      </c>
      <c r="E575" s="593"/>
      <c r="F575" s="449"/>
      <c r="G575" s="245"/>
      <c r="H575" s="592">
        <v>0</v>
      </c>
      <c r="I575" s="476">
        <f t="shared" si="104"/>
        <v>0</v>
      </c>
      <c r="J575" s="221" t="str">
        <f t="shared" si="103"/>
        <v/>
      </c>
      <c r="K575" s="244"/>
      <c r="N575" s="215"/>
      <c r="O575" s="215"/>
      <c r="S575" s="215"/>
      <c r="T575" s="215"/>
      <c r="V575" s="215"/>
      <c r="W575" s="215"/>
    </row>
    <row r="576" spans="1:25" ht="16.8" hidden="1" thickBot="1">
      <c r="A576" s="275">
        <v>520</v>
      </c>
      <c r="B576" s="136"/>
      <c r="C576" s="137">
        <v>9510</v>
      </c>
      <c r="D576" s="159" t="s">
        <v>1671</v>
      </c>
      <c r="E576" s="593"/>
      <c r="F576" s="449"/>
      <c r="G576" s="245"/>
      <c r="H576" s="592">
        <v>0</v>
      </c>
      <c r="I576" s="476">
        <f t="shared" si="104"/>
        <v>0</v>
      </c>
      <c r="J576" s="221" t="str">
        <f t="shared" si="103"/>
        <v/>
      </c>
      <c r="K576" s="244"/>
      <c r="N576" s="215"/>
      <c r="O576" s="215"/>
      <c r="S576" s="215"/>
      <c r="T576" s="215"/>
      <c r="V576" s="215"/>
      <c r="W576" s="215"/>
    </row>
    <row r="577" spans="1:25" ht="16.8" hidden="1" thickBot="1">
      <c r="A577" s="275">
        <v>525</v>
      </c>
      <c r="B577" s="136"/>
      <c r="C577" s="137">
        <v>9511</v>
      </c>
      <c r="D577" s="159" t="s">
        <v>1497</v>
      </c>
      <c r="E577" s="593"/>
      <c r="F577" s="449"/>
      <c r="G577" s="245"/>
      <c r="H577" s="592">
        <v>0</v>
      </c>
      <c r="I577" s="476">
        <f t="shared" si="104"/>
        <v>0</v>
      </c>
      <c r="J577" s="221" t="str">
        <f t="shared" si="103"/>
        <v/>
      </c>
      <c r="K577" s="244"/>
      <c r="N577" s="215"/>
      <c r="O577" s="215"/>
      <c r="S577" s="215"/>
      <c r="T577" s="215"/>
      <c r="V577" s="215"/>
      <c r="W577" s="215"/>
    </row>
    <row r="578" spans="1:25" ht="16.8" hidden="1" thickBot="1">
      <c r="A578" s="275">
        <v>530</v>
      </c>
      <c r="B578" s="136"/>
      <c r="C578" s="137">
        <v>9512</v>
      </c>
      <c r="D578" s="159" t="s">
        <v>1498</v>
      </c>
      <c r="E578" s="593"/>
      <c r="F578" s="449"/>
      <c r="G578" s="245"/>
      <c r="H578" s="592">
        <v>0</v>
      </c>
      <c r="I578" s="476">
        <f t="shared" si="104"/>
        <v>0</v>
      </c>
      <c r="J578" s="221" t="str">
        <f t="shared" si="103"/>
        <v/>
      </c>
      <c r="K578" s="244"/>
      <c r="N578" s="215"/>
      <c r="O578" s="215"/>
      <c r="S578" s="215"/>
      <c r="T578" s="215"/>
      <c r="V578" s="215"/>
      <c r="W578" s="215"/>
    </row>
    <row r="579" spans="1:25" ht="16.8" hidden="1" thickBot="1">
      <c r="A579" s="275">
        <v>535</v>
      </c>
      <c r="B579" s="136"/>
      <c r="C579" s="137">
        <v>9513</v>
      </c>
      <c r="D579" s="139" t="s">
        <v>1499</v>
      </c>
      <c r="E579" s="593"/>
      <c r="F579" s="465"/>
      <c r="G579" s="359"/>
      <c r="H579" s="592">
        <v>0</v>
      </c>
      <c r="I579" s="476">
        <f t="shared" si="104"/>
        <v>0</v>
      </c>
      <c r="J579" s="221" t="str">
        <f t="shared" si="103"/>
        <v/>
      </c>
      <c r="K579" s="244"/>
      <c r="N579" s="215"/>
      <c r="O579" s="215"/>
      <c r="S579" s="215"/>
      <c r="T579" s="215"/>
      <c r="V579" s="215"/>
      <c r="W579" s="215"/>
    </row>
    <row r="580" spans="1:25" ht="33" hidden="1" thickBot="1">
      <c r="A580" s="275">
        <v>540</v>
      </c>
      <c r="B580" s="136"/>
      <c r="C580" s="204">
        <v>9514</v>
      </c>
      <c r="D580" s="205" t="s">
        <v>1500</v>
      </c>
      <c r="E580" s="593"/>
      <c r="F580" s="465"/>
      <c r="G580" s="359"/>
      <c r="H580" s="592">
        <v>0</v>
      </c>
      <c r="I580" s="476">
        <f t="shared" si="104"/>
        <v>0</v>
      </c>
      <c r="J580" s="221" t="str">
        <f t="shared" si="103"/>
        <v/>
      </c>
      <c r="K580" s="244"/>
      <c r="N580" s="215"/>
      <c r="O580" s="215"/>
      <c r="S580" s="215"/>
      <c r="T580" s="215"/>
      <c r="V580" s="215"/>
      <c r="W580" s="215"/>
    </row>
    <row r="581" spans="1:25" ht="32.4" hidden="1" thickBot="1">
      <c r="A581" s="275">
        <v>545</v>
      </c>
      <c r="B581" s="136"/>
      <c r="C581" s="137">
        <v>9521</v>
      </c>
      <c r="D581" s="159" t="s">
        <v>1501</v>
      </c>
      <c r="E581" s="593"/>
      <c r="F581" s="449"/>
      <c r="G581" s="245"/>
      <c r="H581" s="592">
        <v>0</v>
      </c>
      <c r="I581" s="476">
        <f t="shared" si="104"/>
        <v>0</v>
      </c>
      <c r="J581" s="221" t="str">
        <f t="shared" si="103"/>
        <v/>
      </c>
      <c r="K581" s="244"/>
      <c r="N581" s="215"/>
      <c r="O581" s="215"/>
      <c r="S581" s="215"/>
      <c r="T581" s="215"/>
      <c r="V581" s="215"/>
      <c r="W581" s="215"/>
    </row>
    <row r="582" spans="1:25" ht="16.8" hidden="1" thickBot="1">
      <c r="A582" s="275">
        <v>550</v>
      </c>
      <c r="B582" s="136"/>
      <c r="C582" s="137">
        <v>9522</v>
      </c>
      <c r="D582" s="156" t="s">
        <v>1502</v>
      </c>
      <c r="E582" s="593"/>
      <c r="F582" s="449"/>
      <c r="G582" s="245"/>
      <c r="H582" s="592">
        <v>0</v>
      </c>
      <c r="I582" s="476">
        <f t="shared" si="104"/>
        <v>0</v>
      </c>
      <c r="J582" s="221" t="str">
        <f t="shared" si="103"/>
        <v/>
      </c>
      <c r="K582" s="244"/>
      <c r="N582" s="215"/>
      <c r="O582" s="215"/>
      <c r="S582" s="215"/>
      <c r="T582" s="215"/>
      <c r="V582" s="215"/>
      <c r="W582" s="215"/>
    </row>
    <row r="583" spans="1:25" ht="16.8" hidden="1" thickBot="1">
      <c r="A583" s="275">
        <v>555</v>
      </c>
      <c r="B583" s="136"/>
      <c r="C583" s="137">
        <v>9528</v>
      </c>
      <c r="D583" s="156" t="s">
        <v>1503</v>
      </c>
      <c r="E583" s="593"/>
      <c r="F583" s="449"/>
      <c r="G583" s="245"/>
      <c r="H583" s="592">
        <v>0</v>
      </c>
      <c r="I583" s="476">
        <f t="shared" si="104"/>
        <v>0</v>
      </c>
      <c r="J583" s="221" t="str">
        <f t="shared" si="103"/>
        <v/>
      </c>
      <c r="K583" s="244"/>
      <c r="N583" s="215"/>
      <c r="O583" s="215"/>
      <c r="S583" s="215"/>
      <c r="T583" s="215"/>
      <c r="V583" s="215"/>
      <c r="W583" s="215"/>
    </row>
    <row r="584" spans="1:25" ht="16.8" hidden="1" thickBot="1">
      <c r="A584" s="275">
        <v>560</v>
      </c>
      <c r="B584" s="136"/>
      <c r="C584" s="142">
        <v>9529</v>
      </c>
      <c r="D584" s="154" t="s">
        <v>1504</v>
      </c>
      <c r="E584" s="593"/>
      <c r="F584" s="449"/>
      <c r="G584" s="245"/>
      <c r="H584" s="592">
        <v>0</v>
      </c>
      <c r="I584" s="476">
        <f t="shared" si="104"/>
        <v>0</v>
      </c>
      <c r="J584" s="221" t="str">
        <f t="shared" si="103"/>
        <v/>
      </c>
      <c r="K584" s="244"/>
      <c r="N584" s="215"/>
      <c r="O584" s="215"/>
      <c r="S584" s="215"/>
      <c r="T584" s="215"/>
      <c r="V584" s="215"/>
      <c r="W584" s="215"/>
    </row>
    <row r="585" spans="1:25" ht="33" hidden="1" thickBot="1">
      <c r="A585" s="275">
        <v>561</v>
      </c>
      <c r="B585" s="136"/>
      <c r="C585" s="142">
        <v>9549</v>
      </c>
      <c r="D585" s="154" t="s">
        <v>1505</v>
      </c>
      <c r="E585" s="593"/>
      <c r="F585" s="449"/>
      <c r="G585" s="245"/>
      <c r="H585" s="592">
        <v>0</v>
      </c>
      <c r="I585" s="476">
        <f t="shared" si="104"/>
        <v>0</v>
      </c>
      <c r="J585" s="221" t="str">
        <f t="shared" si="103"/>
        <v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hidden="1" customHeight="1">
      <c r="A586" s="318">
        <v>565</v>
      </c>
      <c r="B586" s="649">
        <v>9600</v>
      </c>
      <c r="C586" s="932" t="s">
        <v>1506</v>
      </c>
      <c r="D586" s="930"/>
      <c r="E586" s="645"/>
      <c r="F586" s="650">
        <f>SUM(F587:F590)</f>
        <v>0</v>
      </c>
      <c r="G586" s="651">
        <f>SUM(G587:G590)</f>
        <v>0</v>
      </c>
      <c r="H586" s="651">
        <f>SUM(H587:H590)</f>
        <v>0</v>
      </c>
      <c r="I586" s="651">
        <f>SUM(I587:I590)</f>
        <v>0</v>
      </c>
      <c r="J586" s="221" t="str">
        <f t="shared" si="103"/>
        <v/>
      </c>
      <c r="K586" s="244"/>
      <c r="L586" s="215"/>
      <c r="M586" s="215"/>
      <c r="N586" s="219"/>
      <c r="O586" s="219"/>
      <c r="P586" s="369"/>
      <c r="Q586" s="215"/>
      <c r="R586" s="215"/>
      <c r="S586" s="219"/>
      <c r="T586" s="219"/>
      <c r="U586" s="215"/>
      <c r="V586" s="219"/>
      <c r="W586" s="219"/>
      <c r="X586" s="215"/>
      <c r="Y586" s="215"/>
    </row>
    <row r="587" spans="1:25" s="251" customFormat="1" ht="32.25" hidden="1" customHeight="1">
      <c r="A587" s="351">
        <v>566</v>
      </c>
      <c r="B587" s="143"/>
      <c r="C587" s="193">
        <v>9601</v>
      </c>
      <c r="D587" s="469" t="s">
        <v>1507</v>
      </c>
      <c r="E587" s="593"/>
      <c r="F587" s="449"/>
      <c r="G587" s="245"/>
      <c r="H587" s="592">
        <v>0</v>
      </c>
      <c r="I587" s="476">
        <f>F587+G587+H587</f>
        <v>0</v>
      </c>
      <c r="J587" s="221" t="str">
        <f t="shared" si="103"/>
        <v/>
      </c>
      <c r="K587" s="244"/>
      <c r="L587" s="215"/>
      <c r="M587" s="215"/>
      <c r="N587" s="219"/>
      <c r="O587" s="219"/>
      <c r="Q587" s="215"/>
      <c r="R587" s="215"/>
      <c r="S587" s="219"/>
      <c r="T587" s="219"/>
      <c r="U587" s="215"/>
      <c r="V587" s="219"/>
      <c r="W587" s="219"/>
      <c r="X587" s="215"/>
      <c r="Y587" s="215"/>
    </row>
    <row r="588" spans="1:25" s="251" customFormat="1" ht="32.25" hidden="1" customHeight="1">
      <c r="A588" s="351">
        <v>567</v>
      </c>
      <c r="B588" s="143"/>
      <c r="C588" s="206">
        <v>9603</v>
      </c>
      <c r="D588" s="470" t="s">
        <v>1672</v>
      </c>
      <c r="E588" s="593"/>
      <c r="F588" s="449"/>
      <c r="G588" s="245"/>
      <c r="H588" s="592">
        <v>0</v>
      </c>
      <c r="I588" s="476">
        <f>F588+G588+H588</f>
        <v>0</v>
      </c>
      <c r="J588" s="221" t="str">
        <f t="shared" si="103"/>
        <v/>
      </c>
      <c r="K588" s="244"/>
      <c r="L588" s="215"/>
      <c r="M588" s="215"/>
      <c r="N588" s="219"/>
      <c r="O588" s="219"/>
      <c r="Q588" s="215"/>
      <c r="R588" s="215"/>
      <c r="S588" s="219"/>
      <c r="T588" s="219"/>
      <c r="U588" s="215"/>
      <c r="V588" s="219"/>
      <c r="W588" s="219"/>
      <c r="X588" s="215"/>
      <c r="Y588" s="247"/>
    </row>
    <row r="589" spans="1:25" s="251" customFormat="1" ht="32.25" hidden="1" customHeight="1">
      <c r="A589" s="351">
        <v>568</v>
      </c>
      <c r="B589" s="143"/>
      <c r="C589" s="203">
        <v>9607</v>
      </c>
      <c r="D589" s="471" t="s">
        <v>1508</v>
      </c>
      <c r="E589" s="593"/>
      <c r="F589" s="449"/>
      <c r="G589" s="245"/>
      <c r="H589" s="592">
        <v>0</v>
      </c>
      <c r="I589" s="476">
        <f>F589+G589+H589</f>
        <v>0</v>
      </c>
      <c r="J589" s="221" t="str">
        <f t="shared" ref="J589:J596" si="105">(IF($E589&lt;&gt;0,$J$2,IF($I589&lt;&gt;0,$J$2,"")))</f>
        <v/>
      </c>
      <c r="K589" s="244"/>
    </row>
    <row r="590" spans="1:25" s="251" customFormat="1" ht="32.25" hidden="1" customHeight="1">
      <c r="A590" s="351">
        <v>569</v>
      </c>
      <c r="B590" s="143"/>
      <c r="C590" s="194">
        <v>9609</v>
      </c>
      <c r="D590" s="472" t="s">
        <v>1673</v>
      </c>
      <c r="E590" s="593"/>
      <c r="F590" s="449"/>
      <c r="G590" s="245"/>
      <c r="H590" s="592">
        <v>0</v>
      </c>
      <c r="I590" s="476">
        <f>F590+G590+H590</f>
        <v>0</v>
      </c>
      <c r="J590" s="221" t="str">
        <f t="shared" si="105"/>
        <v/>
      </c>
      <c r="K590" s="244"/>
    </row>
    <row r="591" spans="1:25" s="247" customFormat="1" ht="35.25" hidden="1" customHeight="1">
      <c r="A591" s="318">
        <v>575</v>
      </c>
      <c r="B591" s="649">
        <v>9800</v>
      </c>
      <c r="C591" s="933" t="s">
        <v>1509</v>
      </c>
      <c r="D591" s="934"/>
      <c r="E591" s="645"/>
      <c r="F591" s="650">
        <f>SUM(F592:F596)</f>
        <v>0</v>
      </c>
      <c r="G591" s="651">
        <f>SUM(G592:G596)</f>
        <v>0</v>
      </c>
      <c r="H591" s="651">
        <f>SUM(H592:H596)</f>
        <v>0</v>
      </c>
      <c r="I591" s="651">
        <f>SUM(I592:I596)</f>
        <v>0</v>
      </c>
      <c r="J591" s="221" t="str">
        <f t="shared" si="105"/>
        <v/>
      </c>
      <c r="K591" s="244"/>
      <c r="L591" s="215"/>
      <c r="M591" s="215"/>
      <c r="N591" s="219"/>
      <c r="O591" s="219"/>
      <c r="P591" s="369"/>
      <c r="Q591" s="215"/>
      <c r="R591" s="215"/>
      <c r="S591" s="219"/>
      <c r="T591" s="219"/>
      <c r="U591" s="215"/>
      <c r="V591" s="219"/>
      <c r="W591" s="219"/>
      <c r="X591" s="215"/>
      <c r="Y591" s="251"/>
    </row>
    <row r="592" spans="1:25" ht="16.8" hidden="1" thickBot="1">
      <c r="A592" s="275">
        <v>580</v>
      </c>
      <c r="B592" s="173"/>
      <c r="C592" s="144">
        <v>9810</v>
      </c>
      <c r="D592" s="147" t="s">
        <v>1477</v>
      </c>
      <c r="E592" s="593"/>
      <c r="F592" s="465"/>
      <c r="G592" s="359"/>
      <c r="H592" s="592">
        <v>0</v>
      </c>
      <c r="I592" s="476">
        <f>F592+G592+H592</f>
        <v>0</v>
      </c>
      <c r="J592" s="221" t="str">
        <f t="shared" si="105"/>
        <v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6.8" hidden="1" thickBot="1">
      <c r="A593" s="275">
        <v>585</v>
      </c>
      <c r="B593" s="173"/>
      <c r="C593" s="137">
        <v>9820</v>
      </c>
      <c r="D593" s="139" t="s">
        <v>1478</v>
      </c>
      <c r="E593" s="593"/>
      <c r="F593" s="465"/>
      <c r="G593" s="359"/>
      <c r="H593" s="592">
        <v>0</v>
      </c>
      <c r="I593" s="476">
        <f>F593+G593+H593</f>
        <v>0</v>
      </c>
      <c r="J593" s="221" t="str">
        <f t="shared" si="105"/>
        <v/>
      </c>
      <c r="K593" s="244"/>
      <c r="N593" s="215"/>
      <c r="O593" s="215"/>
      <c r="S593" s="215"/>
      <c r="T593" s="215"/>
      <c r="V593" s="215"/>
      <c r="W593" s="215"/>
      <c r="Y593" s="247"/>
    </row>
    <row r="594" spans="1:25" ht="16.8" hidden="1" thickBot="1">
      <c r="A594" s="275">
        <v>590</v>
      </c>
      <c r="B594" s="173"/>
      <c r="C594" s="137">
        <v>9830</v>
      </c>
      <c r="D594" s="139" t="s">
        <v>1479</v>
      </c>
      <c r="E594" s="593"/>
      <c r="F594" s="465"/>
      <c r="G594" s="359"/>
      <c r="H594" s="592">
        <v>0</v>
      </c>
      <c r="I594" s="476">
        <f>F594+G594+H594</f>
        <v>0</v>
      </c>
      <c r="J594" s="221" t="str">
        <f t="shared" si="105"/>
        <v/>
      </c>
      <c r="K594" s="244"/>
      <c r="N594" s="215"/>
      <c r="O594" s="215"/>
      <c r="S594" s="215"/>
      <c r="T594" s="215"/>
      <c r="V594" s="215"/>
      <c r="W594" s="215"/>
    </row>
    <row r="595" spans="1:25" ht="16.8" hidden="1" thickBot="1">
      <c r="A595" s="260">
        <v>600</v>
      </c>
      <c r="B595" s="173"/>
      <c r="C595" s="137">
        <v>9850</v>
      </c>
      <c r="D595" s="139" t="s">
        <v>1480</v>
      </c>
      <c r="E595" s="593"/>
      <c r="F595" s="465"/>
      <c r="G595" s="359"/>
      <c r="H595" s="592">
        <v>0</v>
      </c>
      <c r="I595" s="476">
        <f>F595+G595+H595</f>
        <v>0</v>
      </c>
      <c r="J595" s="221" t="str">
        <f t="shared" si="105"/>
        <v/>
      </c>
      <c r="K595" s="244"/>
      <c r="N595" s="215"/>
      <c r="O595" s="215"/>
      <c r="S595" s="215"/>
      <c r="T595" s="215"/>
      <c r="V595" s="215"/>
      <c r="W595" s="215"/>
    </row>
    <row r="596" spans="1:25" ht="34.5" hidden="1" customHeight="1" thickBot="1">
      <c r="A596" s="260">
        <v>605</v>
      </c>
      <c r="B596" s="207"/>
      <c r="C596" s="142">
        <v>9890</v>
      </c>
      <c r="D596" s="141" t="s">
        <v>1510</v>
      </c>
      <c r="E596" s="671"/>
      <c r="F596" s="592">
        <v>0</v>
      </c>
      <c r="G596" s="592">
        <v>0</v>
      </c>
      <c r="H596" s="592">
        <v>0</v>
      </c>
      <c r="I596" s="476">
        <f>F596+G596+H596</f>
        <v>0</v>
      </c>
      <c r="J596" s="221" t="str">
        <f t="shared" si="105"/>
        <v/>
      </c>
      <c r="K596" s="244"/>
      <c r="N596" s="215"/>
      <c r="O596" s="215"/>
      <c r="S596" s="215"/>
      <c r="T596" s="215"/>
      <c r="V596" s="215"/>
      <c r="W596" s="215"/>
    </row>
    <row r="597" spans="1:25" ht="16.2" thickBot="1">
      <c r="A597" s="260">
        <v>610</v>
      </c>
      <c r="B597" s="657"/>
      <c r="C597" s="658" t="s">
        <v>1242</v>
      </c>
      <c r="D597" s="659" t="s">
        <v>1730</v>
      </c>
      <c r="E597" s="729"/>
      <c r="F597" s="660">
        <f>SUM(F461,F465,F468,F471,F481,F497,F502,F503,F512,F516,F521,F478,F524,F531,F535,F536,F541,F544,F566,F586,F591)</f>
        <v>539365</v>
      </c>
      <c r="G597" s="660">
        <f>SUM(G461,G465,G468,G471,G481,G497,G502,G503,G512,G516,G521,G478,G524,G531,G535,G536,G541,G544,G566,G586,G591)</f>
        <v>732228</v>
      </c>
      <c r="H597" s="661">
        <f>SUM(H461,H465,H468,H471,H481,H497,H502,H503,H512,H516,H521,H478,H524,H531,H535,H536,H541,H544,H566,H586,H591)</f>
        <v>0</v>
      </c>
      <c r="I597" s="660">
        <f>SUM(I461,I465,I468,I471,I481,I497,I502,I503,I512,I516,I521,I478,I524,I531,I535,I536,I541,I544,I566,I586,I591)</f>
        <v>1271593</v>
      </c>
      <c r="J597" s="221">
        <v>1</v>
      </c>
      <c r="N597" s="215"/>
      <c r="O597" s="215"/>
      <c r="S597" s="215"/>
      <c r="T597" s="215"/>
      <c r="V597" s="215"/>
      <c r="W597" s="215"/>
    </row>
    <row r="598" spans="1:25">
      <c r="A598" s="260"/>
      <c r="D598" s="478" t="s">
        <v>1063</v>
      </c>
      <c r="E598" s="552">
        <f>E597+E445</f>
        <v>0</v>
      </c>
      <c r="F598" s="479" t="s">
        <v>1655</v>
      </c>
      <c r="G598" s="479" t="s">
        <v>1655</v>
      </c>
      <c r="H598" s="479" t="s">
        <v>1655</v>
      </c>
      <c r="I598" s="479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5">
      <c r="A600" s="260"/>
      <c r="B600" s="740" t="s">
        <v>1732</v>
      </c>
      <c r="C600" s="382"/>
      <c r="D600" s="384" t="s">
        <v>1733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5">
      <c r="A602" s="260"/>
      <c r="B602" s="740" t="s">
        <v>1734</v>
      </c>
      <c r="C602" s="741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5">
      <c r="A604" s="260"/>
      <c r="B604" s="287" t="s">
        <v>1735</v>
      </c>
      <c r="C604" s="382"/>
      <c r="D604" s="384" t="s">
        <v>1736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1:25" s="226" customFormat="1" ht="12" customHeight="1">
      <c r="B606" s="392"/>
      <c r="C606" s="392"/>
      <c r="D606" s="393"/>
      <c r="E606" s="392"/>
      <c r="F606" s="392"/>
      <c r="G606" s="392"/>
      <c r="H606" s="392"/>
      <c r="I606" s="392"/>
      <c r="J606" s="221">
        <v>1</v>
      </c>
      <c r="K606" s="222"/>
      <c r="L606" s="392"/>
      <c r="M606" s="392"/>
      <c r="N606" s="394"/>
      <c r="O606" s="394"/>
      <c r="P606" s="394"/>
      <c r="Q606" s="392"/>
      <c r="R606" s="392"/>
      <c r="S606" s="394"/>
      <c r="T606" s="394"/>
      <c r="U606" s="392"/>
      <c r="V606" s="394"/>
      <c r="W606" s="394"/>
      <c r="X606" s="394"/>
      <c r="Y606" s="215"/>
    </row>
    <row r="607" spans="1:25" hidden="1"/>
    <row r="608" spans="1:25" hidden="1"/>
    <row r="609" spans="2:24" hidden="1"/>
    <row r="610" spans="2:24" hidden="1"/>
    <row r="611" spans="2:24" hidden="1"/>
    <row r="612" spans="2:24">
      <c r="E612" s="278"/>
      <c r="F612" s="278"/>
      <c r="G612" s="278"/>
      <c r="H612" s="278"/>
      <c r="I612" s="282"/>
      <c r="J612" s="221">
        <f>(IF($E745&lt;&gt;0,$J$2,IF($I745&lt;&gt;0,$J$2,"")))</f>
        <v>1</v>
      </c>
      <c r="L612" s="278"/>
      <c r="M612" s="278"/>
      <c r="N612" s="282"/>
      <c r="O612" s="282"/>
      <c r="P612" s="282"/>
      <c r="Q612" s="278"/>
      <c r="R612" s="278"/>
      <c r="S612" s="282"/>
      <c r="T612" s="282"/>
      <c r="U612" s="278"/>
      <c r="V612" s="282"/>
      <c r="W612" s="282"/>
    </row>
    <row r="613" spans="2:24">
      <c r="C613" s="227"/>
      <c r="D613" s="228"/>
      <c r="E613" s="278"/>
      <c r="F613" s="278"/>
      <c r="G613" s="278"/>
      <c r="H613" s="278"/>
      <c r="I613" s="282"/>
      <c r="J613" s="221">
        <f>(IF($E745&lt;&gt;0,$J$2,IF($I745&lt;&gt;0,$J$2,"")))</f>
        <v>1</v>
      </c>
      <c r="L613" s="278"/>
      <c r="M613" s="278"/>
      <c r="N613" s="282"/>
      <c r="O613" s="282"/>
      <c r="P613" s="282"/>
      <c r="Q613" s="278"/>
      <c r="R613" s="278"/>
      <c r="S613" s="282"/>
      <c r="T613" s="282"/>
      <c r="U613" s="278"/>
      <c r="V613" s="282"/>
      <c r="W613" s="282"/>
    </row>
    <row r="614" spans="2:24">
      <c r="B614" s="897" t="str">
        <f>$B$7</f>
        <v>БЮДЖЕТ - НАЧАЛЕН ПЛАН
ПО ПЪЛНА ЕДИННА БЮДЖЕТНА КЛАСИФИКАЦИЯ</v>
      </c>
      <c r="C614" s="898"/>
      <c r="D614" s="898"/>
      <c r="E614" s="278"/>
      <c r="F614" s="278"/>
      <c r="G614" s="278"/>
      <c r="H614" s="278"/>
      <c r="I614" s="282"/>
      <c r="J614" s="221">
        <f>(IF($E745&lt;&gt;0,$J$2,IF($I745&lt;&gt;0,$J$2,"")))</f>
        <v>1</v>
      </c>
      <c r="L614" s="278"/>
      <c r="M614" s="278"/>
      <c r="N614" s="282"/>
      <c r="O614" s="282"/>
      <c r="P614" s="282"/>
      <c r="Q614" s="278"/>
      <c r="R614" s="278"/>
      <c r="S614" s="282"/>
      <c r="T614" s="282"/>
      <c r="U614" s="278"/>
      <c r="V614" s="282"/>
      <c r="W614" s="282"/>
    </row>
    <row r="615" spans="2:24">
      <c r="C615" s="227"/>
      <c r="D615" s="228"/>
      <c r="E615" s="279" t="s">
        <v>1656</v>
      </c>
      <c r="F615" s="279" t="s">
        <v>1524</v>
      </c>
      <c r="G615" s="278"/>
      <c r="H615" s="278"/>
      <c r="I615" s="282"/>
      <c r="J615" s="221">
        <f>(IF($E745&lt;&gt;0,$J$2,IF($I745&lt;&gt;0,$J$2,"")))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</row>
    <row r="616" spans="2:24" ht="17.399999999999999">
      <c r="B616" s="899" t="str">
        <f>$B$9</f>
        <v>Маджарово</v>
      </c>
      <c r="C616" s="900"/>
      <c r="D616" s="901"/>
      <c r="E616" s="578">
        <f>$E$9</f>
        <v>44927</v>
      </c>
      <c r="F616" s="579">
        <f>$F$9</f>
        <v>45291</v>
      </c>
      <c r="G616" s="278"/>
      <c r="H616" s="278"/>
      <c r="I616" s="282"/>
      <c r="J616" s="221">
        <f>(IF($E745&lt;&gt;0,$J$2,IF($I745&lt;&gt;0,$J$2,"")))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</row>
    <row r="617" spans="2:24">
      <c r="B617" s="230" t="str">
        <f>$B$10</f>
        <v>(наименование на разпоредителя с бюджет)</v>
      </c>
      <c r="E617" s="278"/>
      <c r="F617" s="280">
        <f>$F$10</f>
        <v>0</v>
      </c>
      <c r="G617" s="278"/>
      <c r="H617" s="278"/>
      <c r="I617" s="282"/>
      <c r="J617" s="221">
        <f>(IF($E745&lt;&gt;0,$J$2,IF($I745&lt;&gt;0,$J$2,"")))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</row>
    <row r="618" spans="2:24">
      <c r="B618" s="230"/>
      <c r="E618" s="281"/>
      <c r="F618" s="278"/>
      <c r="G618" s="278"/>
      <c r="H618" s="278"/>
      <c r="I618" s="282"/>
      <c r="J618" s="221">
        <f>(IF($E745&lt;&gt;0,$J$2,IF($I745&lt;&gt;0,$J$2,"")))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</row>
    <row r="619" spans="2:24" ht="18">
      <c r="B619" s="883" t="str">
        <f>$B$12</f>
        <v>Маджарово</v>
      </c>
      <c r="C619" s="884"/>
      <c r="D619" s="885"/>
      <c r="E619" s="229" t="s">
        <v>1657</v>
      </c>
      <c r="F619" s="580" t="str">
        <f>$F$12</f>
        <v>7604</v>
      </c>
      <c r="G619" s="278"/>
      <c r="H619" s="278"/>
      <c r="I619" s="282"/>
      <c r="J619" s="221">
        <f>(IF($E745&lt;&gt;0,$J$2,IF($I745&lt;&gt;0,$J$2,"")))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</row>
    <row r="620" spans="2:24">
      <c r="B620" s="581" t="str">
        <f>$B$13</f>
        <v>(наименование на първостепенния разпоредител с бюджет)</v>
      </c>
      <c r="E620" s="281" t="s">
        <v>1658</v>
      </c>
      <c r="F620" s="278"/>
      <c r="G620" s="278"/>
      <c r="H620" s="278"/>
      <c r="I620" s="282"/>
      <c r="J620" s="221">
        <f>(IF($E745&lt;&gt;0,$J$2,IF($I745&lt;&gt;0,$J$2,"")))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</row>
    <row r="621" spans="2:24" ht="18">
      <c r="B621" s="230"/>
      <c r="D621" s="441"/>
      <c r="E621" s="277"/>
      <c r="F621" s="277"/>
      <c r="G621" s="277"/>
      <c r="H621" s="277"/>
      <c r="I621" s="384"/>
      <c r="J621" s="221">
        <f>(IF($E745&lt;&gt;0,$J$2,IF($I745&lt;&gt;0,$J$2,"")))</f>
        <v>1</v>
      </c>
      <c r="L621" s="278"/>
      <c r="M621" s="278"/>
      <c r="N621" s="282"/>
      <c r="O621" s="282"/>
      <c r="P621" s="282"/>
      <c r="Q621" s="278"/>
      <c r="R621" s="278"/>
      <c r="S621" s="282"/>
      <c r="T621" s="282"/>
      <c r="U621" s="278"/>
      <c r="V621" s="282"/>
      <c r="W621" s="282"/>
    </row>
    <row r="622" spans="2:24" ht="16.8" thickBot="1">
      <c r="C622" s="227"/>
      <c r="D622" s="228"/>
      <c r="E622" s="278"/>
      <c r="F622" s="281"/>
      <c r="G622" s="281"/>
      <c r="H622" s="281"/>
      <c r="I622" s="284" t="s">
        <v>1659</v>
      </c>
      <c r="J622" s="221">
        <f>(IF($E745&lt;&gt;0,$J$2,IF($I745&lt;&gt;0,$J$2,"")))</f>
        <v>1</v>
      </c>
      <c r="L622" s="283" t="s">
        <v>91</v>
      </c>
      <c r="M622" s="278"/>
      <c r="N622" s="282"/>
      <c r="O622" s="284" t="s">
        <v>1659</v>
      </c>
      <c r="P622" s="282"/>
      <c r="Q622" s="283" t="s">
        <v>92</v>
      </c>
      <c r="R622" s="278"/>
      <c r="S622" s="282"/>
      <c r="T622" s="284" t="s">
        <v>1659</v>
      </c>
      <c r="U622" s="278"/>
      <c r="V622" s="282"/>
      <c r="W622" s="284" t="s">
        <v>1659</v>
      </c>
    </row>
    <row r="623" spans="2:24" ht="18.600000000000001" thickBot="1">
      <c r="B623" s="674"/>
      <c r="C623" s="675"/>
      <c r="D623" s="676" t="s">
        <v>1055</v>
      </c>
      <c r="E623" s="677"/>
      <c r="F623" s="955" t="s">
        <v>1460</v>
      </c>
      <c r="G623" s="956"/>
      <c r="H623" s="957"/>
      <c r="I623" s="958"/>
      <c r="J623" s="221">
        <f>(IF($E745&lt;&gt;0,$J$2,IF($I745&lt;&gt;0,$J$2,"")))</f>
        <v>1</v>
      </c>
      <c r="L623" s="912" t="s">
        <v>1888</v>
      </c>
      <c r="M623" s="912" t="s">
        <v>1889</v>
      </c>
      <c r="N623" s="905" t="s">
        <v>1890</v>
      </c>
      <c r="O623" s="905" t="s">
        <v>93</v>
      </c>
      <c r="P623" s="222"/>
      <c r="Q623" s="905" t="s">
        <v>1891</v>
      </c>
      <c r="R623" s="905" t="s">
        <v>1892</v>
      </c>
      <c r="S623" s="905" t="s">
        <v>1893</v>
      </c>
      <c r="T623" s="905" t="s">
        <v>94</v>
      </c>
      <c r="U623" s="409" t="s">
        <v>95</v>
      </c>
      <c r="V623" s="410"/>
      <c r="W623" s="411"/>
      <c r="X623" s="291"/>
    </row>
    <row r="624" spans="2:24" ht="31.8" thickBot="1">
      <c r="B624" s="678" t="s">
        <v>1575</v>
      </c>
      <c r="C624" s="679" t="s">
        <v>1660</v>
      </c>
      <c r="D624" s="680" t="s">
        <v>1056</v>
      </c>
      <c r="E624" s="681"/>
      <c r="F624" s="605" t="s">
        <v>1461</v>
      </c>
      <c r="G624" s="605" t="s">
        <v>1462</v>
      </c>
      <c r="H624" s="605" t="s">
        <v>1459</v>
      </c>
      <c r="I624" s="605" t="s">
        <v>1049</v>
      </c>
      <c r="J624" s="221">
        <f>(IF($E745&lt;&gt;0,$J$2,IF($I745&lt;&gt;0,$J$2,"")))</f>
        <v>1</v>
      </c>
      <c r="L624" s="948"/>
      <c r="M624" s="954"/>
      <c r="N624" s="948"/>
      <c r="O624" s="954"/>
      <c r="P624" s="222"/>
      <c r="Q624" s="945"/>
      <c r="R624" s="945"/>
      <c r="S624" s="945"/>
      <c r="T624" s="945"/>
      <c r="U624" s="412">
        <f>$C$3</f>
        <v>2023</v>
      </c>
      <c r="V624" s="412">
        <f>$C$3+1</f>
        <v>2024</v>
      </c>
      <c r="W624" s="412" t="str">
        <f>CONCATENATE("след ",$C$3+1)</f>
        <v>след 2024</v>
      </c>
      <c r="X624" s="413" t="s">
        <v>96</v>
      </c>
    </row>
    <row r="625" spans="2:24" ht="18" thickBot="1">
      <c r="B625" s="506"/>
      <c r="C625" s="397"/>
      <c r="D625" s="295" t="s">
        <v>1244</v>
      </c>
      <c r="E625" s="701"/>
      <c r="F625" s="296"/>
      <c r="G625" s="296"/>
      <c r="H625" s="296"/>
      <c r="I625" s="483"/>
      <c r="J625" s="221">
        <f>(IF($E745&lt;&gt;0,$J$2,IF($I745&lt;&gt;0,$J$2,"")))</f>
        <v>1</v>
      </c>
      <c r="L625" s="297" t="s">
        <v>97</v>
      </c>
      <c r="M625" s="297" t="s">
        <v>98</v>
      </c>
      <c r="N625" s="298" t="s">
        <v>99</v>
      </c>
      <c r="O625" s="298" t="s">
        <v>100</v>
      </c>
      <c r="P625" s="222"/>
      <c r="Q625" s="504" t="s">
        <v>101</v>
      </c>
      <c r="R625" s="504" t="s">
        <v>102</v>
      </c>
      <c r="S625" s="504" t="s">
        <v>103</v>
      </c>
      <c r="T625" s="504" t="s">
        <v>104</v>
      </c>
      <c r="U625" s="504" t="s">
        <v>1026</v>
      </c>
      <c r="V625" s="504" t="s">
        <v>1027</v>
      </c>
      <c r="W625" s="504" t="s">
        <v>1028</v>
      </c>
      <c r="X625" s="414" t="s">
        <v>1029</v>
      </c>
    </row>
    <row r="626" spans="2:24" ht="122.4" thickBot="1">
      <c r="B626" s="236"/>
      <c r="C626" s="511">
        <f>VLOOKUP(D626,OP_LIST2,2,FALSE)</f>
        <v>0</v>
      </c>
      <c r="D626" s="512" t="s">
        <v>944</v>
      </c>
      <c r="E626" s="702"/>
      <c r="F626" s="368"/>
      <c r="G626" s="368"/>
      <c r="H626" s="368"/>
      <c r="I626" s="303"/>
      <c r="J626" s="221">
        <f>(IF($E745&lt;&gt;0,$J$2,IF($I745&lt;&gt;0,$J$2,"")))</f>
        <v>1</v>
      </c>
      <c r="L626" s="415" t="s">
        <v>1030</v>
      </c>
      <c r="M626" s="415" t="s">
        <v>1030</v>
      </c>
      <c r="N626" s="415" t="s">
        <v>1031</v>
      </c>
      <c r="O626" s="415" t="s">
        <v>1032</v>
      </c>
      <c r="P626" s="222"/>
      <c r="Q626" s="415" t="s">
        <v>1030</v>
      </c>
      <c r="R626" s="415" t="s">
        <v>1030</v>
      </c>
      <c r="S626" s="415" t="s">
        <v>1057</v>
      </c>
      <c r="T626" s="415" t="s">
        <v>1034</v>
      </c>
      <c r="U626" s="415" t="s">
        <v>1030</v>
      </c>
      <c r="V626" s="415" t="s">
        <v>1030</v>
      </c>
      <c r="W626" s="415" t="s">
        <v>1030</v>
      </c>
      <c r="X626" s="306" t="s">
        <v>1035</v>
      </c>
    </row>
    <row r="627" spans="2:24" ht="18" thickBot="1">
      <c r="B627" s="510"/>
      <c r="C627" s="513">
        <f>VLOOKUP(D628,EBK_DEIN2,2,FALSE)</f>
        <v>1122</v>
      </c>
      <c r="D627" s="505" t="s">
        <v>1444</v>
      </c>
      <c r="E627" s="703"/>
      <c r="F627" s="368"/>
      <c r="G627" s="368"/>
      <c r="H627" s="368"/>
      <c r="I627" s="303"/>
      <c r="J627" s="221">
        <f>(IF($E745&lt;&gt;0,$J$2,IF($I745&lt;&gt;0,$J$2,"")))</f>
        <v>1</v>
      </c>
      <c r="L627" s="416"/>
      <c r="M627" s="416"/>
      <c r="N627" s="344"/>
      <c r="O627" s="417"/>
      <c r="P627" s="222"/>
      <c r="Q627" s="416"/>
      <c r="R627" s="416"/>
      <c r="S627" s="344"/>
      <c r="T627" s="417"/>
      <c r="U627" s="416"/>
      <c r="V627" s="344"/>
      <c r="W627" s="417"/>
      <c r="X627" s="418"/>
    </row>
    <row r="628" spans="2:24" ht="18">
      <c r="B628" s="419"/>
      <c r="C628" s="238"/>
      <c r="D628" s="502" t="s">
        <v>674</v>
      </c>
      <c r="E628" s="703"/>
      <c r="F628" s="368"/>
      <c r="G628" s="368"/>
      <c r="H628" s="368"/>
      <c r="I628" s="303"/>
      <c r="J628" s="221">
        <f>(IF($E745&lt;&gt;0,$J$2,IF($I745&lt;&gt;0,$J$2,"")))</f>
        <v>1</v>
      </c>
      <c r="L628" s="416"/>
      <c r="M628" s="416"/>
      <c r="N628" s="344"/>
      <c r="O628" s="420">
        <f>SUMIF(O631:O632,"&lt;0")+SUMIF(O634:O638,"&lt;0")+SUMIF(O640:O647,"&lt;0")+SUMIF(O649:O665,"&lt;0")+SUMIF(O671:O675,"&lt;0")+SUMIF(O677:O682,"&lt;0")+SUMIF(O685:O691,"&lt;0")+SUMIF(O698:O699,"&lt;0")+SUMIF(O702:O707,"&lt;0")+SUMIF(O709:O714,"&lt;0")+SUMIF(O718,"&lt;0")+SUMIF(O720:O726,"&lt;0")+SUMIF(O728:O730,"&lt;0")+SUMIF(O732:O735,"&lt;0")+SUMIF(O737:O738,"&lt;0")+SUMIF(O741,"&lt;0")</f>
        <v>-1313253</v>
      </c>
      <c r="P628" s="222"/>
      <c r="Q628" s="416"/>
      <c r="R628" s="416"/>
      <c r="S628" s="344"/>
      <c r="T628" s="420">
        <f>SUMIF(T631:T632,"&lt;0")+SUMIF(T634:T638,"&lt;0")+SUMIF(T640:T647,"&lt;0")+SUMIF(T649:T665,"&lt;0")+SUMIF(T671:T675,"&lt;0")+SUMIF(T677:T682,"&lt;0")+SUMIF(T685:T691,"&lt;0")+SUMIF(T698:T699,"&lt;0")+SUMIF(T702:T707,"&lt;0")+SUMIF(T709:T714,"&lt;0")+SUMIF(T718,"&lt;0")+SUMIF(T720:T726,"&lt;0")+SUMIF(T728:T730,"&lt;0")+SUMIF(T732:T735,"&lt;0")+SUMIF(T737:T738,"&lt;0")+SUMIF(T741,"&lt;0")</f>
        <v>-118900</v>
      </c>
      <c r="U628" s="416"/>
      <c r="V628" s="344"/>
      <c r="W628" s="417"/>
      <c r="X628" s="308"/>
    </row>
    <row r="629" spans="2:24" ht="18.600000000000001" thickBot="1">
      <c r="B629" s="354"/>
      <c r="C629" s="238"/>
      <c r="D629" s="292" t="s">
        <v>1058</v>
      </c>
      <c r="E629" s="703"/>
      <c r="F629" s="368"/>
      <c r="G629" s="368"/>
      <c r="H629" s="368"/>
      <c r="I629" s="303"/>
      <c r="J629" s="221">
        <f>(IF($E745&lt;&gt;0,$J$2,IF($I745&lt;&gt;0,$J$2,"")))</f>
        <v>1</v>
      </c>
      <c r="L629" s="416"/>
      <c r="M629" s="416"/>
      <c r="N629" s="344"/>
      <c r="O629" s="417"/>
      <c r="P629" s="222"/>
      <c r="Q629" s="416"/>
      <c r="R629" s="416"/>
      <c r="S629" s="344"/>
      <c r="T629" s="417"/>
      <c r="U629" s="416"/>
      <c r="V629" s="344"/>
      <c r="W629" s="417"/>
      <c r="X629" s="310"/>
    </row>
    <row r="630" spans="2:24" ht="18.600000000000001" thickBot="1">
      <c r="B630" s="682">
        <v>100</v>
      </c>
      <c r="C630" s="959" t="s">
        <v>1245</v>
      </c>
      <c r="D630" s="960"/>
      <c r="E630" s="683"/>
      <c r="F630" s="684">
        <f>SUM(F631:F632)</f>
        <v>800175</v>
      </c>
      <c r="G630" s="685">
        <f>SUM(G631:G632)</f>
        <v>0</v>
      </c>
      <c r="H630" s="685">
        <f>SUM(H631:H632)</f>
        <v>0</v>
      </c>
      <c r="I630" s="685">
        <f>SUM(I631:I632)</f>
        <v>800175</v>
      </c>
      <c r="J630" s="243">
        <f t="shared" ref="J630:J661" si="106">(IF($E630&lt;&gt;0,$J$2,IF($I630&lt;&gt;0,$J$2,"")))</f>
        <v>1</v>
      </c>
      <c r="K630" s="244"/>
      <c r="L630" s="311">
        <f>SUM(L631:L632)</f>
        <v>0</v>
      </c>
      <c r="M630" s="312">
        <f>SUM(M631:M632)</f>
        <v>0</v>
      </c>
      <c r="N630" s="421">
        <f>SUM(N631:N632)</f>
        <v>800175</v>
      </c>
      <c r="O630" s="422">
        <f>SUM(O631:O632)</f>
        <v>-800175</v>
      </c>
      <c r="P630" s="244"/>
      <c r="Q630" s="707"/>
      <c r="R630" s="708"/>
      <c r="S630" s="709"/>
      <c r="T630" s="708"/>
      <c r="U630" s="708"/>
      <c r="V630" s="708"/>
      <c r="W630" s="710"/>
      <c r="X630" s="313">
        <f t="shared" ref="X630:X661" si="107">T630-U630-V630-W630</f>
        <v>0</v>
      </c>
    </row>
    <row r="631" spans="2:24" ht="18.600000000000001" thickBot="1">
      <c r="B631" s="140"/>
      <c r="C631" s="144">
        <v>101</v>
      </c>
      <c r="D631" s="138" t="s">
        <v>1246</v>
      </c>
      <c r="E631" s="704"/>
      <c r="F631" s="449">
        <v>746175</v>
      </c>
      <c r="G631" s="245"/>
      <c r="H631" s="245"/>
      <c r="I631" s="476">
        <f>F631+G631+H631</f>
        <v>746175</v>
      </c>
      <c r="J631" s="243">
        <f t="shared" si="106"/>
        <v>1</v>
      </c>
      <c r="K631" s="244"/>
      <c r="L631" s="423"/>
      <c r="M631" s="252"/>
      <c r="N631" s="315">
        <f>I631</f>
        <v>746175</v>
      </c>
      <c r="O631" s="424">
        <f>L631+M631-N631</f>
        <v>-746175</v>
      </c>
      <c r="P631" s="244"/>
      <c r="Q631" s="663"/>
      <c r="R631" s="667"/>
      <c r="S631" s="667"/>
      <c r="T631" s="667"/>
      <c r="U631" s="667"/>
      <c r="V631" s="667"/>
      <c r="W631" s="711"/>
      <c r="X631" s="313">
        <f t="shared" si="107"/>
        <v>0</v>
      </c>
    </row>
    <row r="632" spans="2:24" ht="18.600000000000001" thickBot="1">
      <c r="B632" s="140"/>
      <c r="C632" s="137">
        <v>102</v>
      </c>
      <c r="D632" s="139" t="s">
        <v>1247</v>
      </c>
      <c r="E632" s="704"/>
      <c r="F632" s="449">
        <v>54000</v>
      </c>
      <c r="G632" s="245"/>
      <c r="H632" s="245"/>
      <c r="I632" s="476">
        <f>F632+G632+H632</f>
        <v>54000</v>
      </c>
      <c r="J632" s="243">
        <f t="shared" si="106"/>
        <v>1</v>
      </c>
      <c r="K632" s="244"/>
      <c r="L632" s="423"/>
      <c r="M632" s="252"/>
      <c r="N632" s="315">
        <f>I632</f>
        <v>54000</v>
      </c>
      <c r="O632" s="424">
        <f>L632+M632-N632</f>
        <v>-54000</v>
      </c>
      <c r="P632" s="244"/>
      <c r="Q632" s="663"/>
      <c r="R632" s="667"/>
      <c r="S632" s="667"/>
      <c r="T632" s="667"/>
      <c r="U632" s="667"/>
      <c r="V632" s="667"/>
      <c r="W632" s="711"/>
      <c r="X632" s="313">
        <f t="shared" si="107"/>
        <v>0</v>
      </c>
    </row>
    <row r="633" spans="2:24" ht="18.600000000000001" thickBot="1">
      <c r="B633" s="686">
        <v>200</v>
      </c>
      <c r="C633" s="946" t="s">
        <v>1248</v>
      </c>
      <c r="D633" s="946"/>
      <c r="E633" s="687"/>
      <c r="F633" s="688">
        <f>SUM(F634:F638)</f>
        <v>100000</v>
      </c>
      <c r="G633" s="689">
        <f>SUM(G634:G638)</f>
        <v>0</v>
      </c>
      <c r="H633" s="689">
        <f>SUM(H634:H638)</f>
        <v>0</v>
      </c>
      <c r="I633" s="689">
        <f>SUM(I634:I638)</f>
        <v>100000</v>
      </c>
      <c r="J633" s="243">
        <f t="shared" si="106"/>
        <v>1</v>
      </c>
      <c r="K633" s="244"/>
      <c r="L633" s="316">
        <f>SUM(L634:L638)</f>
        <v>0</v>
      </c>
      <c r="M633" s="317">
        <f>SUM(M634:M638)</f>
        <v>0</v>
      </c>
      <c r="N633" s="425">
        <f>SUM(N634:N638)</f>
        <v>100000</v>
      </c>
      <c r="O633" s="426">
        <f>SUM(O634:O638)</f>
        <v>-100000</v>
      </c>
      <c r="P633" s="244"/>
      <c r="Q633" s="665"/>
      <c r="R633" s="666"/>
      <c r="S633" s="666"/>
      <c r="T633" s="666"/>
      <c r="U633" s="666"/>
      <c r="V633" s="666"/>
      <c r="W633" s="712"/>
      <c r="X633" s="313">
        <f t="shared" si="107"/>
        <v>0</v>
      </c>
    </row>
    <row r="634" spans="2:24" ht="18.600000000000001" thickBot="1">
      <c r="B634" s="143"/>
      <c r="C634" s="144">
        <v>201</v>
      </c>
      <c r="D634" s="138" t="s">
        <v>1249</v>
      </c>
      <c r="E634" s="704"/>
      <c r="F634" s="449">
        <v>15000</v>
      </c>
      <c r="G634" s="245"/>
      <c r="H634" s="245"/>
      <c r="I634" s="476">
        <f>F634+G634+H634</f>
        <v>15000</v>
      </c>
      <c r="J634" s="243">
        <f t="shared" si="106"/>
        <v>1</v>
      </c>
      <c r="K634" s="244"/>
      <c r="L634" s="423"/>
      <c r="M634" s="252"/>
      <c r="N634" s="315">
        <f>I634</f>
        <v>15000</v>
      </c>
      <c r="O634" s="424">
        <f>L634+M634-N634</f>
        <v>-15000</v>
      </c>
      <c r="P634" s="244"/>
      <c r="Q634" s="663"/>
      <c r="R634" s="667"/>
      <c r="S634" s="667"/>
      <c r="T634" s="667"/>
      <c r="U634" s="667"/>
      <c r="V634" s="667"/>
      <c r="W634" s="711"/>
      <c r="X634" s="313">
        <f t="shared" si="107"/>
        <v>0</v>
      </c>
    </row>
    <row r="635" spans="2:24" ht="18.600000000000001" thickBot="1">
      <c r="B635" s="136"/>
      <c r="C635" s="137">
        <v>202</v>
      </c>
      <c r="D635" s="145" t="s">
        <v>1250</v>
      </c>
      <c r="E635" s="704"/>
      <c r="F635" s="449">
        <v>18000</v>
      </c>
      <c r="G635" s="245"/>
      <c r="H635" s="245"/>
      <c r="I635" s="476">
        <f>F635+G635+H635</f>
        <v>18000</v>
      </c>
      <c r="J635" s="243">
        <f t="shared" si="106"/>
        <v>1</v>
      </c>
      <c r="K635" s="244"/>
      <c r="L635" s="423"/>
      <c r="M635" s="252"/>
      <c r="N635" s="315">
        <f>I635</f>
        <v>18000</v>
      </c>
      <c r="O635" s="424">
        <f>L635+M635-N635</f>
        <v>-18000</v>
      </c>
      <c r="P635" s="244"/>
      <c r="Q635" s="663"/>
      <c r="R635" s="667"/>
      <c r="S635" s="667"/>
      <c r="T635" s="667"/>
      <c r="U635" s="667"/>
      <c r="V635" s="667"/>
      <c r="W635" s="711"/>
      <c r="X635" s="313">
        <f t="shared" si="107"/>
        <v>0</v>
      </c>
    </row>
    <row r="636" spans="2:24" ht="18.600000000000001" thickBot="1">
      <c r="B636" s="152"/>
      <c r="C636" s="137">
        <v>205</v>
      </c>
      <c r="D636" s="145" t="s">
        <v>901</v>
      </c>
      <c r="E636" s="704"/>
      <c r="F636" s="449">
        <v>42000</v>
      </c>
      <c r="G636" s="245"/>
      <c r="H636" s="245"/>
      <c r="I636" s="476">
        <f>F636+G636+H636</f>
        <v>42000</v>
      </c>
      <c r="J636" s="243">
        <f t="shared" si="106"/>
        <v>1</v>
      </c>
      <c r="K636" s="244"/>
      <c r="L636" s="423"/>
      <c r="M636" s="252"/>
      <c r="N636" s="315">
        <f>I636</f>
        <v>42000</v>
      </c>
      <c r="O636" s="424">
        <f>L636+M636-N636</f>
        <v>-42000</v>
      </c>
      <c r="P636" s="244"/>
      <c r="Q636" s="663"/>
      <c r="R636" s="667"/>
      <c r="S636" s="667"/>
      <c r="T636" s="667"/>
      <c r="U636" s="667"/>
      <c r="V636" s="667"/>
      <c r="W636" s="711"/>
      <c r="X636" s="313">
        <f t="shared" si="107"/>
        <v>0</v>
      </c>
    </row>
    <row r="637" spans="2:24" ht="18.600000000000001" thickBot="1">
      <c r="B637" s="152"/>
      <c r="C637" s="137">
        <v>208</v>
      </c>
      <c r="D637" s="159" t="s">
        <v>902</v>
      </c>
      <c r="E637" s="704"/>
      <c r="F637" s="449">
        <v>25000</v>
      </c>
      <c r="G637" s="245"/>
      <c r="H637" s="245"/>
      <c r="I637" s="476">
        <f>F637+G637+H637</f>
        <v>25000</v>
      </c>
      <c r="J637" s="243">
        <f t="shared" si="106"/>
        <v>1</v>
      </c>
      <c r="K637" s="244"/>
      <c r="L637" s="423"/>
      <c r="M637" s="252"/>
      <c r="N637" s="315">
        <f>I637</f>
        <v>25000</v>
      </c>
      <c r="O637" s="424">
        <f>L637+M637-N637</f>
        <v>-25000</v>
      </c>
      <c r="P637" s="244"/>
      <c r="Q637" s="663"/>
      <c r="R637" s="667"/>
      <c r="S637" s="667"/>
      <c r="T637" s="667"/>
      <c r="U637" s="667"/>
      <c r="V637" s="667"/>
      <c r="W637" s="711"/>
      <c r="X637" s="313">
        <f t="shared" si="107"/>
        <v>0</v>
      </c>
    </row>
    <row r="638" spans="2:24" ht="18.600000000000001" hidden="1" thickBot="1">
      <c r="B638" s="143"/>
      <c r="C638" s="142">
        <v>209</v>
      </c>
      <c r="D638" s="148" t="s">
        <v>903</v>
      </c>
      <c r="E638" s="704"/>
      <c r="F638" s="449"/>
      <c r="G638" s="245"/>
      <c r="H638" s="245"/>
      <c r="I638" s="476">
        <f>F638+G638+H638</f>
        <v>0</v>
      </c>
      <c r="J638" s="243" t="str">
        <f t="shared" si="106"/>
        <v/>
      </c>
      <c r="K638" s="244"/>
      <c r="L638" s="423"/>
      <c r="M638" s="252"/>
      <c r="N638" s="315">
        <f>I638</f>
        <v>0</v>
      </c>
      <c r="O638" s="424">
        <f>L638+M638-N638</f>
        <v>0</v>
      </c>
      <c r="P638" s="244"/>
      <c r="Q638" s="663"/>
      <c r="R638" s="667"/>
      <c r="S638" s="667"/>
      <c r="T638" s="667"/>
      <c r="U638" s="667"/>
      <c r="V638" s="667"/>
      <c r="W638" s="711"/>
      <c r="X638" s="313">
        <f t="shared" si="107"/>
        <v>0</v>
      </c>
    </row>
    <row r="639" spans="2:24" ht="18.600000000000001" thickBot="1">
      <c r="B639" s="686">
        <v>500</v>
      </c>
      <c r="C639" s="947" t="s">
        <v>203</v>
      </c>
      <c r="D639" s="947"/>
      <c r="E639" s="687"/>
      <c r="F639" s="688">
        <f>SUM(F640:F646)</f>
        <v>202000</v>
      </c>
      <c r="G639" s="689">
        <f>SUM(G640:G646)</f>
        <v>0</v>
      </c>
      <c r="H639" s="689">
        <f>SUM(H640:H646)</f>
        <v>0</v>
      </c>
      <c r="I639" s="689">
        <f>SUM(I640:I646)</f>
        <v>202000</v>
      </c>
      <c r="J639" s="243">
        <f t="shared" si="106"/>
        <v>1</v>
      </c>
      <c r="K639" s="244"/>
      <c r="L639" s="316">
        <f>SUM(L640:L646)</f>
        <v>0</v>
      </c>
      <c r="M639" s="317">
        <f>SUM(M640:M646)</f>
        <v>0</v>
      </c>
      <c r="N639" s="425">
        <f>SUM(N640:N646)</f>
        <v>202000</v>
      </c>
      <c r="O639" s="426">
        <f>SUM(O640:O646)</f>
        <v>-202000</v>
      </c>
      <c r="P639" s="244"/>
      <c r="Q639" s="665"/>
      <c r="R639" s="666"/>
      <c r="S639" s="667"/>
      <c r="T639" s="666"/>
      <c r="U639" s="666"/>
      <c r="V639" s="666"/>
      <c r="W639" s="712"/>
      <c r="X639" s="313">
        <f t="shared" si="107"/>
        <v>0</v>
      </c>
    </row>
    <row r="640" spans="2:24" ht="18.600000000000001" thickBot="1">
      <c r="B640" s="143"/>
      <c r="C640" s="160">
        <v>551</v>
      </c>
      <c r="D640" s="456" t="s">
        <v>204</v>
      </c>
      <c r="E640" s="704"/>
      <c r="F640" s="449">
        <v>152000</v>
      </c>
      <c r="G640" s="245"/>
      <c r="H640" s="245"/>
      <c r="I640" s="476">
        <f t="shared" ref="I640:I647" si="108">F640+G640+H640</f>
        <v>152000</v>
      </c>
      <c r="J640" s="243">
        <f t="shared" si="106"/>
        <v>1</v>
      </c>
      <c r="K640" s="244"/>
      <c r="L640" s="423"/>
      <c r="M640" s="252"/>
      <c r="N640" s="315">
        <f t="shared" ref="N640:N647" si="109">I640</f>
        <v>152000</v>
      </c>
      <c r="O640" s="424">
        <f t="shared" ref="O640:O647" si="110">L640+M640-N640</f>
        <v>-152000</v>
      </c>
      <c r="P640" s="244"/>
      <c r="Q640" s="663"/>
      <c r="R640" s="667"/>
      <c r="S640" s="667"/>
      <c r="T640" s="667"/>
      <c r="U640" s="667"/>
      <c r="V640" s="667"/>
      <c r="W640" s="711"/>
      <c r="X640" s="313">
        <f t="shared" si="107"/>
        <v>0</v>
      </c>
    </row>
    <row r="641" spans="2:24" ht="18.600000000000001" hidden="1" thickBot="1">
      <c r="B641" s="143"/>
      <c r="C641" s="161">
        <v>552</v>
      </c>
      <c r="D641" s="457" t="s">
        <v>205</v>
      </c>
      <c r="E641" s="704"/>
      <c r="F641" s="449"/>
      <c r="G641" s="245"/>
      <c r="H641" s="245"/>
      <c r="I641" s="476">
        <f t="shared" si="108"/>
        <v>0</v>
      </c>
      <c r="J641" s="243" t="str">
        <f t="shared" si="106"/>
        <v/>
      </c>
      <c r="K641" s="244"/>
      <c r="L641" s="423"/>
      <c r="M641" s="252"/>
      <c r="N641" s="315">
        <f t="shared" si="109"/>
        <v>0</v>
      </c>
      <c r="O641" s="424">
        <f t="shared" si="110"/>
        <v>0</v>
      </c>
      <c r="P641" s="244"/>
      <c r="Q641" s="663"/>
      <c r="R641" s="667"/>
      <c r="S641" s="667"/>
      <c r="T641" s="667"/>
      <c r="U641" s="667"/>
      <c r="V641" s="667"/>
      <c r="W641" s="711"/>
      <c r="X641" s="313">
        <f t="shared" si="107"/>
        <v>0</v>
      </c>
    </row>
    <row r="642" spans="2:24" ht="18.600000000000001" hidden="1" thickBot="1">
      <c r="B642" s="143"/>
      <c r="C642" s="161">
        <v>558</v>
      </c>
      <c r="D642" s="457" t="s">
        <v>1676</v>
      </c>
      <c r="E642" s="704"/>
      <c r="F642" s="592">
        <v>0</v>
      </c>
      <c r="G642" s="592">
        <v>0</v>
      </c>
      <c r="H642" s="592">
        <v>0</v>
      </c>
      <c r="I642" s="476">
        <f t="shared" si="108"/>
        <v>0</v>
      </c>
      <c r="J642" s="243" t="str">
        <f t="shared" si="106"/>
        <v/>
      </c>
      <c r="K642" s="244"/>
      <c r="L642" s="423"/>
      <c r="M642" s="252"/>
      <c r="N642" s="315">
        <f t="shared" si="109"/>
        <v>0</v>
      </c>
      <c r="O642" s="424">
        <f t="shared" si="110"/>
        <v>0</v>
      </c>
      <c r="P642" s="244"/>
      <c r="Q642" s="663"/>
      <c r="R642" s="667"/>
      <c r="S642" s="667"/>
      <c r="T642" s="667"/>
      <c r="U642" s="667"/>
      <c r="V642" s="667"/>
      <c r="W642" s="711"/>
      <c r="X642" s="313">
        <f t="shared" si="107"/>
        <v>0</v>
      </c>
    </row>
    <row r="643" spans="2:24" ht="18.600000000000001" thickBot="1">
      <c r="B643" s="143"/>
      <c r="C643" s="161">
        <v>560</v>
      </c>
      <c r="D643" s="458" t="s">
        <v>206</v>
      </c>
      <c r="E643" s="704"/>
      <c r="F643" s="449">
        <v>35000</v>
      </c>
      <c r="G643" s="245"/>
      <c r="H643" s="245"/>
      <c r="I643" s="476">
        <f t="shared" si="108"/>
        <v>35000</v>
      </c>
      <c r="J643" s="243">
        <f t="shared" si="106"/>
        <v>1</v>
      </c>
      <c r="K643" s="244"/>
      <c r="L643" s="423"/>
      <c r="M643" s="252"/>
      <c r="N643" s="315">
        <f t="shared" si="109"/>
        <v>35000</v>
      </c>
      <c r="O643" s="424">
        <f t="shared" si="110"/>
        <v>-35000</v>
      </c>
      <c r="P643" s="244"/>
      <c r="Q643" s="663"/>
      <c r="R643" s="667"/>
      <c r="S643" s="667"/>
      <c r="T643" s="667"/>
      <c r="U643" s="667"/>
      <c r="V643" s="667"/>
      <c r="W643" s="711"/>
      <c r="X643" s="313">
        <f t="shared" si="107"/>
        <v>0</v>
      </c>
    </row>
    <row r="644" spans="2:24" ht="18.600000000000001" thickBot="1">
      <c r="B644" s="143"/>
      <c r="C644" s="161">
        <v>580</v>
      </c>
      <c r="D644" s="457" t="s">
        <v>207</v>
      </c>
      <c r="E644" s="704"/>
      <c r="F644" s="449">
        <v>15000</v>
      </c>
      <c r="G644" s="245"/>
      <c r="H644" s="245"/>
      <c r="I644" s="476">
        <f t="shared" si="108"/>
        <v>15000</v>
      </c>
      <c r="J644" s="243">
        <f t="shared" si="106"/>
        <v>1</v>
      </c>
      <c r="K644" s="244"/>
      <c r="L644" s="423"/>
      <c r="M644" s="252"/>
      <c r="N644" s="315">
        <f t="shared" si="109"/>
        <v>15000</v>
      </c>
      <c r="O644" s="424">
        <f t="shared" si="110"/>
        <v>-15000</v>
      </c>
      <c r="P644" s="244"/>
      <c r="Q644" s="663"/>
      <c r="R644" s="667"/>
      <c r="S644" s="667"/>
      <c r="T644" s="667"/>
      <c r="U644" s="667"/>
      <c r="V644" s="667"/>
      <c r="W644" s="711"/>
      <c r="X644" s="313">
        <f t="shared" si="107"/>
        <v>0</v>
      </c>
    </row>
    <row r="645" spans="2:24" ht="18.600000000000001" hidden="1" thickBot="1">
      <c r="B645" s="143"/>
      <c r="C645" s="161">
        <v>588</v>
      </c>
      <c r="D645" s="457" t="s">
        <v>1681</v>
      </c>
      <c r="E645" s="704"/>
      <c r="F645" s="592">
        <v>0</v>
      </c>
      <c r="G645" s="592">
        <v>0</v>
      </c>
      <c r="H645" s="592">
        <v>0</v>
      </c>
      <c r="I645" s="476">
        <f t="shared" si="108"/>
        <v>0</v>
      </c>
      <c r="J645" s="243" t="str">
        <f t="shared" si="106"/>
        <v/>
      </c>
      <c r="K645" s="244"/>
      <c r="L645" s="423"/>
      <c r="M645" s="252"/>
      <c r="N645" s="315">
        <f t="shared" si="109"/>
        <v>0</v>
      </c>
      <c r="O645" s="424">
        <f t="shared" si="110"/>
        <v>0</v>
      </c>
      <c r="P645" s="244"/>
      <c r="Q645" s="663"/>
      <c r="R645" s="667"/>
      <c r="S645" s="667"/>
      <c r="T645" s="667"/>
      <c r="U645" s="667"/>
      <c r="V645" s="667"/>
      <c r="W645" s="711"/>
      <c r="X645" s="313">
        <f t="shared" si="107"/>
        <v>0</v>
      </c>
    </row>
    <row r="646" spans="2:24" ht="32.4" hidden="1" thickBot="1">
      <c r="B646" s="143"/>
      <c r="C646" s="162">
        <v>590</v>
      </c>
      <c r="D646" s="459" t="s">
        <v>208</v>
      </c>
      <c r="E646" s="704"/>
      <c r="F646" s="449"/>
      <c r="G646" s="245"/>
      <c r="H646" s="245"/>
      <c r="I646" s="476">
        <f t="shared" si="108"/>
        <v>0</v>
      </c>
      <c r="J646" s="243" t="str">
        <f t="shared" si="106"/>
        <v/>
      </c>
      <c r="K646" s="244"/>
      <c r="L646" s="423"/>
      <c r="M646" s="252"/>
      <c r="N646" s="315">
        <f t="shared" si="109"/>
        <v>0</v>
      </c>
      <c r="O646" s="424">
        <f t="shared" si="110"/>
        <v>0</v>
      </c>
      <c r="P646" s="244"/>
      <c r="Q646" s="663"/>
      <c r="R646" s="667"/>
      <c r="S646" s="667"/>
      <c r="T646" s="667"/>
      <c r="U646" s="667"/>
      <c r="V646" s="667"/>
      <c r="W646" s="711"/>
      <c r="X646" s="313">
        <f t="shared" si="107"/>
        <v>0</v>
      </c>
    </row>
    <row r="647" spans="2:24" ht="18.600000000000001" hidden="1" thickBot="1">
      <c r="B647" s="686">
        <v>800</v>
      </c>
      <c r="C647" s="947" t="s">
        <v>1059</v>
      </c>
      <c r="D647" s="947"/>
      <c r="E647" s="687"/>
      <c r="F647" s="690"/>
      <c r="G647" s="691"/>
      <c r="H647" s="691"/>
      <c r="I647" s="692">
        <f t="shared" si="108"/>
        <v>0</v>
      </c>
      <c r="J647" s="243" t="str">
        <f t="shared" si="106"/>
        <v/>
      </c>
      <c r="K647" s="244"/>
      <c r="L647" s="428"/>
      <c r="M647" s="254"/>
      <c r="N647" s="315">
        <f t="shared" si="109"/>
        <v>0</v>
      </c>
      <c r="O647" s="424">
        <f t="shared" si="110"/>
        <v>0</v>
      </c>
      <c r="P647" s="244"/>
      <c r="Q647" s="665"/>
      <c r="R647" s="666"/>
      <c r="S647" s="667"/>
      <c r="T647" s="667"/>
      <c r="U647" s="666"/>
      <c r="V647" s="667"/>
      <c r="W647" s="711"/>
      <c r="X647" s="313">
        <f t="shared" si="107"/>
        <v>0</v>
      </c>
    </row>
    <row r="648" spans="2:24" ht="18.600000000000001" thickBot="1">
      <c r="B648" s="686">
        <v>1000</v>
      </c>
      <c r="C648" s="943" t="s">
        <v>210</v>
      </c>
      <c r="D648" s="943"/>
      <c r="E648" s="687"/>
      <c r="F648" s="688">
        <f>SUM(F649:F665)</f>
        <v>0</v>
      </c>
      <c r="G648" s="689">
        <f>SUM(G649:G665)</f>
        <v>202078</v>
      </c>
      <c r="H648" s="689">
        <f>SUM(H649:H665)</f>
        <v>0</v>
      </c>
      <c r="I648" s="689">
        <f>SUM(I649:I665)</f>
        <v>202078</v>
      </c>
      <c r="J648" s="243">
        <f t="shared" si="106"/>
        <v>1</v>
      </c>
      <c r="K648" s="244"/>
      <c r="L648" s="316">
        <f>SUM(L649:L665)</f>
        <v>0</v>
      </c>
      <c r="M648" s="317">
        <f>SUM(M649:M665)</f>
        <v>0</v>
      </c>
      <c r="N648" s="425">
        <f>SUM(N649:N665)</f>
        <v>202078</v>
      </c>
      <c r="O648" s="426">
        <f>SUM(O649:O665)</f>
        <v>-202078</v>
      </c>
      <c r="P648" s="244"/>
      <c r="Q648" s="316">
        <f t="shared" ref="Q648:W648" si="111">SUM(Q649:Q665)</f>
        <v>0</v>
      </c>
      <c r="R648" s="317">
        <f t="shared" si="111"/>
        <v>0</v>
      </c>
      <c r="S648" s="317">
        <f t="shared" si="111"/>
        <v>109900</v>
      </c>
      <c r="T648" s="317">
        <f t="shared" si="111"/>
        <v>-109900</v>
      </c>
      <c r="U648" s="317">
        <f t="shared" si="111"/>
        <v>0</v>
      </c>
      <c r="V648" s="317">
        <f t="shared" si="111"/>
        <v>0</v>
      </c>
      <c r="W648" s="426">
        <f t="shared" si="111"/>
        <v>0</v>
      </c>
      <c r="X648" s="313">
        <f t="shared" si="107"/>
        <v>-109900</v>
      </c>
    </row>
    <row r="649" spans="2:24" ht="18.600000000000001" thickBot="1">
      <c r="B649" s="136"/>
      <c r="C649" s="144">
        <v>1011</v>
      </c>
      <c r="D649" s="163" t="s">
        <v>211</v>
      </c>
      <c r="E649" s="704"/>
      <c r="F649" s="449"/>
      <c r="G649" s="245">
        <v>5000</v>
      </c>
      <c r="H649" s="245"/>
      <c r="I649" s="476">
        <f t="shared" ref="I649:I665" si="112">F649+G649+H649</f>
        <v>5000</v>
      </c>
      <c r="J649" s="243">
        <f t="shared" si="106"/>
        <v>1</v>
      </c>
      <c r="K649" s="244"/>
      <c r="L649" s="423"/>
      <c r="M649" s="252"/>
      <c r="N649" s="315">
        <f t="shared" ref="N649:N665" si="113">I649</f>
        <v>5000</v>
      </c>
      <c r="O649" s="424">
        <f t="shared" ref="O649:O665" si="114">L649+M649-N649</f>
        <v>-5000</v>
      </c>
      <c r="P649" s="244"/>
      <c r="Q649" s="423"/>
      <c r="R649" s="252"/>
      <c r="S649" s="429">
        <f t="shared" ref="S649:S656" si="115">+IF(+(L649+M649)&gt;=I649,+M649,+(+I649-L649))</f>
        <v>5000</v>
      </c>
      <c r="T649" s="315">
        <f t="shared" ref="T649:T656" si="116">Q649+R649-S649</f>
        <v>-5000</v>
      </c>
      <c r="U649" s="252"/>
      <c r="V649" s="252"/>
      <c r="W649" s="253"/>
      <c r="X649" s="313">
        <f t="shared" si="107"/>
        <v>-5000</v>
      </c>
    </row>
    <row r="650" spans="2:24" ht="18.600000000000001" hidden="1" thickBot="1">
      <c r="B650" s="136"/>
      <c r="C650" s="137">
        <v>1012</v>
      </c>
      <c r="D650" s="145" t="s">
        <v>212</v>
      </c>
      <c r="E650" s="704"/>
      <c r="F650" s="449"/>
      <c r="G650" s="245"/>
      <c r="H650" s="245"/>
      <c r="I650" s="476">
        <f t="shared" si="112"/>
        <v>0</v>
      </c>
      <c r="J650" s="243" t="str">
        <f t="shared" si="106"/>
        <v/>
      </c>
      <c r="K650" s="244"/>
      <c r="L650" s="423"/>
      <c r="M650" s="252"/>
      <c r="N650" s="315">
        <f t="shared" si="113"/>
        <v>0</v>
      </c>
      <c r="O650" s="424">
        <f t="shared" si="114"/>
        <v>0</v>
      </c>
      <c r="P650" s="244"/>
      <c r="Q650" s="423"/>
      <c r="R650" s="252"/>
      <c r="S650" s="429">
        <f t="shared" si="115"/>
        <v>0</v>
      </c>
      <c r="T650" s="315">
        <f t="shared" si="116"/>
        <v>0</v>
      </c>
      <c r="U650" s="252"/>
      <c r="V650" s="252"/>
      <c r="W650" s="253"/>
      <c r="X650" s="313">
        <f t="shared" si="107"/>
        <v>0</v>
      </c>
    </row>
    <row r="651" spans="2:24" ht="18.600000000000001" hidden="1" thickBot="1">
      <c r="B651" s="136"/>
      <c r="C651" s="137">
        <v>1013</v>
      </c>
      <c r="D651" s="145" t="s">
        <v>213</v>
      </c>
      <c r="E651" s="704"/>
      <c r="F651" s="449"/>
      <c r="G651" s="245"/>
      <c r="H651" s="245"/>
      <c r="I651" s="476">
        <f t="shared" si="112"/>
        <v>0</v>
      </c>
      <c r="J651" s="243" t="str">
        <f t="shared" si="106"/>
        <v/>
      </c>
      <c r="K651" s="244"/>
      <c r="L651" s="423"/>
      <c r="M651" s="252"/>
      <c r="N651" s="315">
        <f t="shared" si="113"/>
        <v>0</v>
      </c>
      <c r="O651" s="424">
        <f t="shared" si="114"/>
        <v>0</v>
      </c>
      <c r="P651" s="244"/>
      <c r="Q651" s="423"/>
      <c r="R651" s="252"/>
      <c r="S651" s="429">
        <f t="shared" si="115"/>
        <v>0</v>
      </c>
      <c r="T651" s="315">
        <f t="shared" si="116"/>
        <v>0</v>
      </c>
      <c r="U651" s="252"/>
      <c r="V651" s="252"/>
      <c r="W651" s="253"/>
      <c r="X651" s="313">
        <f t="shared" si="107"/>
        <v>0</v>
      </c>
    </row>
    <row r="652" spans="2:24" ht="18.600000000000001" hidden="1" thickBot="1">
      <c r="B652" s="136"/>
      <c r="C652" s="137">
        <v>1014</v>
      </c>
      <c r="D652" s="145" t="s">
        <v>214</v>
      </c>
      <c r="E652" s="704"/>
      <c r="F652" s="449"/>
      <c r="G652" s="245"/>
      <c r="H652" s="245"/>
      <c r="I652" s="476">
        <f t="shared" si="112"/>
        <v>0</v>
      </c>
      <c r="J652" s="243" t="str">
        <f t="shared" si="106"/>
        <v/>
      </c>
      <c r="K652" s="244"/>
      <c r="L652" s="423"/>
      <c r="M652" s="252"/>
      <c r="N652" s="315">
        <f t="shared" si="113"/>
        <v>0</v>
      </c>
      <c r="O652" s="424">
        <f t="shared" si="114"/>
        <v>0</v>
      </c>
      <c r="P652" s="244"/>
      <c r="Q652" s="423"/>
      <c r="R652" s="252"/>
      <c r="S652" s="429">
        <f t="shared" si="115"/>
        <v>0</v>
      </c>
      <c r="T652" s="315">
        <f t="shared" si="116"/>
        <v>0</v>
      </c>
      <c r="U652" s="252"/>
      <c r="V652" s="252"/>
      <c r="W652" s="253"/>
      <c r="X652" s="313">
        <f t="shared" si="107"/>
        <v>0</v>
      </c>
    </row>
    <row r="653" spans="2:24" ht="18.600000000000001" thickBot="1">
      <c r="B653" s="136"/>
      <c r="C653" s="137">
        <v>1015</v>
      </c>
      <c r="D653" s="145" t="s">
        <v>215</v>
      </c>
      <c r="E653" s="704"/>
      <c r="F653" s="449"/>
      <c r="G653" s="245">
        <v>10000</v>
      </c>
      <c r="H653" s="245"/>
      <c r="I653" s="476">
        <f t="shared" si="112"/>
        <v>10000</v>
      </c>
      <c r="J653" s="243">
        <f t="shared" si="106"/>
        <v>1</v>
      </c>
      <c r="K653" s="244"/>
      <c r="L653" s="423"/>
      <c r="M653" s="252"/>
      <c r="N653" s="315">
        <f t="shared" si="113"/>
        <v>10000</v>
      </c>
      <c r="O653" s="424">
        <f t="shared" si="114"/>
        <v>-10000</v>
      </c>
      <c r="P653" s="244"/>
      <c r="Q653" s="423"/>
      <c r="R653" s="252"/>
      <c r="S653" s="429">
        <f t="shared" si="115"/>
        <v>10000</v>
      </c>
      <c r="T653" s="315">
        <f t="shared" si="116"/>
        <v>-10000</v>
      </c>
      <c r="U653" s="252"/>
      <c r="V653" s="252"/>
      <c r="W653" s="253"/>
      <c r="X653" s="313">
        <f t="shared" si="107"/>
        <v>-10000</v>
      </c>
    </row>
    <row r="654" spans="2:24" ht="18.600000000000001" thickBot="1">
      <c r="B654" s="136"/>
      <c r="C654" s="137">
        <v>1016</v>
      </c>
      <c r="D654" s="145" t="s">
        <v>216</v>
      </c>
      <c r="E654" s="704"/>
      <c r="F654" s="449"/>
      <c r="G654" s="245">
        <v>36012</v>
      </c>
      <c r="H654" s="245"/>
      <c r="I654" s="476">
        <f t="shared" si="112"/>
        <v>36012</v>
      </c>
      <c r="J654" s="243">
        <f t="shared" si="106"/>
        <v>1</v>
      </c>
      <c r="K654" s="244"/>
      <c r="L654" s="423"/>
      <c r="M654" s="252"/>
      <c r="N654" s="315">
        <f t="shared" si="113"/>
        <v>36012</v>
      </c>
      <c r="O654" s="424">
        <f t="shared" si="114"/>
        <v>-36012</v>
      </c>
      <c r="P654" s="244"/>
      <c r="Q654" s="423"/>
      <c r="R654" s="252"/>
      <c r="S654" s="429">
        <f t="shared" si="115"/>
        <v>36012</v>
      </c>
      <c r="T654" s="315">
        <f t="shared" si="116"/>
        <v>-36012</v>
      </c>
      <c r="U654" s="252"/>
      <c r="V654" s="252"/>
      <c r="W654" s="253"/>
      <c r="X654" s="313">
        <f t="shared" si="107"/>
        <v>-36012</v>
      </c>
    </row>
    <row r="655" spans="2:24" ht="18.600000000000001" thickBot="1">
      <c r="B655" s="140"/>
      <c r="C655" s="164">
        <v>1020</v>
      </c>
      <c r="D655" s="165" t="s">
        <v>217</v>
      </c>
      <c r="E655" s="704"/>
      <c r="F655" s="449"/>
      <c r="G655" s="245">
        <v>51000</v>
      </c>
      <c r="H655" s="245"/>
      <c r="I655" s="476">
        <f t="shared" si="112"/>
        <v>51000</v>
      </c>
      <c r="J655" s="243">
        <f t="shared" si="106"/>
        <v>1</v>
      </c>
      <c r="K655" s="244"/>
      <c r="L655" s="423"/>
      <c r="M655" s="252"/>
      <c r="N655" s="315">
        <f t="shared" si="113"/>
        <v>51000</v>
      </c>
      <c r="O655" s="424">
        <f t="shared" si="114"/>
        <v>-51000</v>
      </c>
      <c r="P655" s="244"/>
      <c r="Q655" s="423"/>
      <c r="R655" s="252"/>
      <c r="S655" s="429">
        <f t="shared" si="115"/>
        <v>51000</v>
      </c>
      <c r="T655" s="315">
        <f t="shared" si="116"/>
        <v>-51000</v>
      </c>
      <c r="U655" s="252"/>
      <c r="V655" s="252"/>
      <c r="W655" s="253"/>
      <c r="X655" s="313">
        <f t="shared" si="107"/>
        <v>-51000</v>
      </c>
    </row>
    <row r="656" spans="2:24" ht="18.600000000000001" thickBot="1">
      <c r="B656" s="136"/>
      <c r="C656" s="137">
        <v>1030</v>
      </c>
      <c r="D656" s="145" t="s">
        <v>218</v>
      </c>
      <c r="E656" s="704"/>
      <c r="F656" s="449"/>
      <c r="G656" s="245">
        <v>7828</v>
      </c>
      <c r="H656" s="245"/>
      <c r="I656" s="476">
        <f t="shared" si="112"/>
        <v>7828</v>
      </c>
      <c r="J656" s="243">
        <f t="shared" si="106"/>
        <v>1</v>
      </c>
      <c r="K656" s="244"/>
      <c r="L656" s="423"/>
      <c r="M656" s="252"/>
      <c r="N656" s="315">
        <f t="shared" si="113"/>
        <v>7828</v>
      </c>
      <c r="O656" s="424">
        <f t="shared" si="114"/>
        <v>-7828</v>
      </c>
      <c r="P656" s="244"/>
      <c r="Q656" s="423"/>
      <c r="R656" s="252"/>
      <c r="S656" s="429">
        <f t="shared" si="115"/>
        <v>7828</v>
      </c>
      <c r="T656" s="315">
        <f t="shared" si="116"/>
        <v>-7828</v>
      </c>
      <c r="U656" s="252"/>
      <c r="V656" s="252"/>
      <c r="W656" s="253"/>
      <c r="X656" s="313">
        <f t="shared" si="107"/>
        <v>-7828</v>
      </c>
    </row>
    <row r="657" spans="2:24" ht="18.600000000000001" thickBot="1">
      <c r="B657" s="136"/>
      <c r="C657" s="164">
        <v>1051</v>
      </c>
      <c r="D657" s="167" t="s">
        <v>219</v>
      </c>
      <c r="E657" s="704"/>
      <c r="F657" s="449"/>
      <c r="G657" s="245">
        <v>2178</v>
      </c>
      <c r="H657" s="245"/>
      <c r="I657" s="476">
        <f t="shared" si="112"/>
        <v>2178</v>
      </c>
      <c r="J657" s="243">
        <f t="shared" si="106"/>
        <v>1</v>
      </c>
      <c r="K657" s="244"/>
      <c r="L657" s="423"/>
      <c r="M657" s="252"/>
      <c r="N657" s="315">
        <f t="shared" si="113"/>
        <v>2178</v>
      </c>
      <c r="O657" s="424">
        <f t="shared" si="114"/>
        <v>-2178</v>
      </c>
      <c r="P657" s="244"/>
      <c r="Q657" s="663"/>
      <c r="R657" s="667"/>
      <c r="S657" s="667"/>
      <c r="T657" s="667"/>
      <c r="U657" s="667"/>
      <c r="V657" s="667"/>
      <c r="W657" s="711"/>
      <c r="X657" s="313">
        <f t="shared" si="107"/>
        <v>0</v>
      </c>
    </row>
    <row r="658" spans="2:24" ht="18.600000000000001" hidden="1" thickBot="1">
      <c r="B658" s="136"/>
      <c r="C658" s="137">
        <v>1052</v>
      </c>
      <c r="D658" s="145" t="s">
        <v>220</v>
      </c>
      <c r="E658" s="704"/>
      <c r="F658" s="449"/>
      <c r="G658" s="245"/>
      <c r="H658" s="245"/>
      <c r="I658" s="476">
        <f t="shared" si="112"/>
        <v>0</v>
      </c>
      <c r="J658" s="243" t="str">
        <f t="shared" si="106"/>
        <v/>
      </c>
      <c r="K658" s="244"/>
      <c r="L658" s="423"/>
      <c r="M658" s="252"/>
      <c r="N658" s="315">
        <f t="shared" si="113"/>
        <v>0</v>
      </c>
      <c r="O658" s="424">
        <f t="shared" si="114"/>
        <v>0</v>
      </c>
      <c r="P658" s="244"/>
      <c r="Q658" s="663"/>
      <c r="R658" s="667"/>
      <c r="S658" s="667"/>
      <c r="T658" s="667"/>
      <c r="U658" s="667"/>
      <c r="V658" s="667"/>
      <c r="W658" s="711"/>
      <c r="X658" s="313">
        <f t="shared" si="107"/>
        <v>0</v>
      </c>
    </row>
    <row r="659" spans="2:24" ht="18.600000000000001" hidden="1" thickBot="1">
      <c r="B659" s="136"/>
      <c r="C659" s="168">
        <v>1053</v>
      </c>
      <c r="D659" s="169" t="s">
        <v>1682</v>
      </c>
      <c r="E659" s="704"/>
      <c r="F659" s="449"/>
      <c r="G659" s="245"/>
      <c r="H659" s="245"/>
      <c r="I659" s="476">
        <f t="shared" si="112"/>
        <v>0</v>
      </c>
      <c r="J659" s="243" t="str">
        <f t="shared" si="106"/>
        <v/>
      </c>
      <c r="K659" s="244"/>
      <c r="L659" s="423"/>
      <c r="M659" s="252"/>
      <c r="N659" s="315">
        <f t="shared" si="113"/>
        <v>0</v>
      </c>
      <c r="O659" s="424">
        <f t="shared" si="114"/>
        <v>0</v>
      </c>
      <c r="P659" s="244"/>
      <c r="Q659" s="663"/>
      <c r="R659" s="667"/>
      <c r="S659" s="667"/>
      <c r="T659" s="667"/>
      <c r="U659" s="667"/>
      <c r="V659" s="667"/>
      <c r="W659" s="711"/>
      <c r="X659" s="313">
        <f t="shared" si="107"/>
        <v>0</v>
      </c>
    </row>
    <row r="660" spans="2:24" ht="18.600000000000001" hidden="1" thickBot="1">
      <c r="B660" s="136"/>
      <c r="C660" s="137">
        <v>1062</v>
      </c>
      <c r="D660" s="139" t="s">
        <v>221</v>
      </c>
      <c r="E660" s="704"/>
      <c r="F660" s="449"/>
      <c r="G660" s="245"/>
      <c r="H660" s="245"/>
      <c r="I660" s="476">
        <f t="shared" si="112"/>
        <v>0</v>
      </c>
      <c r="J660" s="243" t="str">
        <f t="shared" si="106"/>
        <v/>
      </c>
      <c r="K660" s="244"/>
      <c r="L660" s="423"/>
      <c r="M660" s="252"/>
      <c r="N660" s="315">
        <f t="shared" si="113"/>
        <v>0</v>
      </c>
      <c r="O660" s="424">
        <f t="shared" si="114"/>
        <v>0</v>
      </c>
      <c r="P660" s="244"/>
      <c r="Q660" s="423"/>
      <c r="R660" s="252"/>
      <c r="S660" s="429">
        <f>+IF(+(L660+M660)&gt;=I660,+M660,+(+I660-L660))</f>
        <v>0</v>
      </c>
      <c r="T660" s="315">
        <f>Q660+R660-S660</f>
        <v>0</v>
      </c>
      <c r="U660" s="252"/>
      <c r="V660" s="252"/>
      <c r="W660" s="253"/>
      <c r="X660" s="313">
        <f t="shared" si="107"/>
        <v>0</v>
      </c>
    </row>
    <row r="661" spans="2:24" ht="18.600000000000001" hidden="1" thickBot="1">
      <c r="B661" s="136"/>
      <c r="C661" s="137">
        <v>1063</v>
      </c>
      <c r="D661" s="139" t="s">
        <v>222</v>
      </c>
      <c r="E661" s="704"/>
      <c r="F661" s="449"/>
      <c r="G661" s="245"/>
      <c r="H661" s="245"/>
      <c r="I661" s="476">
        <f t="shared" si="112"/>
        <v>0</v>
      </c>
      <c r="J661" s="243" t="str">
        <f t="shared" si="106"/>
        <v/>
      </c>
      <c r="K661" s="244"/>
      <c r="L661" s="423"/>
      <c r="M661" s="252"/>
      <c r="N661" s="315">
        <f t="shared" si="113"/>
        <v>0</v>
      </c>
      <c r="O661" s="424">
        <f t="shared" si="114"/>
        <v>0</v>
      </c>
      <c r="P661" s="244"/>
      <c r="Q661" s="663"/>
      <c r="R661" s="667"/>
      <c r="S661" s="667"/>
      <c r="T661" s="667"/>
      <c r="U661" s="667"/>
      <c r="V661" s="667"/>
      <c r="W661" s="711"/>
      <c r="X661" s="313">
        <f t="shared" si="107"/>
        <v>0</v>
      </c>
    </row>
    <row r="662" spans="2:24" ht="18.600000000000001" thickBot="1">
      <c r="B662" s="136"/>
      <c r="C662" s="168">
        <v>1069</v>
      </c>
      <c r="D662" s="170" t="s">
        <v>223</v>
      </c>
      <c r="E662" s="704"/>
      <c r="F662" s="449"/>
      <c r="G662" s="245">
        <v>60</v>
      </c>
      <c r="H662" s="245"/>
      <c r="I662" s="476">
        <f t="shared" si="112"/>
        <v>60</v>
      </c>
      <c r="J662" s="243">
        <f t="shared" ref="J662:J693" si="117">(IF($E662&lt;&gt;0,$J$2,IF($I662&lt;&gt;0,$J$2,"")))</f>
        <v>1</v>
      </c>
      <c r="K662" s="244"/>
      <c r="L662" s="423"/>
      <c r="M662" s="252"/>
      <c r="N662" s="315">
        <f t="shared" si="113"/>
        <v>60</v>
      </c>
      <c r="O662" s="424">
        <f t="shared" si="114"/>
        <v>-60</v>
      </c>
      <c r="P662" s="244"/>
      <c r="Q662" s="423"/>
      <c r="R662" s="252"/>
      <c r="S662" s="429">
        <f>+IF(+(L662+M662)&gt;=I662,+M662,+(+I662-L662))</f>
        <v>60</v>
      </c>
      <c r="T662" s="315">
        <f>Q662+R662-S662</f>
        <v>-60</v>
      </c>
      <c r="U662" s="252"/>
      <c r="V662" s="252"/>
      <c r="W662" s="253"/>
      <c r="X662" s="313">
        <f t="shared" ref="X662:X693" si="118">T662-U662-V662-W662</f>
        <v>-60</v>
      </c>
    </row>
    <row r="663" spans="2:24" ht="31.8" hidden="1" thickBot="1">
      <c r="B663" s="140"/>
      <c r="C663" s="137">
        <v>1091</v>
      </c>
      <c r="D663" s="145" t="s">
        <v>224</v>
      </c>
      <c r="E663" s="704"/>
      <c r="F663" s="449"/>
      <c r="G663" s="245"/>
      <c r="H663" s="245"/>
      <c r="I663" s="476">
        <f t="shared" si="112"/>
        <v>0</v>
      </c>
      <c r="J663" s="243" t="str">
        <f t="shared" si="117"/>
        <v/>
      </c>
      <c r="K663" s="244"/>
      <c r="L663" s="423"/>
      <c r="M663" s="252"/>
      <c r="N663" s="315">
        <f t="shared" si="113"/>
        <v>0</v>
      </c>
      <c r="O663" s="424">
        <f t="shared" si="114"/>
        <v>0</v>
      </c>
      <c r="P663" s="244"/>
      <c r="Q663" s="423"/>
      <c r="R663" s="252"/>
      <c r="S663" s="429">
        <f>+IF(+(L663+M663)&gt;=I663,+M663,+(+I663-L663))</f>
        <v>0</v>
      </c>
      <c r="T663" s="315">
        <f>Q663+R663-S663</f>
        <v>0</v>
      </c>
      <c r="U663" s="252"/>
      <c r="V663" s="252"/>
      <c r="W663" s="253"/>
      <c r="X663" s="313">
        <f t="shared" si="118"/>
        <v>0</v>
      </c>
    </row>
    <row r="664" spans="2:24" ht="18.600000000000001" thickBot="1">
      <c r="B664" s="136"/>
      <c r="C664" s="137">
        <v>1092</v>
      </c>
      <c r="D664" s="145" t="s">
        <v>352</v>
      </c>
      <c r="E664" s="704"/>
      <c r="F664" s="449"/>
      <c r="G664" s="245">
        <v>90000</v>
      </c>
      <c r="H664" s="245"/>
      <c r="I664" s="476">
        <f t="shared" si="112"/>
        <v>90000</v>
      </c>
      <c r="J664" s="243">
        <f t="shared" si="117"/>
        <v>1</v>
      </c>
      <c r="K664" s="244"/>
      <c r="L664" s="423"/>
      <c r="M664" s="252"/>
      <c r="N664" s="315">
        <f t="shared" si="113"/>
        <v>90000</v>
      </c>
      <c r="O664" s="424">
        <f t="shared" si="114"/>
        <v>-90000</v>
      </c>
      <c r="P664" s="244"/>
      <c r="Q664" s="663"/>
      <c r="R664" s="667"/>
      <c r="S664" s="667"/>
      <c r="T664" s="667"/>
      <c r="U664" s="667"/>
      <c r="V664" s="667"/>
      <c r="W664" s="711"/>
      <c r="X664" s="313">
        <f t="shared" si="118"/>
        <v>0</v>
      </c>
    </row>
    <row r="665" spans="2:24" ht="18.600000000000001" hidden="1" thickBot="1">
      <c r="B665" s="136"/>
      <c r="C665" s="142">
        <v>1098</v>
      </c>
      <c r="D665" s="146" t="s">
        <v>225</v>
      </c>
      <c r="E665" s="704"/>
      <c r="F665" s="449"/>
      <c r="G665" s="245"/>
      <c r="H665" s="245"/>
      <c r="I665" s="476">
        <f t="shared" si="112"/>
        <v>0</v>
      </c>
      <c r="J665" s="243" t="str">
        <f t="shared" si="117"/>
        <v/>
      </c>
      <c r="K665" s="244"/>
      <c r="L665" s="423"/>
      <c r="M665" s="252"/>
      <c r="N665" s="315">
        <f t="shared" si="113"/>
        <v>0</v>
      </c>
      <c r="O665" s="424">
        <f t="shared" si="114"/>
        <v>0</v>
      </c>
      <c r="P665" s="244"/>
      <c r="Q665" s="423"/>
      <c r="R665" s="252"/>
      <c r="S665" s="429">
        <f>+IF(+(L665+M665)&gt;=I665,+M665,+(+I665-L665))</f>
        <v>0</v>
      </c>
      <c r="T665" s="315">
        <f>Q665+R665-S665</f>
        <v>0</v>
      </c>
      <c r="U665" s="252"/>
      <c r="V665" s="252"/>
      <c r="W665" s="253"/>
      <c r="X665" s="313">
        <f t="shared" si="118"/>
        <v>0</v>
      </c>
    </row>
    <row r="666" spans="2:24" ht="18.600000000000001" thickBot="1">
      <c r="B666" s="686">
        <v>1900</v>
      </c>
      <c r="C666" s="942" t="s">
        <v>286</v>
      </c>
      <c r="D666" s="942"/>
      <c r="E666" s="687"/>
      <c r="F666" s="688">
        <f>SUM(F667:F669)</f>
        <v>0</v>
      </c>
      <c r="G666" s="689">
        <f>SUM(G667:G669)</f>
        <v>8000</v>
      </c>
      <c r="H666" s="689">
        <f>SUM(H667:H669)</f>
        <v>0</v>
      </c>
      <c r="I666" s="689">
        <f>SUM(I667:I669)</f>
        <v>8000</v>
      </c>
      <c r="J666" s="243">
        <f t="shared" si="117"/>
        <v>1</v>
      </c>
      <c r="K666" s="244"/>
      <c r="L666" s="316">
        <f>SUM(L667:L669)</f>
        <v>0</v>
      </c>
      <c r="M666" s="317">
        <f>SUM(M667:M669)</f>
        <v>0</v>
      </c>
      <c r="N666" s="425">
        <f>SUM(N667:N669)</f>
        <v>8000</v>
      </c>
      <c r="O666" s="426">
        <f>SUM(O667:O669)</f>
        <v>-8000</v>
      </c>
      <c r="P666" s="244"/>
      <c r="Q666" s="665"/>
      <c r="R666" s="666"/>
      <c r="S666" s="666"/>
      <c r="T666" s="666"/>
      <c r="U666" s="666"/>
      <c r="V666" s="666"/>
      <c r="W666" s="712"/>
      <c r="X666" s="313">
        <f t="shared" si="118"/>
        <v>0</v>
      </c>
    </row>
    <row r="667" spans="2:24" ht="18.600000000000001" hidden="1" thickBot="1">
      <c r="B667" s="136"/>
      <c r="C667" s="144">
        <v>1901</v>
      </c>
      <c r="D667" s="138" t="s">
        <v>287</v>
      </c>
      <c r="E667" s="704"/>
      <c r="F667" s="449"/>
      <c r="G667" s="245"/>
      <c r="H667" s="245"/>
      <c r="I667" s="476">
        <f>F667+G667+H667</f>
        <v>0</v>
      </c>
      <c r="J667" s="243" t="str">
        <f t="shared" si="117"/>
        <v/>
      </c>
      <c r="K667" s="244"/>
      <c r="L667" s="423"/>
      <c r="M667" s="252"/>
      <c r="N667" s="315">
        <f>I667</f>
        <v>0</v>
      </c>
      <c r="O667" s="424">
        <f>L667+M667-N667</f>
        <v>0</v>
      </c>
      <c r="P667" s="244"/>
      <c r="Q667" s="663"/>
      <c r="R667" s="667"/>
      <c r="S667" s="667"/>
      <c r="T667" s="667"/>
      <c r="U667" s="667"/>
      <c r="V667" s="667"/>
      <c r="W667" s="711"/>
      <c r="X667" s="313">
        <f t="shared" si="118"/>
        <v>0</v>
      </c>
    </row>
    <row r="668" spans="2:24" ht="18.600000000000001" thickBot="1">
      <c r="B668" s="136"/>
      <c r="C668" s="137">
        <v>1981</v>
      </c>
      <c r="D668" s="139" t="s">
        <v>288</v>
      </c>
      <c r="E668" s="704"/>
      <c r="F668" s="449"/>
      <c r="G668" s="245">
        <v>8000</v>
      </c>
      <c r="H668" s="245"/>
      <c r="I668" s="476">
        <f>F668+G668+H668</f>
        <v>8000</v>
      </c>
      <c r="J668" s="243">
        <f t="shared" si="117"/>
        <v>1</v>
      </c>
      <c r="K668" s="244"/>
      <c r="L668" s="423"/>
      <c r="M668" s="252"/>
      <c r="N668" s="315">
        <f>I668</f>
        <v>8000</v>
      </c>
      <c r="O668" s="424">
        <f>L668+M668-N668</f>
        <v>-8000</v>
      </c>
      <c r="P668" s="244"/>
      <c r="Q668" s="663"/>
      <c r="R668" s="667"/>
      <c r="S668" s="667"/>
      <c r="T668" s="667"/>
      <c r="U668" s="667"/>
      <c r="V668" s="667"/>
      <c r="W668" s="711"/>
      <c r="X668" s="313">
        <f t="shared" si="118"/>
        <v>0</v>
      </c>
    </row>
    <row r="669" spans="2:24" ht="18.600000000000001" hidden="1" thickBot="1">
      <c r="B669" s="136"/>
      <c r="C669" s="142">
        <v>1991</v>
      </c>
      <c r="D669" s="141" t="s">
        <v>289</v>
      </c>
      <c r="E669" s="704"/>
      <c r="F669" s="449"/>
      <c r="G669" s="245"/>
      <c r="H669" s="245"/>
      <c r="I669" s="476">
        <f>F669+G669+H669</f>
        <v>0</v>
      </c>
      <c r="J669" s="243" t="str">
        <f t="shared" si="117"/>
        <v/>
      </c>
      <c r="K669" s="244"/>
      <c r="L669" s="423"/>
      <c r="M669" s="252"/>
      <c r="N669" s="315">
        <f>I669</f>
        <v>0</v>
      </c>
      <c r="O669" s="424">
        <f>L669+M669-N669</f>
        <v>0</v>
      </c>
      <c r="P669" s="244"/>
      <c r="Q669" s="663"/>
      <c r="R669" s="667"/>
      <c r="S669" s="667"/>
      <c r="T669" s="667"/>
      <c r="U669" s="667"/>
      <c r="V669" s="667"/>
      <c r="W669" s="711"/>
      <c r="X669" s="313">
        <f t="shared" si="118"/>
        <v>0</v>
      </c>
    </row>
    <row r="670" spans="2:24" ht="18.600000000000001" hidden="1" thickBot="1">
      <c r="B670" s="686">
        <v>2100</v>
      </c>
      <c r="C670" s="942" t="s">
        <v>1067</v>
      </c>
      <c r="D670" s="942"/>
      <c r="E670" s="687"/>
      <c r="F670" s="688">
        <f>SUM(F671:F675)</f>
        <v>0</v>
      </c>
      <c r="G670" s="689">
        <f>SUM(G671:G675)</f>
        <v>0</v>
      </c>
      <c r="H670" s="689">
        <f>SUM(H671:H675)</f>
        <v>0</v>
      </c>
      <c r="I670" s="689">
        <f>SUM(I671:I675)</f>
        <v>0</v>
      </c>
      <c r="J670" s="243" t="str">
        <f t="shared" si="117"/>
        <v/>
      </c>
      <c r="K670" s="244"/>
      <c r="L670" s="316">
        <f>SUM(L671:L675)</f>
        <v>0</v>
      </c>
      <c r="M670" s="317">
        <f>SUM(M671:M675)</f>
        <v>0</v>
      </c>
      <c r="N670" s="425">
        <f>SUM(N671:N675)</f>
        <v>0</v>
      </c>
      <c r="O670" s="426">
        <f>SUM(O671:O675)</f>
        <v>0</v>
      </c>
      <c r="P670" s="244"/>
      <c r="Q670" s="665"/>
      <c r="R670" s="666"/>
      <c r="S670" s="666"/>
      <c r="T670" s="666"/>
      <c r="U670" s="666"/>
      <c r="V670" s="666"/>
      <c r="W670" s="712"/>
      <c r="X670" s="313">
        <f t="shared" si="118"/>
        <v>0</v>
      </c>
    </row>
    <row r="671" spans="2:24" ht="18.600000000000001" hidden="1" thickBot="1">
      <c r="B671" s="136"/>
      <c r="C671" s="144">
        <v>2110</v>
      </c>
      <c r="D671" s="147" t="s">
        <v>226</v>
      </c>
      <c r="E671" s="704"/>
      <c r="F671" s="449"/>
      <c r="G671" s="245"/>
      <c r="H671" s="245"/>
      <c r="I671" s="476">
        <f>F671+G671+H671</f>
        <v>0</v>
      </c>
      <c r="J671" s="243" t="str">
        <f t="shared" si="117"/>
        <v/>
      </c>
      <c r="K671" s="244"/>
      <c r="L671" s="423"/>
      <c r="M671" s="252"/>
      <c r="N671" s="315">
        <f>I671</f>
        <v>0</v>
      </c>
      <c r="O671" s="424">
        <f>L671+M671-N671</f>
        <v>0</v>
      </c>
      <c r="P671" s="244"/>
      <c r="Q671" s="663"/>
      <c r="R671" s="667"/>
      <c r="S671" s="667"/>
      <c r="T671" s="667"/>
      <c r="U671" s="667"/>
      <c r="V671" s="667"/>
      <c r="W671" s="711"/>
      <c r="X671" s="313">
        <f t="shared" si="118"/>
        <v>0</v>
      </c>
    </row>
    <row r="672" spans="2:24" ht="18.600000000000001" hidden="1" thickBot="1">
      <c r="B672" s="171"/>
      <c r="C672" s="137">
        <v>2120</v>
      </c>
      <c r="D672" s="159" t="s">
        <v>227</v>
      </c>
      <c r="E672" s="704"/>
      <c r="F672" s="449"/>
      <c r="G672" s="245"/>
      <c r="H672" s="245"/>
      <c r="I672" s="476">
        <f>F672+G672+H672</f>
        <v>0</v>
      </c>
      <c r="J672" s="243" t="str">
        <f t="shared" si="117"/>
        <v/>
      </c>
      <c r="K672" s="244"/>
      <c r="L672" s="423"/>
      <c r="M672" s="252"/>
      <c r="N672" s="315">
        <f>I672</f>
        <v>0</v>
      </c>
      <c r="O672" s="424">
        <f>L672+M672-N672</f>
        <v>0</v>
      </c>
      <c r="P672" s="244"/>
      <c r="Q672" s="663"/>
      <c r="R672" s="667"/>
      <c r="S672" s="667"/>
      <c r="T672" s="667"/>
      <c r="U672" s="667"/>
      <c r="V672" s="667"/>
      <c r="W672" s="711"/>
      <c r="X672" s="313">
        <f t="shared" si="118"/>
        <v>0</v>
      </c>
    </row>
    <row r="673" spans="2:24" ht="18.600000000000001" hidden="1" thickBot="1">
      <c r="B673" s="171"/>
      <c r="C673" s="137">
        <v>2125</v>
      </c>
      <c r="D673" s="156" t="s">
        <v>1060</v>
      </c>
      <c r="E673" s="704"/>
      <c r="F673" s="592">
        <v>0</v>
      </c>
      <c r="G673" s="592">
        <v>0</v>
      </c>
      <c r="H673" s="592">
        <v>0</v>
      </c>
      <c r="I673" s="476">
        <f>F673+G673+H673</f>
        <v>0</v>
      </c>
      <c r="J673" s="243" t="str">
        <f t="shared" si="117"/>
        <v/>
      </c>
      <c r="K673" s="244"/>
      <c r="L673" s="423"/>
      <c r="M673" s="252"/>
      <c r="N673" s="315">
        <f>I673</f>
        <v>0</v>
      </c>
      <c r="O673" s="424">
        <f>L673+M673-N673</f>
        <v>0</v>
      </c>
      <c r="P673" s="244"/>
      <c r="Q673" s="663"/>
      <c r="R673" s="667"/>
      <c r="S673" s="667"/>
      <c r="T673" s="667"/>
      <c r="U673" s="667"/>
      <c r="V673" s="667"/>
      <c r="W673" s="711"/>
      <c r="X673" s="313">
        <f t="shared" si="118"/>
        <v>0</v>
      </c>
    </row>
    <row r="674" spans="2:24" ht="18.600000000000001" hidden="1" thickBot="1">
      <c r="B674" s="143"/>
      <c r="C674" s="137">
        <v>2140</v>
      </c>
      <c r="D674" s="159" t="s">
        <v>229</v>
      </c>
      <c r="E674" s="704"/>
      <c r="F674" s="592">
        <v>0</v>
      </c>
      <c r="G674" s="592">
        <v>0</v>
      </c>
      <c r="H674" s="592">
        <v>0</v>
      </c>
      <c r="I674" s="476">
        <f>F674+G674+H674</f>
        <v>0</v>
      </c>
      <c r="J674" s="243" t="str">
        <f t="shared" si="117"/>
        <v/>
      </c>
      <c r="K674" s="244"/>
      <c r="L674" s="423"/>
      <c r="M674" s="252"/>
      <c r="N674" s="315">
        <f>I674</f>
        <v>0</v>
      </c>
      <c r="O674" s="424">
        <f>L674+M674-N674</f>
        <v>0</v>
      </c>
      <c r="P674" s="244"/>
      <c r="Q674" s="663"/>
      <c r="R674" s="667"/>
      <c r="S674" s="667"/>
      <c r="T674" s="667"/>
      <c r="U674" s="667"/>
      <c r="V674" s="667"/>
      <c r="W674" s="711"/>
      <c r="X674" s="313">
        <f t="shared" si="118"/>
        <v>0</v>
      </c>
    </row>
    <row r="675" spans="2:24" ht="18.600000000000001" hidden="1" thickBot="1">
      <c r="B675" s="136"/>
      <c r="C675" s="142">
        <v>2190</v>
      </c>
      <c r="D675" s="491" t="s">
        <v>230</v>
      </c>
      <c r="E675" s="704"/>
      <c r="F675" s="449"/>
      <c r="G675" s="245"/>
      <c r="H675" s="245"/>
      <c r="I675" s="476">
        <f>F675+G675+H675</f>
        <v>0</v>
      </c>
      <c r="J675" s="243" t="str">
        <f t="shared" si="117"/>
        <v/>
      </c>
      <c r="K675" s="244"/>
      <c r="L675" s="423"/>
      <c r="M675" s="252"/>
      <c r="N675" s="315">
        <f>I675</f>
        <v>0</v>
      </c>
      <c r="O675" s="424">
        <f>L675+M675-N675</f>
        <v>0</v>
      </c>
      <c r="P675" s="244"/>
      <c r="Q675" s="663"/>
      <c r="R675" s="667"/>
      <c r="S675" s="667"/>
      <c r="T675" s="667"/>
      <c r="U675" s="667"/>
      <c r="V675" s="667"/>
      <c r="W675" s="711"/>
      <c r="X675" s="313">
        <f t="shared" si="118"/>
        <v>0</v>
      </c>
    </row>
    <row r="676" spans="2:24" ht="18.600000000000001" hidden="1" thickBot="1">
      <c r="B676" s="686">
        <v>2200</v>
      </c>
      <c r="C676" s="942" t="s">
        <v>231</v>
      </c>
      <c r="D676" s="942"/>
      <c r="E676" s="687"/>
      <c r="F676" s="688">
        <f>SUM(F677:F678)</f>
        <v>0</v>
      </c>
      <c r="G676" s="689">
        <f>SUM(G677:G678)</f>
        <v>0</v>
      </c>
      <c r="H676" s="689">
        <f>SUM(H677:H678)</f>
        <v>0</v>
      </c>
      <c r="I676" s="689">
        <f>SUM(I677:I678)</f>
        <v>0</v>
      </c>
      <c r="J676" s="243" t="str">
        <f t="shared" si="117"/>
        <v/>
      </c>
      <c r="K676" s="244"/>
      <c r="L676" s="316">
        <f>SUM(L677:L678)</f>
        <v>0</v>
      </c>
      <c r="M676" s="317">
        <f>SUM(M677:M678)</f>
        <v>0</v>
      </c>
      <c r="N676" s="425">
        <f>SUM(N677:N678)</f>
        <v>0</v>
      </c>
      <c r="O676" s="426">
        <f>SUM(O677:O678)</f>
        <v>0</v>
      </c>
      <c r="P676" s="244"/>
      <c r="Q676" s="665"/>
      <c r="R676" s="666"/>
      <c r="S676" s="666"/>
      <c r="T676" s="666"/>
      <c r="U676" s="666"/>
      <c r="V676" s="666"/>
      <c r="W676" s="712"/>
      <c r="X676" s="313">
        <f t="shared" si="118"/>
        <v>0</v>
      </c>
    </row>
    <row r="677" spans="2:24" ht="18.600000000000001" hidden="1" thickBot="1">
      <c r="B677" s="136"/>
      <c r="C677" s="137">
        <v>2221</v>
      </c>
      <c r="D677" s="139" t="s">
        <v>1440</v>
      </c>
      <c r="E677" s="704"/>
      <c r="F677" s="449"/>
      <c r="G677" s="245"/>
      <c r="H677" s="245"/>
      <c r="I677" s="476">
        <f t="shared" ref="I677:I682" si="119">F677+G677+H677</f>
        <v>0</v>
      </c>
      <c r="J677" s="243" t="str">
        <f t="shared" si="117"/>
        <v/>
      </c>
      <c r="K677" s="244"/>
      <c r="L677" s="423"/>
      <c r="M677" s="252"/>
      <c r="N677" s="315">
        <f t="shared" ref="N677:N682" si="120">I677</f>
        <v>0</v>
      </c>
      <c r="O677" s="424">
        <f t="shared" ref="O677:O682" si="121">L677+M677-N677</f>
        <v>0</v>
      </c>
      <c r="P677" s="244"/>
      <c r="Q677" s="663"/>
      <c r="R677" s="667"/>
      <c r="S677" s="667"/>
      <c r="T677" s="667"/>
      <c r="U677" s="667"/>
      <c r="V677" s="667"/>
      <c r="W677" s="711"/>
      <c r="X677" s="313">
        <f t="shared" si="118"/>
        <v>0</v>
      </c>
    </row>
    <row r="678" spans="2:24" ht="18.600000000000001" hidden="1" thickBot="1">
      <c r="B678" s="136"/>
      <c r="C678" s="142">
        <v>2224</v>
      </c>
      <c r="D678" s="141" t="s">
        <v>232</v>
      </c>
      <c r="E678" s="704"/>
      <c r="F678" s="449"/>
      <c r="G678" s="245"/>
      <c r="H678" s="245"/>
      <c r="I678" s="476">
        <f t="shared" si="119"/>
        <v>0</v>
      </c>
      <c r="J678" s="243" t="str">
        <f t="shared" si="117"/>
        <v/>
      </c>
      <c r="K678" s="244"/>
      <c r="L678" s="423"/>
      <c r="M678" s="252"/>
      <c r="N678" s="315">
        <f t="shared" si="120"/>
        <v>0</v>
      </c>
      <c r="O678" s="424">
        <f t="shared" si="121"/>
        <v>0</v>
      </c>
      <c r="P678" s="244"/>
      <c r="Q678" s="663"/>
      <c r="R678" s="667"/>
      <c r="S678" s="667"/>
      <c r="T678" s="667"/>
      <c r="U678" s="667"/>
      <c r="V678" s="667"/>
      <c r="W678" s="711"/>
      <c r="X678" s="313">
        <f t="shared" si="118"/>
        <v>0</v>
      </c>
    </row>
    <row r="679" spans="2:24" ht="18.600000000000001" hidden="1" thickBot="1">
      <c r="B679" s="686">
        <v>2500</v>
      </c>
      <c r="C679" s="944" t="s">
        <v>233</v>
      </c>
      <c r="D679" s="944"/>
      <c r="E679" s="687"/>
      <c r="F679" s="690"/>
      <c r="G679" s="691"/>
      <c r="H679" s="691"/>
      <c r="I679" s="692">
        <f t="shared" si="119"/>
        <v>0</v>
      </c>
      <c r="J679" s="243" t="str">
        <f t="shared" si="117"/>
        <v/>
      </c>
      <c r="K679" s="244"/>
      <c r="L679" s="428"/>
      <c r="M679" s="254"/>
      <c r="N679" s="315">
        <f t="shared" si="120"/>
        <v>0</v>
      </c>
      <c r="O679" s="424">
        <f t="shared" si="121"/>
        <v>0</v>
      </c>
      <c r="P679" s="244"/>
      <c r="Q679" s="665"/>
      <c r="R679" s="666"/>
      <c r="S679" s="667"/>
      <c r="T679" s="667"/>
      <c r="U679" s="666"/>
      <c r="V679" s="667"/>
      <c r="W679" s="711"/>
      <c r="X679" s="313">
        <f t="shared" si="118"/>
        <v>0</v>
      </c>
    </row>
    <row r="680" spans="2:24" ht="18.600000000000001" hidden="1" thickBot="1">
      <c r="B680" s="686">
        <v>2600</v>
      </c>
      <c r="C680" s="961" t="s">
        <v>234</v>
      </c>
      <c r="D680" s="962"/>
      <c r="E680" s="687"/>
      <c r="F680" s="690"/>
      <c r="G680" s="691"/>
      <c r="H680" s="691"/>
      <c r="I680" s="692">
        <f t="shared" si="119"/>
        <v>0</v>
      </c>
      <c r="J680" s="243" t="str">
        <f t="shared" si="117"/>
        <v/>
      </c>
      <c r="K680" s="244"/>
      <c r="L680" s="428"/>
      <c r="M680" s="254"/>
      <c r="N680" s="315">
        <f t="shared" si="120"/>
        <v>0</v>
      </c>
      <c r="O680" s="424">
        <f t="shared" si="121"/>
        <v>0</v>
      </c>
      <c r="P680" s="244"/>
      <c r="Q680" s="665"/>
      <c r="R680" s="666"/>
      <c r="S680" s="667"/>
      <c r="T680" s="667"/>
      <c r="U680" s="666"/>
      <c r="V680" s="667"/>
      <c r="W680" s="711"/>
      <c r="X680" s="313">
        <f t="shared" si="118"/>
        <v>0</v>
      </c>
    </row>
    <row r="681" spans="2:24" ht="18.600000000000001" hidden="1" thickBot="1">
      <c r="B681" s="686">
        <v>2700</v>
      </c>
      <c r="C681" s="961" t="s">
        <v>235</v>
      </c>
      <c r="D681" s="962"/>
      <c r="E681" s="687"/>
      <c r="F681" s="690"/>
      <c r="G681" s="691"/>
      <c r="H681" s="691"/>
      <c r="I681" s="692">
        <f t="shared" si="119"/>
        <v>0</v>
      </c>
      <c r="J681" s="243" t="str">
        <f t="shared" si="117"/>
        <v/>
      </c>
      <c r="K681" s="244"/>
      <c r="L681" s="428"/>
      <c r="M681" s="254"/>
      <c r="N681" s="315">
        <f t="shared" si="120"/>
        <v>0</v>
      </c>
      <c r="O681" s="424">
        <f t="shared" si="121"/>
        <v>0</v>
      </c>
      <c r="P681" s="244"/>
      <c r="Q681" s="665"/>
      <c r="R681" s="666"/>
      <c r="S681" s="667"/>
      <c r="T681" s="667"/>
      <c r="U681" s="666"/>
      <c r="V681" s="667"/>
      <c r="W681" s="711"/>
      <c r="X681" s="313">
        <f t="shared" si="118"/>
        <v>0</v>
      </c>
    </row>
    <row r="682" spans="2:24" ht="18.600000000000001" hidden="1" thickBot="1">
      <c r="B682" s="686">
        <v>2800</v>
      </c>
      <c r="C682" s="961" t="s">
        <v>1683</v>
      </c>
      <c r="D682" s="962"/>
      <c r="E682" s="687"/>
      <c r="F682" s="690"/>
      <c r="G682" s="691"/>
      <c r="H682" s="691"/>
      <c r="I682" s="692">
        <f t="shared" si="119"/>
        <v>0</v>
      </c>
      <c r="J682" s="243" t="str">
        <f t="shared" si="117"/>
        <v/>
      </c>
      <c r="K682" s="244"/>
      <c r="L682" s="428"/>
      <c r="M682" s="254"/>
      <c r="N682" s="315">
        <f t="shared" si="120"/>
        <v>0</v>
      </c>
      <c r="O682" s="424">
        <f t="shared" si="121"/>
        <v>0</v>
      </c>
      <c r="P682" s="244"/>
      <c r="Q682" s="665"/>
      <c r="R682" s="666"/>
      <c r="S682" s="667"/>
      <c r="T682" s="667"/>
      <c r="U682" s="666"/>
      <c r="V682" s="667"/>
      <c r="W682" s="711"/>
      <c r="X682" s="313">
        <f t="shared" si="118"/>
        <v>0</v>
      </c>
    </row>
    <row r="683" spans="2:24" ht="18.600000000000001" hidden="1" thickBot="1">
      <c r="B683" s="686">
        <v>2900</v>
      </c>
      <c r="C683" s="952" t="s">
        <v>236</v>
      </c>
      <c r="D683" s="953"/>
      <c r="E683" s="687"/>
      <c r="F683" s="688">
        <f>SUM(F684:F691)</f>
        <v>0</v>
      </c>
      <c r="G683" s="689">
        <f>SUM(G684:G691)</f>
        <v>0</v>
      </c>
      <c r="H683" s="689">
        <f>SUM(H684:H691)</f>
        <v>0</v>
      </c>
      <c r="I683" s="689">
        <f>SUM(I684:I691)</f>
        <v>0</v>
      </c>
      <c r="J683" s="243" t="str">
        <f t="shared" si="117"/>
        <v/>
      </c>
      <c r="K683" s="244"/>
      <c r="L683" s="316">
        <f>SUM(L684:L691)</f>
        <v>0</v>
      </c>
      <c r="M683" s="317">
        <f>SUM(M684:M691)</f>
        <v>0</v>
      </c>
      <c r="N683" s="425">
        <f>SUM(N684:N691)</f>
        <v>0</v>
      </c>
      <c r="O683" s="426">
        <f>SUM(O684:O691)</f>
        <v>0</v>
      </c>
      <c r="P683" s="244"/>
      <c r="Q683" s="665"/>
      <c r="R683" s="666"/>
      <c r="S683" s="666"/>
      <c r="T683" s="666"/>
      <c r="U683" s="666"/>
      <c r="V683" s="666"/>
      <c r="W683" s="712"/>
      <c r="X683" s="313">
        <f t="shared" si="118"/>
        <v>0</v>
      </c>
    </row>
    <row r="684" spans="2:24" ht="18.600000000000001" hidden="1" thickBot="1">
      <c r="B684" s="172"/>
      <c r="C684" s="144">
        <v>2910</v>
      </c>
      <c r="D684" s="319" t="s">
        <v>1720</v>
      </c>
      <c r="E684" s="704"/>
      <c r="F684" s="449"/>
      <c r="G684" s="245"/>
      <c r="H684" s="245"/>
      <c r="I684" s="476">
        <f t="shared" ref="I684:I691" si="122">F684+G684+H684</f>
        <v>0</v>
      </c>
      <c r="J684" s="243" t="str">
        <f t="shared" si="117"/>
        <v/>
      </c>
      <c r="K684" s="244"/>
      <c r="L684" s="423"/>
      <c r="M684" s="252"/>
      <c r="N684" s="315">
        <f t="shared" ref="N684:N691" si="123">I684</f>
        <v>0</v>
      </c>
      <c r="O684" s="424">
        <f t="shared" ref="O684:O691" si="124">L684+M684-N684</f>
        <v>0</v>
      </c>
      <c r="P684" s="244"/>
      <c r="Q684" s="663"/>
      <c r="R684" s="667"/>
      <c r="S684" s="667"/>
      <c r="T684" s="667"/>
      <c r="U684" s="667"/>
      <c r="V684" s="667"/>
      <c r="W684" s="711"/>
      <c r="X684" s="313">
        <f t="shared" si="118"/>
        <v>0</v>
      </c>
    </row>
    <row r="685" spans="2:24" ht="18.600000000000001" hidden="1" thickBot="1">
      <c r="B685" s="172"/>
      <c r="C685" s="144">
        <v>2920</v>
      </c>
      <c r="D685" s="319" t="s">
        <v>237</v>
      </c>
      <c r="E685" s="704"/>
      <c r="F685" s="449"/>
      <c r="G685" s="245"/>
      <c r="H685" s="245"/>
      <c r="I685" s="476">
        <f t="shared" si="122"/>
        <v>0</v>
      </c>
      <c r="J685" s="243" t="str">
        <f t="shared" si="117"/>
        <v/>
      </c>
      <c r="K685" s="244"/>
      <c r="L685" s="423"/>
      <c r="M685" s="252"/>
      <c r="N685" s="315">
        <f t="shared" si="123"/>
        <v>0</v>
      </c>
      <c r="O685" s="424">
        <f t="shared" si="124"/>
        <v>0</v>
      </c>
      <c r="P685" s="244"/>
      <c r="Q685" s="663"/>
      <c r="R685" s="667"/>
      <c r="S685" s="667"/>
      <c r="T685" s="667"/>
      <c r="U685" s="667"/>
      <c r="V685" s="667"/>
      <c r="W685" s="711"/>
      <c r="X685" s="313">
        <f t="shared" si="118"/>
        <v>0</v>
      </c>
    </row>
    <row r="686" spans="2:24" ht="33" hidden="1" thickBot="1">
      <c r="B686" s="172"/>
      <c r="C686" s="168">
        <v>2969</v>
      </c>
      <c r="D686" s="320" t="s">
        <v>238</v>
      </c>
      <c r="E686" s="704"/>
      <c r="F686" s="449"/>
      <c r="G686" s="245"/>
      <c r="H686" s="245"/>
      <c r="I686" s="476">
        <f t="shared" si="122"/>
        <v>0</v>
      </c>
      <c r="J686" s="243" t="str">
        <f t="shared" si="117"/>
        <v/>
      </c>
      <c r="K686" s="244"/>
      <c r="L686" s="423"/>
      <c r="M686" s="252"/>
      <c r="N686" s="315">
        <f t="shared" si="123"/>
        <v>0</v>
      </c>
      <c r="O686" s="424">
        <f t="shared" si="124"/>
        <v>0</v>
      </c>
      <c r="P686" s="244"/>
      <c r="Q686" s="663"/>
      <c r="R686" s="667"/>
      <c r="S686" s="667"/>
      <c r="T686" s="667"/>
      <c r="U686" s="667"/>
      <c r="V686" s="667"/>
      <c r="W686" s="711"/>
      <c r="X686" s="313">
        <f t="shared" si="118"/>
        <v>0</v>
      </c>
    </row>
    <row r="687" spans="2:24" ht="33" hidden="1" thickBot="1">
      <c r="B687" s="172"/>
      <c r="C687" s="168">
        <v>2970</v>
      </c>
      <c r="D687" s="320" t="s">
        <v>239</v>
      </c>
      <c r="E687" s="704"/>
      <c r="F687" s="449"/>
      <c r="G687" s="245"/>
      <c r="H687" s="245"/>
      <c r="I687" s="476">
        <f t="shared" si="122"/>
        <v>0</v>
      </c>
      <c r="J687" s="243" t="str">
        <f t="shared" si="117"/>
        <v/>
      </c>
      <c r="K687" s="244"/>
      <c r="L687" s="423"/>
      <c r="M687" s="252"/>
      <c r="N687" s="315">
        <f t="shared" si="123"/>
        <v>0</v>
      </c>
      <c r="O687" s="424">
        <f t="shared" si="124"/>
        <v>0</v>
      </c>
      <c r="P687" s="244"/>
      <c r="Q687" s="663"/>
      <c r="R687" s="667"/>
      <c r="S687" s="667"/>
      <c r="T687" s="667"/>
      <c r="U687" s="667"/>
      <c r="V687" s="667"/>
      <c r="W687" s="711"/>
      <c r="X687" s="313">
        <f t="shared" si="118"/>
        <v>0</v>
      </c>
    </row>
    <row r="688" spans="2:24" ht="18.600000000000001" hidden="1" thickBot="1">
      <c r="B688" s="172"/>
      <c r="C688" s="166">
        <v>2989</v>
      </c>
      <c r="D688" s="321" t="s">
        <v>240</v>
      </c>
      <c r="E688" s="704"/>
      <c r="F688" s="449"/>
      <c r="G688" s="245"/>
      <c r="H688" s="245"/>
      <c r="I688" s="476">
        <f t="shared" si="122"/>
        <v>0</v>
      </c>
      <c r="J688" s="243" t="str">
        <f t="shared" si="117"/>
        <v/>
      </c>
      <c r="K688" s="244"/>
      <c r="L688" s="423"/>
      <c r="M688" s="252"/>
      <c r="N688" s="315">
        <f t="shared" si="123"/>
        <v>0</v>
      </c>
      <c r="O688" s="424">
        <f t="shared" si="124"/>
        <v>0</v>
      </c>
      <c r="P688" s="244"/>
      <c r="Q688" s="663"/>
      <c r="R688" s="667"/>
      <c r="S688" s="667"/>
      <c r="T688" s="667"/>
      <c r="U688" s="667"/>
      <c r="V688" s="667"/>
      <c r="W688" s="711"/>
      <c r="X688" s="313">
        <f t="shared" si="118"/>
        <v>0</v>
      </c>
    </row>
    <row r="689" spans="2:24" ht="33" hidden="1" thickBot="1">
      <c r="B689" s="136"/>
      <c r="C689" s="137">
        <v>2990</v>
      </c>
      <c r="D689" s="322" t="s">
        <v>1701</v>
      </c>
      <c r="E689" s="704"/>
      <c r="F689" s="449"/>
      <c r="G689" s="245"/>
      <c r="H689" s="245"/>
      <c r="I689" s="476">
        <f t="shared" si="122"/>
        <v>0</v>
      </c>
      <c r="J689" s="243" t="str">
        <f t="shared" si="117"/>
        <v/>
      </c>
      <c r="K689" s="244"/>
      <c r="L689" s="423"/>
      <c r="M689" s="252"/>
      <c r="N689" s="315">
        <f t="shared" si="123"/>
        <v>0</v>
      </c>
      <c r="O689" s="424">
        <f t="shared" si="124"/>
        <v>0</v>
      </c>
      <c r="P689" s="244"/>
      <c r="Q689" s="663"/>
      <c r="R689" s="667"/>
      <c r="S689" s="667"/>
      <c r="T689" s="667"/>
      <c r="U689" s="667"/>
      <c r="V689" s="667"/>
      <c r="W689" s="711"/>
      <c r="X689" s="313">
        <f t="shared" si="118"/>
        <v>0</v>
      </c>
    </row>
    <row r="690" spans="2:24" ht="18.600000000000001" hidden="1" thickBot="1">
      <c r="B690" s="136"/>
      <c r="C690" s="137">
        <v>2991</v>
      </c>
      <c r="D690" s="322" t="s">
        <v>241</v>
      </c>
      <c r="E690" s="704"/>
      <c r="F690" s="449"/>
      <c r="G690" s="245"/>
      <c r="H690" s="245"/>
      <c r="I690" s="476">
        <f t="shared" si="122"/>
        <v>0</v>
      </c>
      <c r="J690" s="243" t="str">
        <f t="shared" si="117"/>
        <v/>
      </c>
      <c r="K690" s="244"/>
      <c r="L690" s="423"/>
      <c r="M690" s="252"/>
      <c r="N690" s="315">
        <f t="shared" si="123"/>
        <v>0</v>
      </c>
      <c r="O690" s="424">
        <f t="shared" si="124"/>
        <v>0</v>
      </c>
      <c r="P690" s="244"/>
      <c r="Q690" s="663"/>
      <c r="R690" s="667"/>
      <c r="S690" s="667"/>
      <c r="T690" s="667"/>
      <c r="U690" s="667"/>
      <c r="V690" s="667"/>
      <c r="W690" s="711"/>
      <c r="X690" s="313">
        <f t="shared" si="118"/>
        <v>0</v>
      </c>
    </row>
    <row r="691" spans="2:24" ht="18.600000000000001" hidden="1" thickBot="1">
      <c r="B691" s="136"/>
      <c r="C691" s="142">
        <v>2992</v>
      </c>
      <c r="D691" s="154" t="s">
        <v>242</v>
      </c>
      <c r="E691" s="704"/>
      <c r="F691" s="449"/>
      <c r="G691" s="245"/>
      <c r="H691" s="245"/>
      <c r="I691" s="476">
        <f t="shared" si="122"/>
        <v>0</v>
      </c>
      <c r="J691" s="243" t="str">
        <f t="shared" si="117"/>
        <v/>
      </c>
      <c r="K691" s="244"/>
      <c r="L691" s="423"/>
      <c r="M691" s="252"/>
      <c r="N691" s="315">
        <f t="shared" si="123"/>
        <v>0</v>
      </c>
      <c r="O691" s="424">
        <f t="shared" si="124"/>
        <v>0</v>
      </c>
      <c r="P691" s="244"/>
      <c r="Q691" s="663"/>
      <c r="R691" s="667"/>
      <c r="S691" s="667"/>
      <c r="T691" s="667"/>
      <c r="U691" s="667"/>
      <c r="V691" s="667"/>
      <c r="W691" s="711"/>
      <c r="X691" s="313">
        <f t="shared" si="118"/>
        <v>0</v>
      </c>
    </row>
    <row r="692" spans="2:24" ht="18.600000000000001" hidden="1" thickBot="1">
      <c r="B692" s="686">
        <v>3300</v>
      </c>
      <c r="C692" s="952" t="s">
        <v>1740</v>
      </c>
      <c r="D692" s="952"/>
      <c r="E692" s="687"/>
      <c r="F692" s="673">
        <v>0</v>
      </c>
      <c r="G692" s="673">
        <v>0</v>
      </c>
      <c r="H692" s="673">
        <v>0</v>
      </c>
      <c r="I692" s="689">
        <f>SUM(I693:I697)</f>
        <v>0</v>
      </c>
      <c r="J692" s="243" t="str">
        <f t="shared" si="117"/>
        <v/>
      </c>
      <c r="K692" s="244"/>
      <c r="L692" s="665"/>
      <c r="M692" s="666"/>
      <c r="N692" s="666"/>
      <c r="O692" s="712"/>
      <c r="P692" s="244"/>
      <c r="Q692" s="665"/>
      <c r="R692" s="666"/>
      <c r="S692" s="666"/>
      <c r="T692" s="666"/>
      <c r="U692" s="666"/>
      <c r="V692" s="666"/>
      <c r="W692" s="712"/>
      <c r="X692" s="313">
        <f t="shared" si="118"/>
        <v>0</v>
      </c>
    </row>
    <row r="693" spans="2:24" ht="18.600000000000001" hidden="1" thickBot="1">
      <c r="B693" s="143"/>
      <c r="C693" s="144">
        <v>3301</v>
      </c>
      <c r="D693" s="460" t="s">
        <v>243</v>
      </c>
      <c r="E693" s="704"/>
      <c r="F693" s="592">
        <v>0</v>
      </c>
      <c r="G693" s="592">
        <v>0</v>
      </c>
      <c r="H693" s="592">
        <v>0</v>
      </c>
      <c r="I693" s="476">
        <f t="shared" ref="I693:I700" si="125">F693+G693+H693</f>
        <v>0</v>
      </c>
      <c r="J693" s="243" t="str">
        <f t="shared" si="117"/>
        <v/>
      </c>
      <c r="K693" s="244"/>
      <c r="L693" s="663"/>
      <c r="M693" s="667"/>
      <c r="N693" s="667"/>
      <c r="O693" s="711"/>
      <c r="P693" s="244"/>
      <c r="Q693" s="663"/>
      <c r="R693" s="667"/>
      <c r="S693" s="667"/>
      <c r="T693" s="667"/>
      <c r="U693" s="667"/>
      <c r="V693" s="667"/>
      <c r="W693" s="711"/>
      <c r="X693" s="313">
        <f t="shared" si="118"/>
        <v>0</v>
      </c>
    </row>
    <row r="694" spans="2:24" ht="18.600000000000001" hidden="1" thickBot="1">
      <c r="B694" s="143"/>
      <c r="C694" s="168">
        <v>3302</v>
      </c>
      <c r="D694" s="461" t="s">
        <v>1061</v>
      </c>
      <c r="E694" s="704"/>
      <c r="F694" s="592">
        <v>0</v>
      </c>
      <c r="G694" s="592">
        <v>0</v>
      </c>
      <c r="H694" s="592">
        <v>0</v>
      </c>
      <c r="I694" s="476">
        <f t="shared" si="125"/>
        <v>0</v>
      </c>
      <c r="J694" s="243" t="str">
        <f t="shared" ref="J694:J725" si="126">(IF($E694&lt;&gt;0,$J$2,IF($I694&lt;&gt;0,$J$2,"")))</f>
        <v/>
      </c>
      <c r="K694" s="244"/>
      <c r="L694" s="663"/>
      <c r="M694" s="667"/>
      <c r="N694" s="667"/>
      <c r="O694" s="711"/>
      <c r="P694" s="244"/>
      <c r="Q694" s="663"/>
      <c r="R694" s="667"/>
      <c r="S694" s="667"/>
      <c r="T694" s="667"/>
      <c r="U694" s="667"/>
      <c r="V694" s="667"/>
      <c r="W694" s="711"/>
      <c r="X694" s="313">
        <f t="shared" ref="X694:X725" si="127">T694-U694-V694-W694</f>
        <v>0</v>
      </c>
    </row>
    <row r="695" spans="2:24" ht="18.600000000000001" hidden="1" thickBot="1">
      <c r="B695" s="143"/>
      <c r="C695" s="166">
        <v>3304</v>
      </c>
      <c r="D695" s="462" t="s">
        <v>245</v>
      </c>
      <c r="E695" s="704"/>
      <c r="F695" s="592">
        <v>0</v>
      </c>
      <c r="G695" s="592">
        <v>0</v>
      </c>
      <c r="H695" s="592">
        <v>0</v>
      </c>
      <c r="I695" s="476">
        <f t="shared" si="125"/>
        <v>0</v>
      </c>
      <c r="J695" s="243" t="str">
        <f t="shared" si="126"/>
        <v/>
      </c>
      <c r="K695" s="244"/>
      <c r="L695" s="663"/>
      <c r="M695" s="667"/>
      <c r="N695" s="667"/>
      <c r="O695" s="711"/>
      <c r="P695" s="244"/>
      <c r="Q695" s="663"/>
      <c r="R695" s="667"/>
      <c r="S695" s="667"/>
      <c r="T695" s="667"/>
      <c r="U695" s="667"/>
      <c r="V695" s="667"/>
      <c r="W695" s="711"/>
      <c r="X695" s="313">
        <f t="shared" si="127"/>
        <v>0</v>
      </c>
    </row>
    <row r="696" spans="2:24" ht="31.8" hidden="1" thickBot="1">
      <c r="B696" s="143"/>
      <c r="C696" s="142">
        <v>3306</v>
      </c>
      <c r="D696" s="463" t="s">
        <v>1684</v>
      </c>
      <c r="E696" s="704"/>
      <c r="F696" s="592">
        <v>0</v>
      </c>
      <c r="G696" s="592">
        <v>0</v>
      </c>
      <c r="H696" s="592">
        <v>0</v>
      </c>
      <c r="I696" s="476">
        <f t="shared" si="125"/>
        <v>0</v>
      </c>
      <c r="J696" s="243" t="str">
        <f t="shared" si="126"/>
        <v/>
      </c>
      <c r="K696" s="244"/>
      <c r="L696" s="663"/>
      <c r="M696" s="667"/>
      <c r="N696" s="667"/>
      <c r="O696" s="711"/>
      <c r="P696" s="244"/>
      <c r="Q696" s="663"/>
      <c r="R696" s="667"/>
      <c r="S696" s="667"/>
      <c r="T696" s="667"/>
      <c r="U696" s="667"/>
      <c r="V696" s="667"/>
      <c r="W696" s="711"/>
      <c r="X696" s="313">
        <f t="shared" si="127"/>
        <v>0</v>
      </c>
    </row>
    <row r="697" spans="2:24" ht="18.600000000000001" hidden="1" thickBot="1">
      <c r="B697" s="143"/>
      <c r="C697" s="142">
        <v>3307</v>
      </c>
      <c r="D697" s="463" t="s">
        <v>1775</v>
      </c>
      <c r="E697" s="704"/>
      <c r="F697" s="592">
        <v>0</v>
      </c>
      <c r="G697" s="592">
        <v>0</v>
      </c>
      <c r="H697" s="592">
        <v>0</v>
      </c>
      <c r="I697" s="476">
        <f t="shared" si="125"/>
        <v>0</v>
      </c>
      <c r="J697" s="243" t="str">
        <f t="shared" si="126"/>
        <v/>
      </c>
      <c r="K697" s="244"/>
      <c r="L697" s="663"/>
      <c r="M697" s="667"/>
      <c r="N697" s="667"/>
      <c r="O697" s="711"/>
      <c r="P697" s="244"/>
      <c r="Q697" s="663"/>
      <c r="R697" s="667"/>
      <c r="S697" s="667"/>
      <c r="T697" s="667"/>
      <c r="U697" s="667"/>
      <c r="V697" s="667"/>
      <c r="W697" s="711"/>
      <c r="X697" s="313">
        <f t="shared" si="127"/>
        <v>0</v>
      </c>
    </row>
    <row r="698" spans="2:24" ht="18.600000000000001" hidden="1" thickBot="1">
      <c r="B698" s="686">
        <v>3900</v>
      </c>
      <c r="C698" s="944" t="s">
        <v>246</v>
      </c>
      <c r="D698" s="965"/>
      <c r="E698" s="687"/>
      <c r="F698" s="673">
        <v>0</v>
      </c>
      <c r="G698" s="673">
        <v>0</v>
      </c>
      <c r="H698" s="673">
        <v>0</v>
      </c>
      <c r="I698" s="692">
        <f t="shared" si="125"/>
        <v>0</v>
      </c>
      <c r="J698" s="243" t="str">
        <f t="shared" si="126"/>
        <v/>
      </c>
      <c r="K698" s="244"/>
      <c r="L698" s="428"/>
      <c r="M698" s="254"/>
      <c r="N698" s="317">
        <f>I698</f>
        <v>0</v>
      </c>
      <c r="O698" s="424">
        <f>L698+M698-N698</f>
        <v>0</v>
      </c>
      <c r="P698" s="244"/>
      <c r="Q698" s="428"/>
      <c r="R698" s="254"/>
      <c r="S698" s="429">
        <f>+IF(+(L698+M698)&gt;=I698,+M698,+(+I698-L698))</f>
        <v>0</v>
      </c>
      <c r="T698" s="315">
        <f>Q698+R698-S698</f>
        <v>0</v>
      </c>
      <c r="U698" s="254"/>
      <c r="V698" s="254"/>
      <c r="W698" s="253"/>
      <c r="X698" s="313">
        <f t="shared" si="127"/>
        <v>0</v>
      </c>
    </row>
    <row r="699" spans="2:24" ht="18.600000000000001" hidden="1" thickBot="1">
      <c r="B699" s="686">
        <v>4000</v>
      </c>
      <c r="C699" s="966" t="s">
        <v>247</v>
      </c>
      <c r="D699" s="966"/>
      <c r="E699" s="687"/>
      <c r="F699" s="690"/>
      <c r="G699" s="691"/>
      <c r="H699" s="691"/>
      <c r="I699" s="692">
        <f t="shared" si="125"/>
        <v>0</v>
      </c>
      <c r="J699" s="243" t="str">
        <f t="shared" si="126"/>
        <v/>
      </c>
      <c r="K699" s="244"/>
      <c r="L699" s="428"/>
      <c r="M699" s="254"/>
      <c r="N699" s="317">
        <f>I699</f>
        <v>0</v>
      </c>
      <c r="O699" s="424">
        <f>L699+M699-N699</f>
        <v>0</v>
      </c>
      <c r="P699" s="244"/>
      <c r="Q699" s="665"/>
      <c r="R699" s="666"/>
      <c r="S699" s="666"/>
      <c r="T699" s="667"/>
      <c r="U699" s="666"/>
      <c r="V699" s="666"/>
      <c r="W699" s="711"/>
      <c r="X699" s="313">
        <f t="shared" si="127"/>
        <v>0</v>
      </c>
    </row>
    <row r="700" spans="2:24" ht="18.600000000000001" hidden="1" thickBot="1">
      <c r="B700" s="686">
        <v>4100</v>
      </c>
      <c r="C700" s="966" t="s">
        <v>248</v>
      </c>
      <c r="D700" s="966"/>
      <c r="E700" s="687"/>
      <c r="F700" s="673">
        <v>0</v>
      </c>
      <c r="G700" s="673">
        <v>0</v>
      </c>
      <c r="H700" s="673">
        <v>0</v>
      </c>
      <c r="I700" s="692">
        <f t="shared" si="125"/>
        <v>0</v>
      </c>
      <c r="J700" s="243" t="str">
        <f t="shared" si="126"/>
        <v/>
      </c>
      <c r="K700" s="244"/>
      <c r="L700" s="665"/>
      <c r="M700" s="666"/>
      <c r="N700" s="666"/>
      <c r="O700" s="712"/>
      <c r="P700" s="244"/>
      <c r="Q700" s="665"/>
      <c r="R700" s="666"/>
      <c r="S700" s="666"/>
      <c r="T700" s="666"/>
      <c r="U700" s="666"/>
      <c r="V700" s="666"/>
      <c r="W700" s="712"/>
      <c r="X700" s="313">
        <f t="shared" si="127"/>
        <v>0</v>
      </c>
    </row>
    <row r="701" spans="2:24" ht="18.600000000000001" thickBot="1">
      <c r="B701" s="686">
        <v>4200</v>
      </c>
      <c r="C701" s="952" t="s">
        <v>249</v>
      </c>
      <c r="D701" s="953"/>
      <c r="E701" s="687"/>
      <c r="F701" s="688">
        <f>SUM(F702:F707)</f>
        <v>0</v>
      </c>
      <c r="G701" s="689">
        <f>SUM(G702:G707)</f>
        <v>4000</v>
      </c>
      <c r="H701" s="689">
        <f>SUM(H702:H707)</f>
        <v>0</v>
      </c>
      <c r="I701" s="689">
        <f>SUM(I702:I707)</f>
        <v>4000</v>
      </c>
      <c r="J701" s="243">
        <f t="shared" si="126"/>
        <v>1</v>
      </c>
      <c r="K701" s="244"/>
      <c r="L701" s="316">
        <f>SUM(L702:L707)</f>
        <v>0</v>
      </c>
      <c r="M701" s="317">
        <f>SUM(M702:M707)</f>
        <v>0</v>
      </c>
      <c r="N701" s="425">
        <f>SUM(N702:N707)</f>
        <v>4000</v>
      </c>
      <c r="O701" s="426">
        <f>SUM(O702:O707)</f>
        <v>-4000</v>
      </c>
      <c r="P701" s="244"/>
      <c r="Q701" s="316">
        <f t="shared" ref="Q701:W701" si="128">SUM(Q702:Q707)</f>
        <v>0</v>
      </c>
      <c r="R701" s="317">
        <f t="shared" si="128"/>
        <v>0</v>
      </c>
      <c r="S701" s="317">
        <f t="shared" si="128"/>
        <v>4000</v>
      </c>
      <c r="T701" s="317">
        <f t="shared" si="128"/>
        <v>-4000</v>
      </c>
      <c r="U701" s="317">
        <f t="shared" si="128"/>
        <v>0</v>
      </c>
      <c r="V701" s="317">
        <f t="shared" si="128"/>
        <v>0</v>
      </c>
      <c r="W701" s="426">
        <f t="shared" si="128"/>
        <v>0</v>
      </c>
      <c r="X701" s="313">
        <f t="shared" si="127"/>
        <v>-4000</v>
      </c>
    </row>
    <row r="702" spans="2:24" ht="18.600000000000001" hidden="1" thickBot="1">
      <c r="B702" s="173"/>
      <c r="C702" s="144">
        <v>4201</v>
      </c>
      <c r="D702" s="138" t="s">
        <v>250</v>
      </c>
      <c r="E702" s="704"/>
      <c r="F702" s="449"/>
      <c r="G702" s="245"/>
      <c r="H702" s="245"/>
      <c r="I702" s="476">
        <f t="shared" ref="I702:I707" si="129">F702+G702+H702</f>
        <v>0</v>
      </c>
      <c r="J702" s="243" t="str">
        <f t="shared" si="126"/>
        <v/>
      </c>
      <c r="K702" s="244"/>
      <c r="L702" s="423"/>
      <c r="M702" s="252"/>
      <c r="N702" s="315">
        <f t="shared" ref="N702:N707" si="130">I702</f>
        <v>0</v>
      </c>
      <c r="O702" s="424">
        <f t="shared" ref="O702:O707" si="131">L702+M702-N702</f>
        <v>0</v>
      </c>
      <c r="P702" s="244"/>
      <c r="Q702" s="423"/>
      <c r="R702" s="252"/>
      <c r="S702" s="429">
        <f t="shared" ref="S702:S707" si="132">+IF(+(L702+M702)&gt;=I702,+M702,+(+I702-L702))</f>
        <v>0</v>
      </c>
      <c r="T702" s="315">
        <f t="shared" ref="T702:T707" si="133">Q702+R702-S702</f>
        <v>0</v>
      </c>
      <c r="U702" s="252"/>
      <c r="V702" s="252"/>
      <c r="W702" s="253"/>
      <c r="X702" s="313">
        <f t="shared" si="127"/>
        <v>0</v>
      </c>
    </row>
    <row r="703" spans="2:24" ht="18.600000000000001" hidden="1" thickBot="1">
      <c r="B703" s="173"/>
      <c r="C703" s="137">
        <v>4202</v>
      </c>
      <c r="D703" s="139" t="s">
        <v>251</v>
      </c>
      <c r="E703" s="704"/>
      <c r="F703" s="449"/>
      <c r="G703" s="245"/>
      <c r="H703" s="245"/>
      <c r="I703" s="476">
        <f t="shared" si="129"/>
        <v>0</v>
      </c>
      <c r="J703" s="243" t="str">
        <f t="shared" si="126"/>
        <v/>
      </c>
      <c r="K703" s="244"/>
      <c r="L703" s="423"/>
      <c r="M703" s="252"/>
      <c r="N703" s="315">
        <f t="shared" si="130"/>
        <v>0</v>
      </c>
      <c r="O703" s="424">
        <f t="shared" si="131"/>
        <v>0</v>
      </c>
      <c r="P703" s="244"/>
      <c r="Q703" s="423"/>
      <c r="R703" s="252"/>
      <c r="S703" s="429">
        <f t="shared" si="132"/>
        <v>0</v>
      </c>
      <c r="T703" s="315">
        <f t="shared" si="133"/>
        <v>0</v>
      </c>
      <c r="U703" s="252"/>
      <c r="V703" s="252"/>
      <c r="W703" s="253"/>
      <c r="X703" s="313">
        <f t="shared" si="127"/>
        <v>0</v>
      </c>
    </row>
    <row r="704" spans="2:24" ht="18.600000000000001" thickBot="1">
      <c r="B704" s="173"/>
      <c r="C704" s="137">
        <v>4214</v>
      </c>
      <c r="D704" s="139" t="s">
        <v>252</v>
      </c>
      <c r="E704" s="704"/>
      <c r="F704" s="449"/>
      <c r="G704" s="245">
        <v>4000</v>
      </c>
      <c r="H704" s="245"/>
      <c r="I704" s="476">
        <f t="shared" si="129"/>
        <v>4000</v>
      </c>
      <c r="J704" s="243">
        <f t="shared" si="126"/>
        <v>1</v>
      </c>
      <c r="K704" s="244"/>
      <c r="L704" s="423"/>
      <c r="M704" s="252"/>
      <c r="N704" s="315">
        <f t="shared" si="130"/>
        <v>4000</v>
      </c>
      <c r="O704" s="424">
        <f t="shared" si="131"/>
        <v>-4000</v>
      </c>
      <c r="P704" s="244"/>
      <c r="Q704" s="423"/>
      <c r="R704" s="252"/>
      <c r="S704" s="429">
        <f t="shared" si="132"/>
        <v>4000</v>
      </c>
      <c r="T704" s="315">
        <f t="shared" si="133"/>
        <v>-4000</v>
      </c>
      <c r="U704" s="252"/>
      <c r="V704" s="252"/>
      <c r="W704" s="253"/>
      <c r="X704" s="313">
        <f t="shared" si="127"/>
        <v>-4000</v>
      </c>
    </row>
    <row r="705" spans="2:24" ht="18.600000000000001" hidden="1" thickBot="1">
      <c r="B705" s="173"/>
      <c r="C705" s="137">
        <v>4217</v>
      </c>
      <c r="D705" s="139" t="s">
        <v>253</v>
      </c>
      <c r="E705" s="704"/>
      <c r="F705" s="449"/>
      <c r="G705" s="245"/>
      <c r="H705" s="245"/>
      <c r="I705" s="476">
        <f t="shared" si="129"/>
        <v>0</v>
      </c>
      <c r="J705" s="243" t="str">
        <f t="shared" si="126"/>
        <v/>
      </c>
      <c r="K705" s="244"/>
      <c r="L705" s="423"/>
      <c r="M705" s="252"/>
      <c r="N705" s="315">
        <f t="shared" si="130"/>
        <v>0</v>
      </c>
      <c r="O705" s="424">
        <f t="shared" si="131"/>
        <v>0</v>
      </c>
      <c r="P705" s="244"/>
      <c r="Q705" s="423"/>
      <c r="R705" s="252"/>
      <c r="S705" s="429">
        <f t="shared" si="132"/>
        <v>0</v>
      </c>
      <c r="T705" s="315">
        <f t="shared" si="133"/>
        <v>0</v>
      </c>
      <c r="U705" s="252"/>
      <c r="V705" s="252"/>
      <c r="W705" s="253"/>
      <c r="X705" s="313">
        <f t="shared" si="127"/>
        <v>0</v>
      </c>
    </row>
    <row r="706" spans="2:24" ht="18.600000000000001" hidden="1" thickBot="1">
      <c r="B706" s="173"/>
      <c r="C706" s="137">
        <v>4218</v>
      </c>
      <c r="D706" s="145" t="s">
        <v>254</v>
      </c>
      <c r="E706" s="704"/>
      <c r="F706" s="449"/>
      <c r="G706" s="245"/>
      <c r="H706" s="245"/>
      <c r="I706" s="476">
        <f t="shared" si="129"/>
        <v>0</v>
      </c>
      <c r="J706" s="243" t="str">
        <f t="shared" si="126"/>
        <v/>
      </c>
      <c r="K706" s="244"/>
      <c r="L706" s="423"/>
      <c r="M706" s="252"/>
      <c r="N706" s="315">
        <f t="shared" si="130"/>
        <v>0</v>
      </c>
      <c r="O706" s="424">
        <f t="shared" si="131"/>
        <v>0</v>
      </c>
      <c r="P706" s="244"/>
      <c r="Q706" s="423"/>
      <c r="R706" s="252"/>
      <c r="S706" s="429">
        <f t="shared" si="132"/>
        <v>0</v>
      </c>
      <c r="T706" s="315">
        <f t="shared" si="133"/>
        <v>0</v>
      </c>
      <c r="U706" s="252"/>
      <c r="V706" s="252"/>
      <c r="W706" s="253"/>
      <c r="X706" s="313">
        <f t="shared" si="127"/>
        <v>0</v>
      </c>
    </row>
    <row r="707" spans="2:24" ht="18.600000000000001" hidden="1" thickBot="1">
      <c r="B707" s="173"/>
      <c r="C707" s="137">
        <v>4219</v>
      </c>
      <c r="D707" s="156" t="s">
        <v>255</v>
      </c>
      <c r="E707" s="704"/>
      <c r="F707" s="449"/>
      <c r="G707" s="245"/>
      <c r="H707" s="245"/>
      <c r="I707" s="476">
        <f t="shared" si="129"/>
        <v>0</v>
      </c>
      <c r="J707" s="243" t="str">
        <f t="shared" si="126"/>
        <v/>
      </c>
      <c r="K707" s="244"/>
      <c r="L707" s="423"/>
      <c r="M707" s="252"/>
      <c r="N707" s="315">
        <f t="shared" si="130"/>
        <v>0</v>
      </c>
      <c r="O707" s="424">
        <f t="shared" si="131"/>
        <v>0</v>
      </c>
      <c r="P707" s="244"/>
      <c r="Q707" s="423"/>
      <c r="R707" s="252"/>
      <c r="S707" s="429">
        <f t="shared" si="132"/>
        <v>0</v>
      </c>
      <c r="T707" s="315">
        <f t="shared" si="133"/>
        <v>0</v>
      </c>
      <c r="U707" s="252"/>
      <c r="V707" s="252"/>
      <c r="W707" s="253"/>
      <c r="X707" s="313">
        <f t="shared" si="127"/>
        <v>0</v>
      </c>
    </row>
    <row r="708" spans="2:24" ht="18.600000000000001" hidden="1" thickBot="1">
      <c r="B708" s="686">
        <v>4300</v>
      </c>
      <c r="C708" s="942" t="s">
        <v>1685</v>
      </c>
      <c r="D708" s="942"/>
      <c r="E708" s="687"/>
      <c r="F708" s="688">
        <f>SUM(F709:F711)</f>
        <v>0</v>
      </c>
      <c r="G708" s="689">
        <f>SUM(G709:G711)</f>
        <v>0</v>
      </c>
      <c r="H708" s="689">
        <f>SUM(H709:H711)</f>
        <v>0</v>
      </c>
      <c r="I708" s="689">
        <f>SUM(I709:I711)</f>
        <v>0</v>
      </c>
      <c r="J708" s="243" t="str">
        <f t="shared" si="126"/>
        <v/>
      </c>
      <c r="K708" s="244"/>
      <c r="L708" s="316">
        <f>SUM(L709:L711)</f>
        <v>0</v>
      </c>
      <c r="M708" s="317">
        <f>SUM(M709:M711)</f>
        <v>0</v>
      </c>
      <c r="N708" s="425">
        <f>SUM(N709:N711)</f>
        <v>0</v>
      </c>
      <c r="O708" s="426">
        <f>SUM(O709:O711)</f>
        <v>0</v>
      </c>
      <c r="P708" s="244"/>
      <c r="Q708" s="316">
        <f t="shared" ref="Q708:W708" si="134">SUM(Q709:Q711)</f>
        <v>0</v>
      </c>
      <c r="R708" s="317">
        <f t="shared" si="134"/>
        <v>0</v>
      </c>
      <c r="S708" s="317">
        <f t="shared" si="134"/>
        <v>0</v>
      </c>
      <c r="T708" s="317">
        <f t="shared" si="134"/>
        <v>0</v>
      </c>
      <c r="U708" s="317">
        <f t="shared" si="134"/>
        <v>0</v>
      </c>
      <c r="V708" s="317">
        <f t="shared" si="134"/>
        <v>0</v>
      </c>
      <c r="W708" s="426">
        <f t="shared" si="134"/>
        <v>0</v>
      </c>
      <c r="X708" s="313">
        <f t="shared" si="127"/>
        <v>0</v>
      </c>
    </row>
    <row r="709" spans="2:24" ht="18.600000000000001" hidden="1" thickBot="1">
      <c r="B709" s="173"/>
      <c r="C709" s="144">
        <v>4301</v>
      </c>
      <c r="D709" s="163" t="s">
        <v>256</v>
      </c>
      <c r="E709" s="704"/>
      <c r="F709" s="449"/>
      <c r="G709" s="245"/>
      <c r="H709" s="245"/>
      <c r="I709" s="476">
        <f t="shared" ref="I709:I714" si="135">F709+G709+H709</f>
        <v>0</v>
      </c>
      <c r="J709" s="243" t="str">
        <f t="shared" si="126"/>
        <v/>
      </c>
      <c r="K709" s="244"/>
      <c r="L709" s="423"/>
      <c r="M709" s="252"/>
      <c r="N709" s="315">
        <f t="shared" ref="N709:N714" si="136">I709</f>
        <v>0</v>
      </c>
      <c r="O709" s="424">
        <f t="shared" ref="O709:O714" si="137">L709+M709-N709</f>
        <v>0</v>
      </c>
      <c r="P709" s="244"/>
      <c r="Q709" s="423"/>
      <c r="R709" s="252"/>
      <c r="S709" s="429">
        <f t="shared" ref="S709:S714" si="138">+IF(+(L709+M709)&gt;=I709,+M709,+(+I709-L709))</f>
        <v>0</v>
      </c>
      <c r="T709" s="315">
        <f t="shared" ref="T709:T714" si="139">Q709+R709-S709</f>
        <v>0</v>
      </c>
      <c r="U709" s="252"/>
      <c r="V709" s="252"/>
      <c r="W709" s="253"/>
      <c r="X709" s="313">
        <f t="shared" si="127"/>
        <v>0</v>
      </c>
    </row>
    <row r="710" spans="2:24" ht="18.600000000000001" hidden="1" thickBot="1">
      <c r="B710" s="173"/>
      <c r="C710" s="137">
        <v>4302</v>
      </c>
      <c r="D710" s="139" t="s">
        <v>1062</v>
      </c>
      <c r="E710" s="704"/>
      <c r="F710" s="449"/>
      <c r="G710" s="245"/>
      <c r="H710" s="245"/>
      <c r="I710" s="476">
        <f t="shared" si="135"/>
        <v>0</v>
      </c>
      <c r="J710" s="243" t="str">
        <f t="shared" si="126"/>
        <v/>
      </c>
      <c r="K710" s="244"/>
      <c r="L710" s="423"/>
      <c r="M710" s="252"/>
      <c r="N710" s="315">
        <f t="shared" si="136"/>
        <v>0</v>
      </c>
      <c r="O710" s="424">
        <f t="shared" si="137"/>
        <v>0</v>
      </c>
      <c r="P710" s="244"/>
      <c r="Q710" s="423"/>
      <c r="R710" s="252"/>
      <c r="S710" s="429">
        <f t="shared" si="138"/>
        <v>0</v>
      </c>
      <c r="T710" s="315">
        <f t="shared" si="139"/>
        <v>0</v>
      </c>
      <c r="U710" s="252"/>
      <c r="V710" s="252"/>
      <c r="W710" s="253"/>
      <c r="X710" s="313">
        <f t="shared" si="127"/>
        <v>0</v>
      </c>
    </row>
    <row r="711" spans="2:24" ht="18.600000000000001" hidden="1" thickBot="1">
      <c r="B711" s="173"/>
      <c r="C711" s="142">
        <v>4309</v>
      </c>
      <c r="D711" s="148" t="s">
        <v>258</v>
      </c>
      <c r="E711" s="704"/>
      <c r="F711" s="449"/>
      <c r="G711" s="245"/>
      <c r="H711" s="245"/>
      <c r="I711" s="476">
        <f t="shared" si="135"/>
        <v>0</v>
      </c>
      <c r="J711" s="243" t="str">
        <f t="shared" si="126"/>
        <v/>
      </c>
      <c r="K711" s="244"/>
      <c r="L711" s="423"/>
      <c r="M711" s="252"/>
      <c r="N711" s="315">
        <f t="shared" si="136"/>
        <v>0</v>
      </c>
      <c r="O711" s="424">
        <f t="shared" si="137"/>
        <v>0</v>
      </c>
      <c r="P711" s="244"/>
      <c r="Q711" s="423"/>
      <c r="R711" s="252"/>
      <c r="S711" s="429">
        <f t="shared" si="138"/>
        <v>0</v>
      </c>
      <c r="T711" s="315">
        <f t="shared" si="139"/>
        <v>0</v>
      </c>
      <c r="U711" s="252"/>
      <c r="V711" s="252"/>
      <c r="W711" s="253"/>
      <c r="X711" s="313">
        <f t="shared" si="127"/>
        <v>0</v>
      </c>
    </row>
    <row r="712" spans="2:24" ht="18.600000000000001" hidden="1" thickBot="1">
      <c r="B712" s="686">
        <v>4400</v>
      </c>
      <c r="C712" s="944" t="s">
        <v>1686</v>
      </c>
      <c r="D712" s="944"/>
      <c r="E712" s="687"/>
      <c r="F712" s="690"/>
      <c r="G712" s="691"/>
      <c r="H712" s="691"/>
      <c r="I712" s="692">
        <f t="shared" si="135"/>
        <v>0</v>
      </c>
      <c r="J712" s="243" t="str">
        <f t="shared" si="126"/>
        <v/>
      </c>
      <c r="K712" s="244"/>
      <c r="L712" s="428"/>
      <c r="M712" s="254"/>
      <c r="N712" s="317">
        <f t="shared" si="136"/>
        <v>0</v>
      </c>
      <c r="O712" s="424">
        <f t="shared" si="137"/>
        <v>0</v>
      </c>
      <c r="P712" s="244"/>
      <c r="Q712" s="428"/>
      <c r="R712" s="254"/>
      <c r="S712" s="429">
        <f t="shared" si="138"/>
        <v>0</v>
      </c>
      <c r="T712" s="315">
        <f t="shared" si="139"/>
        <v>0</v>
      </c>
      <c r="U712" s="254"/>
      <c r="V712" s="254"/>
      <c r="W712" s="253"/>
      <c r="X712" s="313">
        <f t="shared" si="127"/>
        <v>0</v>
      </c>
    </row>
    <row r="713" spans="2:24" ht="18.600000000000001" hidden="1" thickBot="1">
      <c r="B713" s="686">
        <v>4500</v>
      </c>
      <c r="C713" s="966" t="s">
        <v>1687</v>
      </c>
      <c r="D713" s="966"/>
      <c r="E713" s="687"/>
      <c r="F713" s="690"/>
      <c r="G713" s="691"/>
      <c r="H713" s="691"/>
      <c r="I713" s="692">
        <f t="shared" si="135"/>
        <v>0</v>
      </c>
      <c r="J713" s="243" t="str">
        <f t="shared" si="126"/>
        <v/>
      </c>
      <c r="K713" s="244"/>
      <c r="L713" s="428"/>
      <c r="M713" s="254"/>
      <c r="N713" s="317">
        <f t="shared" si="136"/>
        <v>0</v>
      </c>
      <c r="O713" s="424">
        <f t="shared" si="137"/>
        <v>0</v>
      </c>
      <c r="P713" s="244"/>
      <c r="Q713" s="428"/>
      <c r="R713" s="254"/>
      <c r="S713" s="429">
        <f t="shared" si="138"/>
        <v>0</v>
      </c>
      <c r="T713" s="315">
        <f t="shared" si="139"/>
        <v>0</v>
      </c>
      <c r="U713" s="254"/>
      <c r="V713" s="254"/>
      <c r="W713" s="253"/>
      <c r="X713" s="313">
        <f t="shared" si="127"/>
        <v>0</v>
      </c>
    </row>
    <row r="714" spans="2:24" ht="18.600000000000001" thickBot="1">
      <c r="B714" s="686">
        <v>4600</v>
      </c>
      <c r="C714" s="961" t="s">
        <v>259</v>
      </c>
      <c r="D714" s="967"/>
      <c r="E714" s="687"/>
      <c r="F714" s="690"/>
      <c r="G714" s="691">
        <v>5000</v>
      </c>
      <c r="H714" s="691"/>
      <c r="I714" s="692">
        <f t="shared" si="135"/>
        <v>5000</v>
      </c>
      <c r="J714" s="243">
        <f t="shared" si="126"/>
        <v>1</v>
      </c>
      <c r="K714" s="244"/>
      <c r="L714" s="428"/>
      <c r="M714" s="254"/>
      <c r="N714" s="317">
        <f t="shared" si="136"/>
        <v>5000</v>
      </c>
      <c r="O714" s="424">
        <f t="shared" si="137"/>
        <v>-5000</v>
      </c>
      <c r="P714" s="244"/>
      <c r="Q714" s="428"/>
      <c r="R714" s="254"/>
      <c r="S714" s="429">
        <f t="shared" si="138"/>
        <v>5000</v>
      </c>
      <c r="T714" s="315">
        <f t="shared" si="139"/>
        <v>-5000</v>
      </c>
      <c r="U714" s="254"/>
      <c r="V714" s="254"/>
      <c r="W714" s="253"/>
      <c r="X714" s="313">
        <f t="shared" si="127"/>
        <v>-5000</v>
      </c>
    </row>
    <row r="715" spans="2:24" ht="18.600000000000001" hidden="1" thickBot="1">
      <c r="B715" s="686">
        <v>4900</v>
      </c>
      <c r="C715" s="952" t="s">
        <v>290</v>
      </c>
      <c r="D715" s="952"/>
      <c r="E715" s="687"/>
      <c r="F715" s="688">
        <f>+F716+F717</f>
        <v>0</v>
      </c>
      <c r="G715" s="689">
        <f>+G716+G717</f>
        <v>0</v>
      </c>
      <c r="H715" s="689">
        <f>+H716+H717</f>
        <v>0</v>
      </c>
      <c r="I715" s="689">
        <f>+I716+I717</f>
        <v>0</v>
      </c>
      <c r="J715" s="243" t="str">
        <f t="shared" si="126"/>
        <v/>
      </c>
      <c r="K715" s="244"/>
      <c r="L715" s="665"/>
      <c r="M715" s="666"/>
      <c r="N715" s="666"/>
      <c r="O715" s="712"/>
      <c r="P715" s="244"/>
      <c r="Q715" s="665"/>
      <c r="R715" s="666"/>
      <c r="S715" s="666"/>
      <c r="T715" s="666"/>
      <c r="U715" s="666"/>
      <c r="V715" s="666"/>
      <c r="W715" s="712"/>
      <c r="X715" s="313">
        <f t="shared" si="127"/>
        <v>0</v>
      </c>
    </row>
    <row r="716" spans="2:24" ht="18.600000000000001" hidden="1" thickBot="1">
      <c r="B716" s="173"/>
      <c r="C716" s="144">
        <v>4901</v>
      </c>
      <c r="D716" s="174" t="s">
        <v>291</v>
      </c>
      <c r="E716" s="704"/>
      <c r="F716" s="449"/>
      <c r="G716" s="245"/>
      <c r="H716" s="245"/>
      <c r="I716" s="476">
        <f>F716+G716+H716</f>
        <v>0</v>
      </c>
      <c r="J716" s="243" t="str">
        <f t="shared" si="126"/>
        <v/>
      </c>
      <c r="K716" s="244"/>
      <c r="L716" s="663"/>
      <c r="M716" s="667"/>
      <c r="N716" s="667"/>
      <c r="O716" s="711"/>
      <c r="P716" s="244"/>
      <c r="Q716" s="663"/>
      <c r="R716" s="667"/>
      <c r="S716" s="667"/>
      <c r="T716" s="667"/>
      <c r="U716" s="667"/>
      <c r="V716" s="667"/>
      <c r="W716" s="711"/>
      <c r="X716" s="313">
        <f t="shared" si="127"/>
        <v>0</v>
      </c>
    </row>
    <row r="717" spans="2:24" ht="18.600000000000001" hidden="1" thickBot="1">
      <c r="B717" s="173"/>
      <c r="C717" s="142">
        <v>4902</v>
      </c>
      <c r="D717" s="148" t="s">
        <v>292</v>
      </c>
      <c r="E717" s="704"/>
      <c r="F717" s="449"/>
      <c r="G717" s="245"/>
      <c r="H717" s="245"/>
      <c r="I717" s="476">
        <f>F717+G717+H717</f>
        <v>0</v>
      </c>
      <c r="J717" s="243" t="str">
        <f t="shared" si="126"/>
        <v/>
      </c>
      <c r="K717" s="244"/>
      <c r="L717" s="663"/>
      <c r="M717" s="667"/>
      <c r="N717" s="667"/>
      <c r="O717" s="711"/>
      <c r="P717" s="244"/>
      <c r="Q717" s="663"/>
      <c r="R717" s="667"/>
      <c r="S717" s="667"/>
      <c r="T717" s="667"/>
      <c r="U717" s="667"/>
      <c r="V717" s="667"/>
      <c r="W717" s="711"/>
      <c r="X717" s="313">
        <f t="shared" si="127"/>
        <v>0</v>
      </c>
    </row>
    <row r="718" spans="2:24" ht="18.600000000000001" hidden="1" thickBot="1">
      <c r="B718" s="693">
        <v>5100</v>
      </c>
      <c r="C718" s="949" t="s">
        <v>260</v>
      </c>
      <c r="D718" s="949"/>
      <c r="E718" s="694"/>
      <c r="F718" s="695"/>
      <c r="G718" s="696"/>
      <c r="H718" s="696"/>
      <c r="I718" s="692">
        <f>F718+G718+H718</f>
        <v>0</v>
      </c>
      <c r="J718" s="243" t="str">
        <f t="shared" si="126"/>
        <v/>
      </c>
      <c r="K718" s="244"/>
      <c r="L718" s="430"/>
      <c r="M718" s="431"/>
      <c r="N718" s="327">
        <f>I718</f>
        <v>0</v>
      </c>
      <c r="O718" s="424">
        <f>L718+M718-N718</f>
        <v>0</v>
      </c>
      <c r="P718" s="244"/>
      <c r="Q718" s="430"/>
      <c r="R718" s="431"/>
      <c r="S718" s="429">
        <f>+IF(+(L718+M718)&gt;=I718,+M718,+(+I718-L718))</f>
        <v>0</v>
      </c>
      <c r="T718" s="315">
        <f>Q718+R718-S718</f>
        <v>0</v>
      </c>
      <c r="U718" s="431"/>
      <c r="V718" s="431"/>
      <c r="W718" s="253"/>
      <c r="X718" s="313">
        <f t="shared" si="127"/>
        <v>0</v>
      </c>
    </row>
    <row r="719" spans="2:24" ht="18.600000000000001" hidden="1" thickBot="1">
      <c r="B719" s="693">
        <v>5200</v>
      </c>
      <c r="C719" s="964" t="s">
        <v>261</v>
      </c>
      <c r="D719" s="964"/>
      <c r="E719" s="694"/>
      <c r="F719" s="697">
        <f>SUM(F720:F726)</f>
        <v>0</v>
      </c>
      <c r="G719" s="698">
        <f>SUM(G720:G726)</f>
        <v>0</v>
      </c>
      <c r="H719" s="698">
        <f>SUM(H720:H726)</f>
        <v>0</v>
      </c>
      <c r="I719" s="698">
        <f>SUM(I720:I726)</f>
        <v>0</v>
      </c>
      <c r="J719" s="243" t="str">
        <f t="shared" si="126"/>
        <v/>
      </c>
      <c r="K719" s="244"/>
      <c r="L719" s="326">
        <f>SUM(L720:L726)</f>
        <v>0</v>
      </c>
      <c r="M719" s="327">
        <f>SUM(M720:M726)</f>
        <v>0</v>
      </c>
      <c r="N719" s="432">
        <f>SUM(N720:N726)</f>
        <v>0</v>
      </c>
      <c r="O719" s="433">
        <f>SUM(O720:O726)</f>
        <v>0</v>
      </c>
      <c r="P719" s="244"/>
      <c r="Q719" s="326">
        <f t="shared" ref="Q719:W719" si="140">SUM(Q720:Q726)</f>
        <v>0</v>
      </c>
      <c r="R719" s="327">
        <f t="shared" si="140"/>
        <v>0</v>
      </c>
      <c r="S719" s="327">
        <f t="shared" si="140"/>
        <v>0</v>
      </c>
      <c r="T719" s="327">
        <f t="shared" si="140"/>
        <v>0</v>
      </c>
      <c r="U719" s="327">
        <f t="shared" si="140"/>
        <v>0</v>
      </c>
      <c r="V719" s="327">
        <f t="shared" si="140"/>
        <v>0</v>
      </c>
      <c r="W719" s="433">
        <f t="shared" si="140"/>
        <v>0</v>
      </c>
      <c r="X719" s="313">
        <f t="shared" si="127"/>
        <v>0</v>
      </c>
    </row>
    <row r="720" spans="2:24" ht="18.600000000000001" hidden="1" thickBot="1">
      <c r="B720" s="175"/>
      <c r="C720" s="176">
        <v>5201</v>
      </c>
      <c r="D720" s="177" t="s">
        <v>262</v>
      </c>
      <c r="E720" s="705"/>
      <c r="F720" s="473"/>
      <c r="G720" s="434"/>
      <c r="H720" s="434"/>
      <c r="I720" s="476">
        <f t="shared" ref="I720:I726" si="141">F720+G720+H720</f>
        <v>0</v>
      </c>
      <c r="J720" s="243" t="str">
        <f t="shared" si="126"/>
        <v/>
      </c>
      <c r="K720" s="244"/>
      <c r="L720" s="435"/>
      <c r="M720" s="436"/>
      <c r="N720" s="330">
        <f t="shared" ref="N720:N726" si="142">I720</f>
        <v>0</v>
      </c>
      <c r="O720" s="424">
        <f t="shared" ref="O720:O726" si="143">L720+M720-N720</f>
        <v>0</v>
      </c>
      <c r="P720" s="244"/>
      <c r="Q720" s="435"/>
      <c r="R720" s="436"/>
      <c r="S720" s="429">
        <f t="shared" ref="S720:S726" si="144">+IF(+(L720+M720)&gt;=I720,+M720,+(+I720-L720))</f>
        <v>0</v>
      </c>
      <c r="T720" s="315">
        <f t="shared" ref="T720:T726" si="145">Q720+R720-S720</f>
        <v>0</v>
      </c>
      <c r="U720" s="436"/>
      <c r="V720" s="436"/>
      <c r="W720" s="253"/>
      <c r="X720" s="313">
        <f t="shared" si="127"/>
        <v>0</v>
      </c>
    </row>
    <row r="721" spans="2:24" ht="18.600000000000001" hidden="1" thickBot="1">
      <c r="B721" s="175"/>
      <c r="C721" s="178">
        <v>5202</v>
      </c>
      <c r="D721" s="179" t="s">
        <v>263</v>
      </c>
      <c r="E721" s="705"/>
      <c r="F721" s="473"/>
      <c r="G721" s="434"/>
      <c r="H721" s="434"/>
      <c r="I721" s="476">
        <f t="shared" si="141"/>
        <v>0</v>
      </c>
      <c r="J721" s="243" t="str">
        <f t="shared" si="126"/>
        <v/>
      </c>
      <c r="K721" s="244"/>
      <c r="L721" s="435"/>
      <c r="M721" s="436"/>
      <c r="N721" s="330">
        <f t="shared" si="142"/>
        <v>0</v>
      </c>
      <c r="O721" s="424">
        <f t="shared" si="143"/>
        <v>0</v>
      </c>
      <c r="P721" s="244"/>
      <c r="Q721" s="435"/>
      <c r="R721" s="436"/>
      <c r="S721" s="429">
        <f t="shared" si="144"/>
        <v>0</v>
      </c>
      <c r="T721" s="315">
        <f t="shared" si="145"/>
        <v>0</v>
      </c>
      <c r="U721" s="436"/>
      <c r="V721" s="436"/>
      <c r="W721" s="253"/>
      <c r="X721" s="313">
        <f t="shared" si="127"/>
        <v>0</v>
      </c>
    </row>
    <row r="722" spans="2:24" ht="18.600000000000001" hidden="1" thickBot="1">
      <c r="B722" s="175"/>
      <c r="C722" s="178">
        <v>5203</v>
      </c>
      <c r="D722" s="179" t="s">
        <v>924</v>
      </c>
      <c r="E722" s="705"/>
      <c r="F722" s="473"/>
      <c r="G722" s="434"/>
      <c r="H722" s="434"/>
      <c r="I722" s="476">
        <f t="shared" si="141"/>
        <v>0</v>
      </c>
      <c r="J722" s="243" t="str">
        <f t="shared" si="126"/>
        <v/>
      </c>
      <c r="K722" s="244"/>
      <c r="L722" s="435"/>
      <c r="M722" s="436"/>
      <c r="N722" s="330">
        <f t="shared" si="142"/>
        <v>0</v>
      </c>
      <c r="O722" s="424">
        <f t="shared" si="143"/>
        <v>0</v>
      </c>
      <c r="P722" s="244"/>
      <c r="Q722" s="435"/>
      <c r="R722" s="436"/>
      <c r="S722" s="429">
        <f t="shared" si="144"/>
        <v>0</v>
      </c>
      <c r="T722" s="315">
        <f t="shared" si="145"/>
        <v>0</v>
      </c>
      <c r="U722" s="436"/>
      <c r="V722" s="436"/>
      <c r="W722" s="253"/>
      <c r="X722" s="313">
        <f t="shared" si="127"/>
        <v>0</v>
      </c>
    </row>
    <row r="723" spans="2:24" ht="18.600000000000001" hidden="1" thickBot="1">
      <c r="B723" s="175"/>
      <c r="C723" s="178">
        <v>5204</v>
      </c>
      <c r="D723" s="179" t="s">
        <v>925</v>
      </c>
      <c r="E723" s="705"/>
      <c r="F723" s="473"/>
      <c r="G723" s="434"/>
      <c r="H723" s="434"/>
      <c r="I723" s="476">
        <f t="shared" si="141"/>
        <v>0</v>
      </c>
      <c r="J723" s="243" t="str">
        <f t="shared" si="126"/>
        <v/>
      </c>
      <c r="K723" s="244"/>
      <c r="L723" s="435"/>
      <c r="M723" s="436"/>
      <c r="N723" s="330">
        <f t="shared" si="142"/>
        <v>0</v>
      </c>
      <c r="O723" s="424">
        <f t="shared" si="143"/>
        <v>0</v>
      </c>
      <c r="P723" s="244"/>
      <c r="Q723" s="435"/>
      <c r="R723" s="436"/>
      <c r="S723" s="429">
        <f t="shared" si="144"/>
        <v>0</v>
      </c>
      <c r="T723" s="315">
        <f t="shared" si="145"/>
        <v>0</v>
      </c>
      <c r="U723" s="436"/>
      <c r="V723" s="436"/>
      <c r="W723" s="253"/>
      <c r="X723" s="313">
        <f t="shared" si="127"/>
        <v>0</v>
      </c>
    </row>
    <row r="724" spans="2:24" ht="18.600000000000001" hidden="1" thickBot="1">
      <c r="B724" s="175"/>
      <c r="C724" s="178">
        <v>5205</v>
      </c>
      <c r="D724" s="179" t="s">
        <v>926</v>
      </c>
      <c r="E724" s="705"/>
      <c r="F724" s="473"/>
      <c r="G724" s="434"/>
      <c r="H724" s="434"/>
      <c r="I724" s="476">
        <f t="shared" si="141"/>
        <v>0</v>
      </c>
      <c r="J724" s="243" t="str">
        <f t="shared" si="126"/>
        <v/>
      </c>
      <c r="K724" s="244"/>
      <c r="L724" s="435"/>
      <c r="M724" s="436"/>
      <c r="N724" s="330">
        <f t="shared" si="142"/>
        <v>0</v>
      </c>
      <c r="O724" s="424">
        <f t="shared" si="143"/>
        <v>0</v>
      </c>
      <c r="P724" s="244"/>
      <c r="Q724" s="435"/>
      <c r="R724" s="436"/>
      <c r="S724" s="429">
        <f t="shared" si="144"/>
        <v>0</v>
      </c>
      <c r="T724" s="315">
        <f t="shared" si="145"/>
        <v>0</v>
      </c>
      <c r="U724" s="436"/>
      <c r="V724" s="436"/>
      <c r="W724" s="253"/>
      <c r="X724" s="313">
        <f t="shared" si="127"/>
        <v>0</v>
      </c>
    </row>
    <row r="725" spans="2:24" ht="18.600000000000001" hidden="1" thickBot="1">
      <c r="B725" s="175"/>
      <c r="C725" s="178">
        <v>5206</v>
      </c>
      <c r="D725" s="179" t="s">
        <v>927</v>
      </c>
      <c r="E725" s="705"/>
      <c r="F725" s="473"/>
      <c r="G725" s="434"/>
      <c r="H725" s="434"/>
      <c r="I725" s="476">
        <f t="shared" si="141"/>
        <v>0</v>
      </c>
      <c r="J725" s="243" t="str">
        <f t="shared" si="126"/>
        <v/>
      </c>
      <c r="K725" s="244"/>
      <c r="L725" s="435"/>
      <c r="M725" s="436"/>
      <c r="N725" s="330">
        <f t="shared" si="142"/>
        <v>0</v>
      </c>
      <c r="O725" s="424">
        <f t="shared" si="143"/>
        <v>0</v>
      </c>
      <c r="P725" s="244"/>
      <c r="Q725" s="435"/>
      <c r="R725" s="436"/>
      <c r="S725" s="429">
        <f t="shared" si="144"/>
        <v>0</v>
      </c>
      <c r="T725" s="315">
        <f t="shared" si="145"/>
        <v>0</v>
      </c>
      <c r="U725" s="436"/>
      <c r="V725" s="436"/>
      <c r="W725" s="253"/>
      <c r="X725" s="313">
        <f t="shared" si="127"/>
        <v>0</v>
      </c>
    </row>
    <row r="726" spans="2:24" ht="18.600000000000001" hidden="1" thickBot="1">
      <c r="B726" s="175"/>
      <c r="C726" s="180">
        <v>5219</v>
      </c>
      <c r="D726" s="181" t="s">
        <v>928</v>
      </c>
      <c r="E726" s="705"/>
      <c r="F726" s="473"/>
      <c r="G726" s="434"/>
      <c r="H726" s="434"/>
      <c r="I726" s="476">
        <f t="shared" si="141"/>
        <v>0</v>
      </c>
      <c r="J726" s="243" t="str">
        <f t="shared" ref="J726:J745" si="146">(IF($E726&lt;&gt;0,$J$2,IF($I726&lt;&gt;0,$J$2,"")))</f>
        <v/>
      </c>
      <c r="K726" s="244"/>
      <c r="L726" s="435"/>
      <c r="M726" s="436"/>
      <c r="N726" s="330">
        <f t="shared" si="142"/>
        <v>0</v>
      </c>
      <c r="O726" s="424">
        <f t="shared" si="143"/>
        <v>0</v>
      </c>
      <c r="P726" s="244"/>
      <c r="Q726" s="435"/>
      <c r="R726" s="436"/>
      <c r="S726" s="429">
        <f t="shared" si="144"/>
        <v>0</v>
      </c>
      <c r="T726" s="315">
        <f t="shared" si="145"/>
        <v>0</v>
      </c>
      <c r="U726" s="436"/>
      <c r="V726" s="436"/>
      <c r="W726" s="253"/>
      <c r="X726" s="313">
        <f t="shared" ref="X726:X757" si="147">T726-U726-V726-W726</f>
        <v>0</v>
      </c>
    </row>
    <row r="727" spans="2:24" ht="18.600000000000001" hidden="1" thickBot="1">
      <c r="B727" s="693">
        <v>5300</v>
      </c>
      <c r="C727" s="968" t="s">
        <v>929</v>
      </c>
      <c r="D727" s="968"/>
      <c r="E727" s="694"/>
      <c r="F727" s="697">
        <f>SUM(F728:F729)</f>
        <v>0</v>
      </c>
      <c r="G727" s="698">
        <f>SUM(G728:G729)</f>
        <v>0</v>
      </c>
      <c r="H727" s="698">
        <f>SUM(H728:H729)</f>
        <v>0</v>
      </c>
      <c r="I727" s="698">
        <f>SUM(I728:I729)</f>
        <v>0</v>
      </c>
      <c r="J727" s="243" t="str">
        <f t="shared" si="146"/>
        <v/>
      </c>
      <c r="K727" s="244"/>
      <c r="L727" s="326">
        <f>SUM(L728:L729)</f>
        <v>0</v>
      </c>
      <c r="M727" s="327">
        <f>SUM(M728:M729)</f>
        <v>0</v>
      </c>
      <c r="N727" s="432">
        <f>SUM(N728:N729)</f>
        <v>0</v>
      </c>
      <c r="O727" s="433">
        <f>SUM(O728:O729)</f>
        <v>0</v>
      </c>
      <c r="P727" s="244"/>
      <c r="Q727" s="326">
        <f t="shared" ref="Q727:W727" si="148">SUM(Q728:Q729)</f>
        <v>0</v>
      </c>
      <c r="R727" s="327">
        <f t="shared" si="148"/>
        <v>0</v>
      </c>
      <c r="S727" s="327">
        <f t="shared" si="148"/>
        <v>0</v>
      </c>
      <c r="T727" s="327">
        <f t="shared" si="148"/>
        <v>0</v>
      </c>
      <c r="U727" s="327">
        <f t="shared" si="148"/>
        <v>0</v>
      </c>
      <c r="V727" s="327">
        <f t="shared" si="148"/>
        <v>0</v>
      </c>
      <c r="W727" s="433">
        <f t="shared" si="148"/>
        <v>0</v>
      </c>
      <c r="X727" s="313">
        <f t="shared" si="147"/>
        <v>0</v>
      </c>
    </row>
    <row r="728" spans="2:24" ht="18.600000000000001" hidden="1" thickBot="1">
      <c r="B728" s="175"/>
      <c r="C728" s="176">
        <v>5301</v>
      </c>
      <c r="D728" s="177" t="s">
        <v>1441</v>
      </c>
      <c r="E728" s="705"/>
      <c r="F728" s="473"/>
      <c r="G728" s="434"/>
      <c r="H728" s="434"/>
      <c r="I728" s="476">
        <f>F728+G728+H728</f>
        <v>0</v>
      </c>
      <c r="J728" s="243" t="str">
        <f t="shared" si="146"/>
        <v/>
      </c>
      <c r="K728" s="244"/>
      <c r="L728" s="435"/>
      <c r="M728" s="436"/>
      <c r="N728" s="330">
        <f>I728</f>
        <v>0</v>
      </c>
      <c r="O728" s="424">
        <f>L728+M728-N728</f>
        <v>0</v>
      </c>
      <c r="P728" s="244"/>
      <c r="Q728" s="435"/>
      <c r="R728" s="436"/>
      <c r="S728" s="429">
        <f>+IF(+(L728+M728)&gt;=I728,+M728,+(+I728-L728))</f>
        <v>0</v>
      </c>
      <c r="T728" s="315">
        <f>Q728+R728-S728</f>
        <v>0</v>
      </c>
      <c r="U728" s="436"/>
      <c r="V728" s="436"/>
      <c r="W728" s="253"/>
      <c r="X728" s="313">
        <f t="shared" si="147"/>
        <v>0</v>
      </c>
    </row>
    <row r="729" spans="2:24" ht="18.600000000000001" hidden="1" thickBot="1">
      <c r="B729" s="175"/>
      <c r="C729" s="180">
        <v>5309</v>
      </c>
      <c r="D729" s="181" t="s">
        <v>930</v>
      </c>
      <c r="E729" s="705"/>
      <c r="F729" s="473"/>
      <c r="G729" s="434"/>
      <c r="H729" s="434"/>
      <c r="I729" s="476">
        <f>F729+G729+H729</f>
        <v>0</v>
      </c>
      <c r="J729" s="243" t="str">
        <f t="shared" si="146"/>
        <v/>
      </c>
      <c r="K729" s="244"/>
      <c r="L729" s="435"/>
      <c r="M729" s="436"/>
      <c r="N729" s="330">
        <f>I729</f>
        <v>0</v>
      </c>
      <c r="O729" s="424">
        <f>L729+M729-N729</f>
        <v>0</v>
      </c>
      <c r="P729" s="244"/>
      <c r="Q729" s="435"/>
      <c r="R729" s="436"/>
      <c r="S729" s="429">
        <f>+IF(+(L729+M729)&gt;=I729,+M729,+(+I729-L729))</f>
        <v>0</v>
      </c>
      <c r="T729" s="315">
        <f>Q729+R729-S729</f>
        <v>0</v>
      </c>
      <c r="U729" s="436"/>
      <c r="V729" s="436"/>
      <c r="W729" s="253"/>
      <c r="X729" s="313">
        <f t="shared" si="147"/>
        <v>0</v>
      </c>
    </row>
    <row r="730" spans="2:24" ht="18.600000000000001" hidden="1" thickBot="1">
      <c r="B730" s="693">
        <v>5400</v>
      </c>
      <c r="C730" s="949" t="s">
        <v>1011</v>
      </c>
      <c r="D730" s="949"/>
      <c r="E730" s="694"/>
      <c r="F730" s="695"/>
      <c r="G730" s="696"/>
      <c r="H730" s="696"/>
      <c r="I730" s="692">
        <f>F730+G730+H730</f>
        <v>0</v>
      </c>
      <c r="J730" s="243" t="str">
        <f t="shared" si="146"/>
        <v/>
      </c>
      <c r="K730" s="244"/>
      <c r="L730" s="430"/>
      <c r="M730" s="431"/>
      <c r="N730" s="327">
        <f>I730</f>
        <v>0</v>
      </c>
      <c r="O730" s="424">
        <f>L730+M730-N730</f>
        <v>0</v>
      </c>
      <c r="P730" s="244"/>
      <c r="Q730" s="430"/>
      <c r="R730" s="431"/>
      <c r="S730" s="429">
        <f>+IF(+(L730+M730)&gt;=I730,+M730,+(+I730-L730))</f>
        <v>0</v>
      </c>
      <c r="T730" s="315">
        <f>Q730+R730-S730</f>
        <v>0</v>
      </c>
      <c r="U730" s="431"/>
      <c r="V730" s="431"/>
      <c r="W730" s="253"/>
      <c r="X730" s="313">
        <f t="shared" si="147"/>
        <v>0</v>
      </c>
    </row>
    <row r="731" spans="2:24" ht="18.600000000000001" hidden="1" thickBot="1">
      <c r="B731" s="686">
        <v>5500</v>
      </c>
      <c r="C731" s="952" t="s">
        <v>1012</v>
      </c>
      <c r="D731" s="952"/>
      <c r="E731" s="687"/>
      <c r="F731" s="688">
        <f>SUM(F732:F735)</f>
        <v>0</v>
      </c>
      <c r="G731" s="689">
        <f>SUM(G732:G735)</f>
        <v>0</v>
      </c>
      <c r="H731" s="689">
        <f>SUM(H732:H735)</f>
        <v>0</v>
      </c>
      <c r="I731" s="689">
        <f>SUM(I732:I735)</f>
        <v>0</v>
      </c>
      <c r="J731" s="243" t="str">
        <f t="shared" si="146"/>
        <v/>
      </c>
      <c r="K731" s="244"/>
      <c r="L731" s="316">
        <f>SUM(L732:L735)</f>
        <v>0</v>
      </c>
      <c r="M731" s="317">
        <f>SUM(M732:M735)</f>
        <v>0</v>
      </c>
      <c r="N731" s="425">
        <f>SUM(N732:N735)</f>
        <v>0</v>
      </c>
      <c r="O731" s="426">
        <f>SUM(O732:O735)</f>
        <v>0</v>
      </c>
      <c r="P731" s="244"/>
      <c r="Q731" s="316">
        <f t="shared" ref="Q731:W731" si="149">SUM(Q732:Q735)</f>
        <v>0</v>
      </c>
      <c r="R731" s="317">
        <f t="shared" si="149"/>
        <v>0</v>
      </c>
      <c r="S731" s="317">
        <f t="shared" si="149"/>
        <v>0</v>
      </c>
      <c r="T731" s="317">
        <f t="shared" si="149"/>
        <v>0</v>
      </c>
      <c r="U731" s="317">
        <f t="shared" si="149"/>
        <v>0</v>
      </c>
      <c r="V731" s="317">
        <f t="shared" si="149"/>
        <v>0</v>
      </c>
      <c r="W731" s="426">
        <f t="shared" si="149"/>
        <v>0</v>
      </c>
      <c r="X731" s="313">
        <f t="shared" si="147"/>
        <v>0</v>
      </c>
    </row>
    <row r="732" spans="2:24" ht="18.600000000000001" hidden="1" thickBot="1">
      <c r="B732" s="173"/>
      <c r="C732" s="144">
        <v>5501</v>
      </c>
      <c r="D732" s="163" t="s">
        <v>1013</v>
      </c>
      <c r="E732" s="704"/>
      <c r="F732" s="449"/>
      <c r="G732" s="245"/>
      <c r="H732" s="245"/>
      <c r="I732" s="476">
        <f>F732+G732+H732</f>
        <v>0</v>
      </c>
      <c r="J732" s="243" t="str">
        <f t="shared" si="146"/>
        <v/>
      </c>
      <c r="K732" s="244"/>
      <c r="L732" s="423"/>
      <c r="M732" s="252"/>
      <c r="N732" s="315">
        <f>I732</f>
        <v>0</v>
      </c>
      <c r="O732" s="424">
        <f>L732+M732-N732</f>
        <v>0</v>
      </c>
      <c r="P732" s="244"/>
      <c r="Q732" s="423"/>
      <c r="R732" s="252"/>
      <c r="S732" s="429">
        <f>+IF(+(L732+M732)&gt;=I732,+M732,+(+I732-L732))</f>
        <v>0</v>
      </c>
      <c r="T732" s="315">
        <f>Q732+R732-S732</f>
        <v>0</v>
      </c>
      <c r="U732" s="252"/>
      <c r="V732" s="252"/>
      <c r="W732" s="253"/>
      <c r="X732" s="313">
        <f t="shared" si="147"/>
        <v>0</v>
      </c>
    </row>
    <row r="733" spans="2:24" ht="18.600000000000001" hidden="1" thickBot="1">
      <c r="B733" s="173"/>
      <c r="C733" s="137">
        <v>5502</v>
      </c>
      <c r="D733" s="145" t="s">
        <v>1014</v>
      </c>
      <c r="E733" s="704"/>
      <c r="F733" s="449"/>
      <c r="G733" s="245"/>
      <c r="H733" s="245"/>
      <c r="I733" s="476">
        <f>F733+G733+H733</f>
        <v>0</v>
      </c>
      <c r="J733" s="243" t="str">
        <f t="shared" si="146"/>
        <v/>
      </c>
      <c r="K733" s="244"/>
      <c r="L733" s="423"/>
      <c r="M733" s="252"/>
      <c r="N733" s="315">
        <f>I733</f>
        <v>0</v>
      </c>
      <c r="O733" s="424">
        <f>L733+M733-N733</f>
        <v>0</v>
      </c>
      <c r="P733" s="244"/>
      <c r="Q733" s="423"/>
      <c r="R733" s="252"/>
      <c r="S733" s="429">
        <f>+IF(+(L733+M733)&gt;=I733,+M733,+(+I733-L733))</f>
        <v>0</v>
      </c>
      <c r="T733" s="315">
        <f>Q733+R733-S733</f>
        <v>0</v>
      </c>
      <c r="U733" s="252"/>
      <c r="V733" s="252"/>
      <c r="W733" s="253"/>
      <c r="X733" s="313">
        <f t="shared" si="147"/>
        <v>0</v>
      </c>
    </row>
    <row r="734" spans="2:24" ht="18.600000000000001" hidden="1" thickBot="1">
      <c r="B734" s="173"/>
      <c r="C734" s="137">
        <v>5503</v>
      </c>
      <c r="D734" s="139" t="s">
        <v>1015</v>
      </c>
      <c r="E734" s="704"/>
      <c r="F734" s="449"/>
      <c r="G734" s="245"/>
      <c r="H734" s="245"/>
      <c r="I734" s="476">
        <f>F734+G734+H734</f>
        <v>0</v>
      </c>
      <c r="J734" s="243" t="str">
        <f t="shared" si="146"/>
        <v/>
      </c>
      <c r="K734" s="244"/>
      <c r="L734" s="423"/>
      <c r="M734" s="252"/>
      <c r="N734" s="315">
        <f>I734</f>
        <v>0</v>
      </c>
      <c r="O734" s="424">
        <f>L734+M734-N734</f>
        <v>0</v>
      </c>
      <c r="P734" s="244"/>
      <c r="Q734" s="423"/>
      <c r="R734" s="252"/>
      <c r="S734" s="429">
        <f>+IF(+(L734+M734)&gt;=I734,+M734,+(+I734-L734))</f>
        <v>0</v>
      </c>
      <c r="T734" s="315">
        <f>Q734+R734-S734</f>
        <v>0</v>
      </c>
      <c r="U734" s="252"/>
      <c r="V734" s="252"/>
      <c r="W734" s="253"/>
      <c r="X734" s="313">
        <f t="shared" si="147"/>
        <v>0</v>
      </c>
    </row>
    <row r="735" spans="2:24" ht="18.600000000000001" hidden="1" thickBot="1">
      <c r="B735" s="173"/>
      <c r="C735" s="137">
        <v>5504</v>
      </c>
      <c r="D735" s="145" t="s">
        <v>1016</v>
      </c>
      <c r="E735" s="704"/>
      <c r="F735" s="449"/>
      <c r="G735" s="245"/>
      <c r="H735" s="245"/>
      <c r="I735" s="476">
        <f>F735+G735+H735</f>
        <v>0</v>
      </c>
      <c r="J735" s="243" t="str">
        <f t="shared" si="146"/>
        <v/>
      </c>
      <c r="K735" s="244"/>
      <c r="L735" s="423"/>
      <c r="M735" s="252"/>
      <c r="N735" s="315">
        <f>I735</f>
        <v>0</v>
      </c>
      <c r="O735" s="424">
        <f>L735+M735-N735</f>
        <v>0</v>
      </c>
      <c r="P735" s="244"/>
      <c r="Q735" s="423"/>
      <c r="R735" s="252"/>
      <c r="S735" s="429">
        <f>+IF(+(L735+M735)&gt;=I735,+M735,+(+I735-L735))</f>
        <v>0</v>
      </c>
      <c r="T735" s="315">
        <f>Q735+R735-S735</f>
        <v>0</v>
      </c>
      <c r="U735" s="252"/>
      <c r="V735" s="252"/>
      <c r="W735" s="253"/>
      <c r="X735" s="313">
        <f t="shared" si="147"/>
        <v>0</v>
      </c>
    </row>
    <row r="736" spans="2:24" ht="18.600000000000001" hidden="1" thickBot="1">
      <c r="B736" s="686">
        <v>5700</v>
      </c>
      <c r="C736" s="950" t="s">
        <v>1017</v>
      </c>
      <c r="D736" s="951"/>
      <c r="E736" s="694"/>
      <c r="F736" s="673">
        <v>0</v>
      </c>
      <c r="G736" s="673">
        <v>0</v>
      </c>
      <c r="H736" s="673">
        <v>0</v>
      </c>
      <c r="I736" s="698">
        <f>SUM(I737:I739)</f>
        <v>0</v>
      </c>
      <c r="J736" s="243" t="str">
        <f t="shared" si="146"/>
        <v/>
      </c>
      <c r="K736" s="244"/>
      <c r="L736" s="326">
        <f>SUM(L737:L739)</f>
        <v>0</v>
      </c>
      <c r="M736" s="327">
        <f>SUM(M737:M739)</f>
        <v>0</v>
      </c>
      <c r="N736" s="432">
        <f>SUM(N737:N738)</f>
        <v>0</v>
      </c>
      <c r="O736" s="433">
        <f>SUM(O737:O739)</f>
        <v>0</v>
      </c>
      <c r="P736" s="244"/>
      <c r="Q736" s="326">
        <f>SUM(Q737:Q739)</f>
        <v>0</v>
      </c>
      <c r="R736" s="327">
        <f>SUM(R737:R739)</f>
        <v>0</v>
      </c>
      <c r="S736" s="327">
        <f>SUM(S737:S739)</f>
        <v>0</v>
      </c>
      <c r="T736" s="327">
        <f>SUM(T737:T739)</f>
        <v>0</v>
      </c>
      <c r="U736" s="327">
        <f>SUM(U737:U739)</f>
        <v>0</v>
      </c>
      <c r="V736" s="327">
        <f>SUM(V737:V738)</f>
        <v>0</v>
      </c>
      <c r="W736" s="433">
        <f>SUM(W737:W739)</f>
        <v>0</v>
      </c>
      <c r="X736" s="313">
        <f t="shared" si="147"/>
        <v>0</v>
      </c>
    </row>
    <row r="737" spans="2:24" ht="18.600000000000001" hidden="1" thickBot="1">
      <c r="B737" s="175"/>
      <c r="C737" s="176">
        <v>5701</v>
      </c>
      <c r="D737" s="177" t="s">
        <v>1018</v>
      </c>
      <c r="E737" s="705"/>
      <c r="F737" s="592">
        <v>0</v>
      </c>
      <c r="G737" s="592">
        <v>0</v>
      </c>
      <c r="H737" s="592">
        <v>0</v>
      </c>
      <c r="I737" s="476">
        <f>F737+G737+H737</f>
        <v>0</v>
      </c>
      <c r="J737" s="243" t="str">
        <f t="shared" si="146"/>
        <v/>
      </c>
      <c r="K737" s="244"/>
      <c r="L737" s="435"/>
      <c r="M737" s="436"/>
      <c r="N737" s="330">
        <f>I737</f>
        <v>0</v>
      </c>
      <c r="O737" s="424">
        <f>L737+M737-N737</f>
        <v>0</v>
      </c>
      <c r="P737" s="244"/>
      <c r="Q737" s="435"/>
      <c r="R737" s="436"/>
      <c r="S737" s="429">
        <f>+IF(+(L737+M737)&gt;=I737,+M737,+(+I737-L737))</f>
        <v>0</v>
      </c>
      <c r="T737" s="315">
        <f>Q737+R737-S737</f>
        <v>0</v>
      </c>
      <c r="U737" s="436"/>
      <c r="V737" s="436"/>
      <c r="W737" s="253"/>
      <c r="X737" s="313">
        <f t="shared" si="147"/>
        <v>0</v>
      </c>
    </row>
    <row r="738" spans="2:24" ht="18.600000000000001" hidden="1" thickBot="1">
      <c r="B738" s="175"/>
      <c r="C738" s="180">
        <v>5702</v>
      </c>
      <c r="D738" s="181" t="s">
        <v>1019</v>
      </c>
      <c r="E738" s="705"/>
      <c r="F738" s="592">
        <v>0</v>
      </c>
      <c r="G738" s="592">
        <v>0</v>
      </c>
      <c r="H738" s="592">
        <v>0</v>
      </c>
      <c r="I738" s="476">
        <f>F738+G738+H738</f>
        <v>0</v>
      </c>
      <c r="J738" s="243" t="str">
        <f t="shared" si="146"/>
        <v/>
      </c>
      <c r="K738" s="244"/>
      <c r="L738" s="435"/>
      <c r="M738" s="436"/>
      <c r="N738" s="330">
        <f>I738</f>
        <v>0</v>
      </c>
      <c r="O738" s="424">
        <f>L738+M738-N738</f>
        <v>0</v>
      </c>
      <c r="P738" s="244"/>
      <c r="Q738" s="435"/>
      <c r="R738" s="436"/>
      <c r="S738" s="429">
        <f>+IF(+(L738+M738)&gt;=I738,+M738,+(+I738-L738))</f>
        <v>0</v>
      </c>
      <c r="T738" s="315">
        <f>Q738+R738-S738</f>
        <v>0</v>
      </c>
      <c r="U738" s="436"/>
      <c r="V738" s="436"/>
      <c r="W738" s="253"/>
      <c r="X738" s="313">
        <f t="shared" si="147"/>
        <v>0</v>
      </c>
    </row>
    <row r="739" spans="2:24" ht="18.600000000000001" hidden="1" thickBot="1">
      <c r="B739" s="136"/>
      <c r="C739" s="182">
        <v>4071</v>
      </c>
      <c r="D739" s="464" t="s">
        <v>1020</v>
      </c>
      <c r="E739" s="704"/>
      <c r="F739" s="592">
        <v>0</v>
      </c>
      <c r="G739" s="592">
        <v>0</v>
      </c>
      <c r="H739" s="592">
        <v>0</v>
      </c>
      <c r="I739" s="476">
        <f>F739+G739+H739</f>
        <v>0</v>
      </c>
      <c r="J739" s="243" t="str">
        <f t="shared" si="146"/>
        <v/>
      </c>
      <c r="K739" s="244"/>
      <c r="L739" s="713"/>
      <c r="M739" s="667"/>
      <c r="N739" s="667"/>
      <c r="O739" s="714"/>
      <c r="P739" s="244"/>
      <c r="Q739" s="663"/>
      <c r="R739" s="667"/>
      <c r="S739" s="667"/>
      <c r="T739" s="667"/>
      <c r="U739" s="667"/>
      <c r="V739" s="667"/>
      <c r="W739" s="711"/>
      <c r="X739" s="313">
        <f t="shared" si="147"/>
        <v>0</v>
      </c>
    </row>
    <row r="740" spans="2:24" ht="16.2" hidden="1" thickBot="1">
      <c r="B740" s="173"/>
      <c r="C740" s="183"/>
      <c r="D740" s="334"/>
      <c r="E740" s="706"/>
      <c r="F740" s="248"/>
      <c r="G740" s="248"/>
      <c r="H740" s="248"/>
      <c r="I740" s="249"/>
      <c r="J740" s="243" t="str">
        <f t="shared" si="146"/>
        <v/>
      </c>
      <c r="K740" s="244"/>
      <c r="L740" s="437"/>
      <c r="M740" s="438"/>
      <c r="N740" s="323"/>
      <c r="O740" s="324"/>
      <c r="P740" s="244"/>
      <c r="Q740" s="437"/>
      <c r="R740" s="438"/>
      <c r="S740" s="323"/>
      <c r="T740" s="323"/>
      <c r="U740" s="438"/>
      <c r="V740" s="323"/>
      <c r="W740" s="324"/>
      <c r="X740" s="324"/>
    </row>
    <row r="741" spans="2:24" ht="18.600000000000001" hidden="1" thickBot="1">
      <c r="B741" s="699">
        <v>98</v>
      </c>
      <c r="C741" s="963" t="s">
        <v>1021</v>
      </c>
      <c r="D741" s="942"/>
      <c r="E741" s="687"/>
      <c r="F741" s="690"/>
      <c r="G741" s="691"/>
      <c r="H741" s="691"/>
      <c r="I741" s="692">
        <f>F741+G741+H741</f>
        <v>0</v>
      </c>
      <c r="J741" s="243" t="str">
        <f t="shared" si="146"/>
        <v/>
      </c>
      <c r="K741" s="244"/>
      <c r="L741" s="428"/>
      <c r="M741" s="254"/>
      <c r="N741" s="317">
        <f>I741</f>
        <v>0</v>
      </c>
      <c r="O741" s="424">
        <f>L741+M741-N741</f>
        <v>0</v>
      </c>
      <c r="P741" s="244"/>
      <c r="Q741" s="428"/>
      <c r="R741" s="254"/>
      <c r="S741" s="429">
        <f>+IF(+(L741+M741)&gt;=I741,+M741,+(+I741-L741))</f>
        <v>0</v>
      </c>
      <c r="T741" s="315">
        <f>Q741+R741-S741</f>
        <v>0</v>
      </c>
      <c r="U741" s="254"/>
      <c r="V741" s="254"/>
      <c r="W741" s="253"/>
      <c r="X741" s="313">
        <f>T741-U741-V741-W741</f>
        <v>0</v>
      </c>
    </row>
    <row r="742" spans="2:24" ht="16.8" hidden="1" thickBot="1">
      <c r="B742" s="184"/>
      <c r="C742" s="335" t="s">
        <v>1022</v>
      </c>
      <c r="D742" s="336"/>
      <c r="E742" s="395"/>
      <c r="F742" s="395"/>
      <c r="G742" s="395"/>
      <c r="H742" s="395"/>
      <c r="I742" s="337"/>
      <c r="J742" s="243" t="str">
        <f t="shared" si="146"/>
        <v/>
      </c>
      <c r="K742" s="244"/>
      <c r="L742" s="338"/>
      <c r="M742" s="339"/>
      <c r="N742" s="339"/>
      <c r="O742" s="340"/>
      <c r="P742" s="244"/>
      <c r="Q742" s="338"/>
      <c r="R742" s="339"/>
      <c r="S742" s="339"/>
      <c r="T742" s="339"/>
      <c r="U742" s="339"/>
      <c r="V742" s="339"/>
      <c r="W742" s="340"/>
      <c r="X742" s="340"/>
    </row>
    <row r="743" spans="2:24" ht="16.8" hidden="1" thickBot="1">
      <c r="B743" s="184"/>
      <c r="C743" s="341" t="s">
        <v>1023</v>
      </c>
      <c r="D743" s="334"/>
      <c r="E743" s="384"/>
      <c r="F743" s="384"/>
      <c r="G743" s="384"/>
      <c r="H743" s="384"/>
      <c r="I743" s="307"/>
      <c r="J743" s="243" t="str">
        <f t="shared" si="146"/>
        <v/>
      </c>
      <c r="K743" s="244"/>
      <c r="L743" s="342"/>
      <c r="M743" s="343"/>
      <c r="N743" s="343"/>
      <c r="O743" s="344"/>
      <c r="P743" s="244"/>
      <c r="Q743" s="342"/>
      <c r="R743" s="343"/>
      <c r="S743" s="343"/>
      <c r="T743" s="343"/>
      <c r="U743" s="343"/>
      <c r="V743" s="343"/>
      <c r="W743" s="344"/>
      <c r="X743" s="344"/>
    </row>
    <row r="744" spans="2:24" ht="16.8" hidden="1" thickBot="1">
      <c r="B744" s="185"/>
      <c r="C744" s="345" t="s">
        <v>1688</v>
      </c>
      <c r="D744" s="346"/>
      <c r="E744" s="396"/>
      <c r="F744" s="396"/>
      <c r="G744" s="396"/>
      <c r="H744" s="396"/>
      <c r="I744" s="309"/>
      <c r="J744" s="243" t="str">
        <f t="shared" si="146"/>
        <v/>
      </c>
      <c r="K744" s="244"/>
      <c r="L744" s="347"/>
      <c r="M744" s="348"/>
      <c r="N744" s="348"/>
      <c r="O744" s="349"/>
      <c r="P744" s="244"/>
      <c r="Q744" s="347"/>
      <c r="R744" s="348"/>
      <c r="S744" s="348"/>
      <c r="T744" s="348"/>
      <c r="U744" s="348"/>
      <c r="V744" s="348"/>
      <c r="W744" s="349"/>
      <c r="X744" s="349"/>
    </row>
    <row r="745" spans="2:24" ht="18.600000000000001" thickBot="1">
      <c r="B745" s="607"/>
      <c r="C745" s="608" t="s">
        <v>1242</v>
      </c>
      <c r="D745" s="609" t="s">
        <v>1024</v>
      </c>
      <c r="E745" s="700"/>
      <c r="F745" s="700">
        <f>SUM(F630,F633,F639,F647,F648,F666,F670,F676,F679,F680,F681,F682,F683,F692,F698,F699,F700,F701,F708,F712,F713,F714,F715,F718,F719,F727,F730,F731,F736)+F741</f>
        <v>1102175</v>
      </c>
      <c r="G745" s="700">
        <f>SUM(G630,G633,G639,G647,G648,G666,G670,G676,G679,G680,G681,G682,G683,G692,G698,G699,G700,G701,G708,G712,G713,G714,G715,G718,G719,G727,G730,G731,G736)+G741</f>
        <v>219078</v>
      </c>
      <c r="H745" s="700">
        <f>SUM(H630,H633,H639,H647,H648,H666,H670,H676,H679,H680,H681,H682,H683,H692,H698,H699,H700,H701,H708,H712,H713,H714,H715,H718,H719,H727,H730,H731,H736)+H741</f>
        <v>0</v>
      </c>
      <c r="I745" s="700">
        <f>SUM(I630,I633,I639,I647,I648,I666,I670,I676,I679,I680,I681,I682,I683,I692,I698,I699,I700,I701,I708,I712,I713,I714,I715,I718,I719,I727,I730,I731,I736)+I741</f>
        <v>1321253</v>
      </c>
      <c r="J745" s="243">
        <f t="shared" si="146"/>
        <v>1</v>
      </c>
      <c r="K745" s="439" t="str">
        <f>LEFT(C627,1)</f>
        <v>1</v>
      </c>
      <c r="L745" s="276">
        <f>SUM(L630,L633,L639,L647,L648,L666,L670,L676,L679,L680,L681,L682,L683,L692,L698,L699,L700,L701,L708,L712,L713,L714,L715,L718,L719,L727,L730,L731,L736)+L741</f>
        <v>0</v>
      </c>
      <c r="M745" s="276">
        <f>SUM(M630,M633,M639,M647,M648,M666,M670,M676,M679,M680,M681,M682,M683,M692,M698,M699,M700,M701,M708,M712,M713,M714,M715,M718,M719,M727,M730,M731,M736)+M741</f>
        <v>0</v>
      </c>
      <c r="N745" s="276">
        <f>SUM(N630,N633,N639,N647,N648,N666,N670,N676,N679,N680,N681,N682,N683,N692,N698,N699,N700,N701,N708,N712,N713,N714,N715,N718,N719,N727,N730,N731,N736)+N741</f>
        <v>1321253</v>
      </c>
      <c r="O745" s="276">
        <f>SUM(O630,O633,O639,O647,O648,O666,O670,O676,O679,O680,O681,O682,O683,O692,O698,O699,O700,O701,O708,O712,O713,O714,O715,O718,O719,O727,O730,O731,O736)+O741</f>
        <v>-1321253</v>
      </c>
      <c r="P745" s="222"/>
      <c r="Q745" s="276">
        <f t="shared" ref="Q745:W745" si="150">SUM(Q630,Q633,Q639,Q647,Q648,Q666,Q670,Q676,Q679,Q680,Q681,Q682,Q683,Q692,Q698,Q699,Q700,Q701,Q708,Q712,Q713,Q714,Q715,Q718,Q719,Q727,Q730,Q731,Q736)+Q741</f>
        <v>0</v>
      </c>
      <c r="R745" s="276">
        <f t="shared" si="150"/>
        <v>0</v>
      </c>
      <c r="S745" s="276">
        <f t="shared" si="150"/>
        <v>118900</v>
      </c>
      <c r="T745" s="276">
        <f t="shared" si="150"/>
        <v>-118900</v>
      </c>
      <c r="U745" s="276">
        <f t="shared" si="150"/>
        <v>0</v>
      </c>
      <c r="V745" s="276">
        <f t="shared" si="150"/>
        <v>0</v>
      </c>
      <c r="W745" s="276">
        <f t="shared" si="150"/>
        <v>0</v>
      </c>
      <c r="X745" s="313">
        <f>T745-U745-V745-W745</f>
        <v>-118900</v>
      </c>
    </row>
    <row r="746" spans="2:24">
      <c r="B746" s="554" t="s">
        <v>32</v>
      </c>
      <c r="C746" s="186"/>
      <c r="I746" s="219"/>
      <c r="J746" s="221">
        <f>J745</f>
        <v>1</v>
      </c>
      <c r="P746"/>
    </row>
    <row r="747" spans="2:24">
      <c r="B747" s="392"/>
      <c r="C747" s="392"/>
      <c r="D747" s="393"/>
      <c r="E747" s="392"/>
      <c r="F747" s="392"/>
      <c r="G747" s="392"/>
      <c r="H747" s="392"/>
      <c r="I747" s="394"/>
      <c r="J747" s="221">
        <f>J745</f>
        <v>1</v>
      </c>
      <c r="L747" s="392"/>
      <c r="M747" s="392"/>
      <c r="N747" s="394"/>
      <c r="O747" s="394"/>
      <c r="P747" s="394"/>
      <c r="Q747" s="392"/>
      <c r="R747" s="392"/>
      <c r="S747" s="394"/>
      <c r="T747" s="394"/>
      <c r="U747" s="392"/>
      <c r="V747" s="394"/>
      <c r="W747" s="394"/>
      <c r="X747" s="394"/>
    </row>
    <row r="748" spans="2:24" ht="18" hidden="1">
      <c r="B748" s="402"/>
      <c r="C748" s="402"/>
      <c r="D748" s="402"/>
      <c r="E748" s="402"/>
      <c r="F748" s="402"/>
      <c r="G748" s="402"/>
      <c r="H748" s="402"/>
      <c r="I748" s="484"/>
      <c r="J748" s="440">
        <f>(IF(E745&lt;&gt;0,$G$2,IF(I745&lt;&gt;0,$G$2,"")))</f>
        <v>0</v>
      </c>
    </row>
    <row r="749" spans="2:24" ht="18" hidden="1">
      <c r="B749" s="402"/>
      <c r="C749" s="402"/>
      <c r="D749" s="474"/>
      <c r="E749" s="402"/>
      <c r="F749" s="402"/>
      <c r="G749" s="402"/>
      <c r="H749" s="402"/>
      <c r="I749" s="484"/>
      <c r="J749" s="440" t="str">
        <f>(IF(E746&lt;&gt;0,$G$2,IF(I746&lt;&gt;0,$G$2,"")))</f>
        <v/>
      </c>
    </row>
    <row r="750" spans="2:24">
      <c r="E750" s="278"/>
      <c r="F750" s="278"/>
      <c r="G750" s="278"/>
      <c r="H750" s="278"/>
      <c r="I750" s="282"/>
      <c r="J750" s="221">
        <f>(IF($E883&lt;&gt;0,$J$2,IF($I883&lt;&gt;0,$J$2,"")))</f>
        <v>1</v>
      </c>
      <c r="L750" s="278"/>
      <c r="M750" s="278"/>
      <c r="N750" s="282"/>
      <c r="O750" s="282"/>
      <c r="P750" s="282"/>
      <c r="Q750" s="278"/>
      <c r="R750" s="278"/>
      <c r="S750" s="282"/>
      <c r="T750" s="282"/>
      <c r="U750" s="278"/>
      <c r="V750" s="282"/>
      <c r="W750" s="282"/>
    </row>
    <row r="751" spans="2:24">
      <c r="C751" s="227"/>
      <c r="D751" s="228"/>
      <c r="E751" s="278"/>
      <c r="F751" s="278"/>
      <c r="G751" s="278"/>
      <c r="H751" s="278"/>
      <c r="I751" s="282"/>
      <c r="J751" s="221">
        <f>(IF($E883&lt;&gt;0,$J$2,IF($I883&lt;&gt;0,$J$2,"")))</f>
        <v>1</v>
      </c>
      <c r="L751" s="278"/>
      <c r="M751" s="278"/>
      <c r="N751" s="282"/>
      <c r="O751" s="282"/>
      <c r="P751" s="282"/>
      <c r="Q751" s="278"/>
      <c r="R751" s="278"/>
      <c r="S751" s="282"/>
      <c r="T751" s="282"/>
      <c r="U751" s="278"/>
      <c r="V751" s="282"/>
      <c r="W751" s="282"/>
    </row>
    <row r="752" spans="2:24">
      <c r="B752" s="897" t="str">
        <f>$B$7</f>
        <v>БЮДЖЕТ - НАЧАЛЕН ПЛАН
ПО ПЪЛНА ЕДИННА БЮДЖЕТНА КЛАСИФИКАЦИЯ</v>
      </c>
      <c r="C752" s="898"/>
      <c r="D752" s="898"/>
      <c r="E752" s="278"/>
      <c r="F752" s="278"/>
      <c r="G752" s="278"/>
      <c r="H752" s="278"/>
      <c r="I752" s="282"/>
      <c r="J752" s="221">
        <f>(IF($E883&lt;&gt;0,$J$2,IF($I883&lt;&gt;0,$J$2,"")))</f>
        <v>1</v>
      </c>
      <c r="L752" s="278"/>
      <c r="M752" s="278"/>
      <c r="N752" s="282"/>
      <c r="O752" s="282"/>
      <c r="P752" s="282"/>
      <c r="Q752" s="278"/>
      <c r="R752" s="278"/>
      <c r="S752" s="282"/>
      <c r="T752" s="282"/>
      <c r="U752" s="278"/>
      <c r="V752" s="282"/>
      <c r="W752" s="282"/>
    </row>
    <row r="753" spans="2:24">
      <c r="C753" s="227"/>
      <c r="D753" s="228"/>
      <c r="E753" s="279" t="s">
        <v>1656</v>
      </c>
      <c r="F753" s="279" t="s">
        <v>1524</v>
      </c>
      <c r="G753" s="278"/>
      <c r="H753" s="278"/>
      <c r="I753" s="282"/>
      <c r="J753" s="221">
        <f>(IF($E883&lt;&gt;0,$J$2,IF($I883&lt;&gt;0,$J$2,"")))</f>
        <v>1</v>
      </c>
      <c r="L753" s="278"/>
      <c r="M753" s="278"/>
      <c r="N753" s="282"/>
      <c r="O753" s="282"/>
      <c r="P753" s="282"/>
      <c r="Q753" s="278"/>
      <c r="R753" s="278"/>
      <c r="S753" s="282"/>
      <c r="T753" s="282"/>
      <c r="U753" s="278"/>
      <c r="V753" s="282"/>
      <c r="W753" s="282"/>
    </row>
    <row r="754" spans="2:24" ht="17.399999999999999">
      <c r="B754" s="899" t="str">
        <f>$B$9</f>
        <v>Маджарово</v>
      </c>
      <c r="C754" s="900"/>
      <c r="D754" s="901"/>
      <c r="E754" s="578">
        <f>$E$9</f>
        <v>44927</v>
      </c>
      <c r="F754" s="579">
        <f>$F$9</f>
        <v>45291</v>
      </c>
      <c r="G754" s="278"/>
      <c r="H754" s="278"/>
      <c r="I754" s="282"/>
      <c r="J754" s="221">
        <f>(IF($E883&lt;&gt;0,$J$2,IF($I883&lt;&gt;0,$J$2,"")))</f>
        <v>1</v>
      </c>
      <c r="L754" s="278"/>
      <c r="M754" s="278"/>
      <c r="N754" s="282"/>
      <c r="O754" s="282"/>
      <c r="P754" s="282"/>
      <c r="Q754" s="278"/>
      <c r="R754" s="278"/>
      <c r="S754" s="282"/>
      <c r="T754" s="282"/>
      <c r="U754" s="278"/>
      <c r="V754" s="282"/>
      <c r="W754" s="282"/>
    </row>
    <row r="755" spans="2:24">
      <c r="B755" s="230" t="str">
        <f>$B$10</f>
        <v>(наименование на разпоредителя с бюджет)</v>
      </c>
      <c r="E755" s="278"/>
      <c r="F755" s="280">
        <f>$F$10</f>
        <v>0</v>
      </c>
      <c r="G755" s="278"/>
      <c r="H755" s="278"/>
      <c r="I755" s="282"/>
      <c r="J755" s="221">
        <f>(IF($E883&lt;&gt;0,$J$2,IF($I883&lt;&gt;0,$J$2,"")))</f>
        <v>1</v>
      </c>
      <c r="L755" s="278"/>
      <c r="M755" s="278"/>
      <c r="N755" s="282"/>
      <c r="O755" s="282"/>
      <c r="P755" s="282"/>
      <c r="Q755" s="278"/>
      <c r="R755" s="278"/>
      <c r="S755" s="282"/>
      <c r="T755" s="282"/>
      <c r="U755" s="278"/>
      <c r="V755" s="282"/>
      <c r="W755" s="282"/>
    </row>
    <row r="756" spans="2:24">
      <c r="B756" s="230"/>
      <c r="E756" s="281"/>
      <c r="F756" s="278"/>
      <c r="G756" s="278"/>
      <c r="H756" s="278"/>
      <c r="I756" s="282"/>
      <c r="J756" s="221">
        <f>(IF($E883&lt;&gt;0,$J$2,IF($I883&lt;&gt;0,$J$2,"")))</f>
        <v>1</v>
      </c>
      <c r="L756" s="278"/>
      <c r="M756" s="278"/>
      <c r="N756" s="282"/>
      <c r="O756" s="282"/>
      <c r="P756" s="282"/>
      <c r="Q756" s="278"/>
      <c r="R756" s="278"/>
      <c r="S756" s="282"/>
      <c r="T756" s="282"/>
      <c r="U756" s="278"/>
      <c r="V756" s="282"/>
      <c r="W756" s="282"/>
    </row>
    <row r="757" spans="2:24" ht="18">
      <c r="B757" s="883" t="str">
        <f>$B$12</f>
        <v>Маджарово</v>
      </c>
      <c r="C757" s="884"/>
      <c r="D757" s="885"/>
      <c r="E757" s="229" t="s">
        <v>1657</v>
      </c>
      <c r="F757" s="580" t="str">
        <f>$F$12</f>
        <v>7604</v>
      </c>
      <c r="G757" s="278"/>
      <c r="H757" s="278"/>
      <c r="I757" s="282"/>
      <c r="J757" s="221">
        <f>(IF($E883&lt;&gt;0,$J$2,IF($I883&lt;&gt;0,$J$2,"")))</f>
        <v>1</v>
      </c>
      <c r="L757" s="278"/>
      <c r="M757" s="278"/>
      <c r="N757" s="282"/>
      <c r="O757" s="282"/>
      <c r="P757" s="282"/>
      <c r="Q757" s="278"/>
      <c r="R757" s="278"/>
      <c r="S757" s="282"/>
      <c r="T757" s="282"/>
      <c r="U757" s="278"/>
      <c r="V757" s="282"/>
      <c r="W757" s="282"/>
    </row>
    <row r="758" spans="2:24">
      <c r="B758" s="581" t="str">
        <f>$B$13</f>
        <v>(наименование на първостепенния разпоредител с бюджет)</v>
      </c>
      <c r="E758" s="281" t="s">
        <v>1658</v>
      </c>
      <c r="F758" s="278"/>
      <c r="G758" s="278"/>
      <c r="H758" s="278"/>
      <c r="I758" s="282"/>
      <c r="J758" s="221">
        <f>(IF($E883&lt;&gt;0,$J$2,IF($I883&lt;&gt;0,$J$2,"")))</f>
        <v>1</v>
      </c>
      <c r="L758" s="278"/>
      <c r="M758" s="278"/>
      <c r="N758" s="282"/>
      <c r="O758" s="282"/>
      <c r="P758" s="282"/>
      <c r="Q758" s="278"/>
      <c r="R758" s="278"/>
      <c r="S758" s="282"/>
      <c r="T758" s="282"/>
      <c r="U758" s="278"/>
      <c r="V758" s="282"/>
      <c r="W758" s="282"/>
    </row>
    <row r="759" spans="2:24" ht="18">
      <c r="B759" s="230"/>
      <c r="D759" s="441"/>
      <c r="E759" s="277"/>
      <c r="F759" s="277"/>
      <c r="G759" s="277"/>
      <c r="H759" s="277"/>
      <c r="I759" s="384"/>
      <c r="J759" s="221">
        <f>(IF($E883&lt;&gt;0,$J$2,IF($I883&lt;&gt;0,$J$2,"")))</f>
        <v>1</v>
      </c>
      <c r="L759" s="278"/>
      <c r="M759" s="278"/>
      <c r="N759" s="282"/>
      <c r="O759" s="282"/>
      <c r="P759" s="282"/>
      <c r="Q759" s="278"/>
      <c r="R759" s="278"/>
      <c r="S759" s="282"/>
      <c r="T759" s="282"/>
      <c r="U759" s="278"/>
      <c r="V759" s="282"/>
      <c r="W759" s="282"/>
    </row>
    <row r="760" spans="2:24" ht="16.8" thickBot="1">
      <c r="C760" s="227"/>
      <c r="D760" s="228"/>
      <c r="E760" s="278"/>
      <c r="F760" s="281"/>
      <c r="G760" s="281"/>
      <c r="H760" s="281"/>
      <c r="I760" s="284" t="s">
        <v>1659</v>
      </c>
      <c r="J760" s="221">
        <f>(IF($E883&lt;&gt;0,$J$2,IF($I883&lt;&gt;0,$J$2,"")))</f>
        <v>1</v>
      </c>
      <c r="L760" s="283" t="s">
        <v>91</v>
      </c>
      <c r="M760" s="278"/>
      <c r="N760" s="282"/>
      <c r="O760" s="284" t="s">
        <v>1659</v>
      </c>
      <c r="P760" s="282"/>
      <c r="Q760" s="283" t="s">
        <v>92</v>
      </c>
      <c r="R760" s="278"/>
      <c r="S760" s="282"/>
      <c r="T760" s="284" t="s">
        <v>1659</v>
      </c>
      <c r="U760" s="278"/>
      <c r="V760" s="282"/>
      <c r="W760" s="284" t="s">
        <v>1659</v>
      </c>
    </row>
    <row r="761" spans="2:24" ht="18.600000000000001" thickBot="1">
      <c r="B761" s="674"/>
      <c r="C761" s="675"/>
      <c r="D761" s="676" t="s">
        <v>1055</v>
      </c>
      <c r="E761" s="677"/>
      <c r="F761" s="955" t="s">
        <v>1460</v>
      </c>
      <c r="G761" s="956"/>
      <c r="H761" s="957"/>
      <c r="I761" s="958"/>
      <c r="J761" s="221">
        <f>(IF($E883&lt;&gt;0,$J$2,IF($I883&lt;&gt;0,$J$2,"")))</f>
        <v>1</v>
      </c>
      <c r="L761" s="912" t="s">
        <v>1888</v>
      </c>
      <c r="M761" s="912" t="s">
        <v>1889</v>
      </c>
      <c r="N761" s="905" t="s">
        <v>1890</v>
      </c>
      <c r="O761" s="905" t="s">
        <v>93</v>
      </c>
      <c r="P761" s="222"/>
      <c r="Q761" s="905" t="s">
        <v>1891</v>
      </c>
      <c r="R761" s="905" t="s">
        <v>1892</v>
      </c>
      <c r="S761" s="905" t="s">
        <v>1893</v>
      </c>
      <c r="T761" s="905" t="s">
        <v>94</v>
      </c>
      <c r="U761" s="409" t="s">
        <v>95</v>
      </c>
      <c r="V761" s="410"/>
      <c r="W761" s="411"/>
      <c r="X761" s="291"/>
    </row>
    <row r="762" spans="2:24" ht="31.8" thickBot="1">
      <c r="B762" s="678" t="s">
        <v>1575</v>
      </c>
      <c r="C762" s="679" t="s">
        <v>1660</v>
      </c>
      <c r="D762" s="680" t="s">
        <v>1056</v>
      </c>
      <c r="E762" s="681"/>
      <c r="F762" s="605" t="s">
        <v>1461</v>
      </c>
      <c r="G762" s="605" t="s">
        <v>1462</v>
      </c>
      <c r="H762" s="605" t="s">
        <v>1459</v>
      </c>
      <c r="I762" s="605" t="s">
        <v>1049</v>
      </c>
      <c r="J762" s="221">
        <f>(IF($E883&lt;&gt;0,$J$2,IF($I883&lt;&gt;0,$J$2,"")))</f>
        <v>1</v>
      </c>
      <c r="L762" s="948"/>
      <c r="M762" s="954"/>
      <c r="N762" s="948"/>
      <c r="O762" s="954"/>
      <c r="P762" s="222"/>
      <c r="Q762" s="945"/>
      <c r="R762" s="945"/>
      <c r="S762" s="945"/>
      <c r="T762" s="945"/>
      <c r="U762" s="412">
        <f>$C$3</f>
        <v>2023</v>
      </c>
      <c r="V762" s="412">
        <f>$C$3+1</f>
        <v>2024</v>
      </c>
      <c r="W762" s="412" t="str">
        <f>CONCATENATE("след ",$C$3+1)</f>
        <v>след 2024</v>
      </c>
      <c r="X762" s="413" t="s">
        <v>96</v>
      </c>
    </row>
    <row r="763" spans="2:24" ht="18" thickBot="1">
      <c r="B763" s="506"/>
      <c r="C763" s="397"/>
      <c r="D763" s="295" t="s">
        <v>1244</v>
      </c>
      <c r="E763" s="701"/>
      <c r="F763" s="296"/>
      <c r="G763" s="296"/>
      <c r="H763" s="296"/>
      <c r="I763" s="483"/>
      <c r="J763" s="221">
        <f>(IF($E883&lt;&gt;0,$J$2,IF($I883&lt;&gt;0,$J$2,"")))</f>
        <v>1</v>
      </c>
      <c r="L763" s="297" t="s">
        <v>97</v>
      </c>
      <c r="M763" s="297" t="s">
        <v>98</v>
      </c>
      <c r="N763" s="298" t="s">
        <v>99</v>
      </c>
      <c r="O763" s="298" t="s">
        <v>100</v>
      </c>
      <c r="P763" s="222"/>
      <c r="Q763" s="504" t="s">
        <v>101</v>
      </c>
      <c r="R763" s="504" t="s">
        <v>102</v>
      </c>
      <c r="S763" s="504" t="s">
        <v>103</v>
      </c>
      <c r="T763" s="504" t="s">
        <v>104</v>
      </c>
      <c r="U763" s="504" t="s">
        <v>1026</v>
      </c>
      <c r="V763" s="504" t="s">
        <v>1027</v>
      </c>
      <c r="W763" s="504" t="s">
        <v>1028</v>
      </c>
      <c r="X763" s="414" t="s">
        <v>1029</v>
      </c>
    </row>
    <row r="764" spans="2:24" ht="122.4" thickBot="1">
      <c r="B764" s="236"/>
      <c r="C764" s="511">
        <f>VLOOKUP(D764,OP_LIST2,2,FALSE)</f>
        <v>0</v>
      </c>
      <c r="D764" s="512" t="s">
        <v>944</v>
      </c>
      <c r="E764" s="702"/>
      <c r="F764" s="368"/>
      <c r="G764" s="368"/>
      <c r="H764" s="368"/>
      <c r="I764" s="303"/>
      <c r="J764" s="221">
        <f>(IF($E883&lt;&gt;0,$J$2,IF($I883&lt;&gt;0,$J$2,"")))</f>
        <v>1</v>
      </c>
      <c r="L764" s="415" t="s">
        <v>1030</v>
      </c>
      <c r="M764" s="415" t="s">
        <v>1030</v>
      </c>
      <c r="N764" s="415" t="s">
        <v>1031</v>
      </c>
      <c r="O764" s="415" t="s">
        <v>1032</v>
      </c>
      <c r="P764" s="222"/>
      <c r="Q764" s="415" t="s">
        <v>1030</v>
      </c>
      <c r="R764" s="415" t="s">
        <v>1030</v>
      </c>
      <c r="S764" s="415" t="s">
        <v>1057</v>
      </c>
      <c r="T764" s="415" t="s">
        <v>1034</v>
      </c>
      <c r="U764" s="415" t="s">
        <v>1030</v>
      </c>
      <c r="V764" s="415" t="s">
        <v>1030</v>
      </c>
      <c r="W764" s="415" t="s">
        <v>1030</v>
      </c>
      <c r="X764" s="306" t="s">
        <v>1035</v>
      </c>
    </row>
    <row r="765" spans="2:24" ht="18" thickBot="1">
      <c r="B765" s="510"/>
      <c r="C765" s="513">
        <f>VLOOKUP(D766,EBK_DEIN2,2,FALSE)</f>
        <v>1123</v>
      </c>
      <c r="D765" s="505" t="s">
        <v>1444</v>
      </c>
      <c r="E765" s="703"/>
      <c r="F765" s="368"/>
      <c r="G765" s="368"/>
      <c r="H765" s="368"/>
      <c r="I765" s="303"/>
      <c r="J765" s="221">
        <f>(IF($E883&lt;&gt;0,$J$2,IF($I883&lt;&gt;0,$J$2,"")))</f>
        <v>1</v>
      </c>
      <c r="L765" s="416"/>
      <c r="M765" s="416"/>
      <c r="N765" s="344"/>
      <c r="O765" s="417"/>
      <c r="P765" s="222"/>
      <c r="Q765" s="416"/>
      <c r="R765" s="416"/>
      <c r="S765" s="344"/>
      <c r="T765" s="417"/>
      <c r="U765" s="416"/>
      <c r="V765" s="344"/>
      <c r="W765" s="417"/>
      <c r="X765" s="418"/>
    </row>
    <row r="766" spans="2:24" ht="18">
      <c r="B766" s="419"/>
      <c r="C766" s="238"/>
      <c r="D766" s="502" t="s">
        <v>675</v>
      </c>
      <c r="E766" s="703"/>
      <c r="F766" s="368"/>
      <c r="G766" s="368"/>
      <c r="H766" s="368"/>
      <c r="I766" s="303"/>
      <c r="J766" s="221">
        <f>(IF($E883&lt;&gt;0,$J$2,IF($I883&lt;&gt;0,$J$2,"")))</f>
        <v>1</v>
      </c>
      <c r="L766" s="416"/>
      <c r="M766" s="416"/>
      <c r="N766" s="344"/>
      <c r="O766" s="420">
        <f>SUMIF(O769:O770,"&lt;0")+SUMIF(O772:O776,"&lt;0")+SUMIF(O778:O785,"&lt;0")+SUMIF(O787:O803,"&lt;0")+SUMIF(O809:O813,"&lt;0")+SUMIF(O815:O820,"&lt;0")+SUMIF(O823:O829,"&lt;0")+SUMIF(O836:O837,"&lt;0")+SUMIF(O840:O845,"&lt;0")+SUMIF(O847:O852,"&lt;0")+SUMIF(O856,"&lt;0")+SUMIF(O858:O864,"&lt;0")+SUMIF(O866:O868,"&lt;0")+SUMIF(O870:O873,"&lt;0")+SUMIF(O875:O876,"&lt;0")+SUMIF(O879,"&lt;0")</f>
        <v>-145425</v>
      </c>
      <c r="P766" s="222"/>
      <c r="Q766" s="416"/>
      <c r="R766" s="416"/>
      <c r="S766" s="344"/>
      <c r="T766" s="420">
        <f>SUMIF(T769:T770,"&lt;0")+SUMIF(T772:T776,"&lt;0")+SUMIF(T778:T785,"&lt;0")+SUMIF(T787:T803,"&lt;0")+SUMIF(T809:T813,"&lt;0")+SUMIF(T815:T820,"&lt;0")+SUMIF(T823:T829,"&lt;0")+SUMIF(T836:T837,"&lt;0")+SUMIF(T840:T845,"&lt;0")+SUMIF(T847:T852,"&lt;0")+SUMIF(T856,"&lt;0")+SUMIF(T858:T864,"&lt;0")+SUMIF(T866:T868,"&lt;0")+SUMIF(T870:T873,"&lt;0")+SUMIF(T875:T876,"&lt;0")+SUMIF(T879,"&lt;0")</f>
        <v>-2000</v>
      </c>
      <c r="U766" s="416"/>
      <c r="V766" s="344"/>
      <c r="W766" s="417"/>
      <c r="X766" s="308"/>
    </row>
    <row r="767" spans="2:24" ht="18.600000000000001" thickBot="1">
      <c r="B767" s="354"/>
      <c r="C767" s="238"/>
      <c r="D767" s="292" t="s">
        <v>1058</v>
      </c>
      <c r="E767" s="703"/>
      <c r="F767" s="368"/>
      <c r="G767" s="368"/>
      <c r="H767" s="368"/>
      <c r="I767" s="303"/>
      <c r="J767" s="221">
        <f>(IF($E883&lt;&gt;0,$J$2,IF($I883&lt;&gt;0,$J$2,"")))</f>
        <v>1</v>
      </c>
      <c r="L767" s="416"/>
      <c r="M767" s="416"/>
      <c r="N767" s="344"/>
      <c r="O767" s="417"/>
      <c r="P767" s="222"/>
      <c r="Q767" s="416"/>
      <c r="R767" s="416"/>
      <c r="S767" s="344"/>
      <c r="T767" s="417"/>
      <c r="U767" s="416"/>
      <c r="V767" s="344"/>
      <c r="W767" s="417"/>
      <c r="X767" s="310"/>
    </row>
    <row r="768" spans="2:24" ht="18.600000000000001" thickBot="1">
      <c r="B768" s="682">
        <v>100</v>
      </c>
      <c r="C768" s="959" t="s">
        <v>1245</v>
      </c>
      <c r="D768" s="960"/>
      <c r="E768" s="683"/>
      <c r="F768" s="684">
        <f>SUM(F769:F770)</f>
        <v>0</v>
      </c>
      <c r="G768" s="685">
        <f>SUM(G769:G770)</f>
        <v>40000</v>
      </c>
      <c r="H768" s="685">
        <f>SUM(H769:H770)</f>
        <v>0</v>
      </c>
      <c r="I768" s="685">
        <f>SUM(I769:I770)</f>
        <v>40000</v>
      </c>
      <c r="J768" s="243">
        <f t="shared" ref="J768:J799" si="151">(IF($E768&lt;&gt;0,$J$2,IF($I768&lt;&gt;0,$J$2,"")))</f>
        <v>1</v>
      </c>
      <c r="K768" s="244"/>
      <c r="L768" s="311">
        <f>SUM(L769:L770)</f>
        <v>0</v>
      </c>
      <c r="M768" s="312">
        <f>SUM(M769:M770)</f>
        <v>0</v>
      </c>
      <c r="N768" s="421">
        <f>SUM(N769:N770)</f>
        <v>40000</v>
      </c>
      <c r="O768" s="422">
        <f>SUM(O769:O770)</f>
        <v>-40000</v>
      </c>
      <c r="P768" s="244"/>
      <c r="Q768" s="707"/>
      <c r="R768" s="708"/>
      <c r="S768" s="709"/>
      <c r="T768" s="708"/>
      <c r="U768" s="708"/>
      <c r="V768" s="708"/>
      <c r="W768" s="710"/>
      <c r="X768" s="313">
        <f t="shared" ref="X768:X799" si="152">T768-U768-V768-W768</f>
        <v>0</v>
      </c>
    </row>
    <row r="769" spans="2:24" ht="18.600000000000001" thickBot="1">
      <c r="B769" s="140"/>
      <c r="C769" s="144">
        <v>101</v>
      </c>
      <c r="D769" s="138" t="s">
        <v>1246</v>
      </c>
      <c r="E769" s="704"/>
      <c r="F769" s="449"/>
      <c r="G769" s="245">
        <v>40000</v>
      </c>
      <c r="H769" s="245"/>
      <c r="I769" s="476">
        <f>F769+G769+H769</f>
        <v>40000</v>
      </c>
      <c r="J769" s="243">
        <f t="shared" si="151"/>
        <v>1</v>
      </c>
      <c r="K769" s="244"/>
      <c r="L769" s="423"/>
      <c r="M769" s="252"/>
      <c r="N769" s="315">
        <f>I769</f>
        <v>40000</v>
      </c>
      <c r="O769" s="424">
        <f>L769+M769-N769</f>
        <v>-40000</v>
      </c>
      <c r="P769" s="244"/>
      <c r="Q769" s="663"/>
      <c r="R769" s="667"/>
      <c r="S769" s="667"/>
      <c r="T769" s="667"/>
      <c r="U769" s="667"/>
      <c r="V769" s="667"/>
      <c r="W769" s="711"/>
      <c r="X769" s="313">
        <f t="shared" si="152"/>
        <v>0</v>
      </c>
    </row>
    <row r="770" spans="2:24" ht="18.600000000000001" hidden="1" thickBot="1">
      <c r="B770" s="140"/>
      <c r="C770" s="137">
        <v>102</v>
      </c>
      <c r="D770" s="139" t="s">
        <v>1247</v>
      </c>
      <c r="E770" s="704"/>
      <c r="F770" s="449"/>
      <c r="G770" s="245"/>
      <c r="H770" s="245"/>
      <c r="I770" s="476">
        <f>F770+G770+H770</f>
        <v>0</v>
      </c>
      <c r="J770" s="243" t="str">
        <f t="shared" si="151"/>
        <v/>
      </c>
      <c r="K770" s="244"/>
      <c r="L770" s="423"/>
      <c r="M770" s="252"/>
      <c r="N770" s="315">
        <f>I770</f>
        <v>0</v>
      </c>
      <c r="O770" s="424">
        <f>L770+M770-N770</f>
        <v>0</v>
      </c>
      <c r="P770" s="244"/>
      <c r="Q770" s="663"/>
      <c r="R770" s="667"/>
      <c r="S770" s="667"/>
      <c r="T770" s="667"/>
      <c r="U770" s="667"/>
      <c r="V770" s="667"/>
      <c r="W770" s="711"/>
      <c r="X770" s="313">
        <f t="shared" si="152"/>
        <v>0</v>
      </c>
    </row>
    <row r="771" spans="2:24" ht="18.600000000000001" thickBot="1">
      <c r="B771" s="686">
        <v>200</v>
      </c>
      <c r="C771" s="946" t="s">
        <v>1248</v>
      </c>
      <c r="D771" s="946"/>
      <c r="E771" s="687"/>
      <c r="F771" s="688">
        <f>SUM(F772:F776)</f>
        <v>0</v>
      </c>
      <c r="G771" s="689">
        <f>SUM(G772:G776)</f>
        <v>78425</v>
      </c>
      <c r="H771" s="689">
        <f>SUM(H772:H776)</f>
        <v>0</v>
      </c>
      <c r="I771" s="689">
        <f>SUM(I772:I776)</f>
        <v>78425</v>
      </c>
      <c r="J771" s="243">
        <f t="shared" si="151"/>
        <v>1</v>
      </c>
      <c r="K771" s="244"/>
      <c r="L771" s="316">
        <f>SUM(L772:L776)</f>
        <v>0</v>
      </c>
      <c r="M771" s="317">
        <f>SUM(M772:M776)</f>
        <v>0</v>
      </c>
      <c r="N771" s="425">
        <f>SUM(N772:N776)</f>
        <v>78425</v>
      </c>
      <c r="O771" s="426">
        <f>SUM(O772:O776)</f>
        <v>-78425</v>
      </c>
      <c r="P771" s="244"/>
      <c r="Q771" s="665"/>
      <c r="R771" s="666"/>
      <c r="S771" s="666"/>
      <c r="T771" s="666"/>
      <c r="U771" s="666"/>
      <c r="V771" s="666"/>
      <c r="W771" s="712"/>
      <c r="X771" s="313">
        <f t="shared" si="152"/>
        <v>0</v>
      </c>
    </row>
    <row r="772" spans="2:24" ht="18.600000000000001" thickBot="1">
      <c r="B772" s="143"/>
      <c r="C772" s="144">
        <v>201</v>
      </c>
      <c r="D772" s="138" t="s">
        <v>1249</v>
      </c>
      <c r="E772" s="704"/>
      <c r="F772" s="449"/>
      <c r="G772" s="245">
        <v>76425</v>
      </c>
      <c r="H772" s="245"/>
      <c r="I772" s="476">
        <f>F772+G772+H772</f>
        <v>76425</v>
      </c>
      <c r="J772" s="243">
        <f t="shared" si="151"/>
        <v>1</v>
      </c>
      <c r="K772" s="244"/>
      <c r="L772" s="423"/>
      <c r="M772" s="252"/>
      <c r="N772" s="315">
        <f>I772</f>
        <v>76425</v>
      </c>
      <c r="O772" s="424">
        <f>L772+M772-N772</f>
        <v>-76425</v>
      </c>
      <c r="P772" s="244"/>
      <c r="Q772" s="663"/>
      <c r="R772" s="667"/>
      <c r="S772" s="667"/>
      <c r="T772" s="667"/>
      <c r="U772" s="667"/>
      <c r="V772" s="667"/>
      <c r="W772" s="711"/>
      <c r="X772" s="313">
        <f t="shared" si="152"/>
        <v>0</v>
      </c>
    </row>
    <row r="773" spans="2:24" ht="18.600000000000001" hidden="1" thickBot="1">
      <c r="B773" s="136"/>
      <c r="C773" s="137">
        <v>202</v>
      </c>
      <c r="D773" s="145" t="s">
        <v>1250</v>
      </c>
      <c r="E773" s="704"/>
      <c r="F773" s="449"/>
      <c r="G773" s="245"/>
      <c r="H773" s="245"/>
      <c r="I773" s="476">
        <f>F773+G773+H773</f>
        <v>0</v>
      </c>
      <c r="J773" s="243" t="str">
        <f t="shared" si="151"/>
        <v/>
      </c>
      <c r="K773" s="244"/>
      <c r="L773" s="423"/>
      <c r="M773" s="252"/>
      <c r="N773" s="315">
        <f>I773</f>
        <v>0</v>
      </c>
      <c r="O773" s="424">
        <f>L773+M773-N773</f>
        <v>0</v>
      </c>
      <c r="P773" s="244"/>
      <c r="Q773" s="663"/>
      <c r="R773" s="667"/>
      <c r="S773" s="667"/>
      <c r="T773" s="667"/>
      <c r="U773" s="667"/>
      <c r="V773" s="667"/>
      <c r="W773" s="711"/>
      <c r="X773" s="313">
        <f t="shared" si="152"/>
        <v>0</v>
      </c>
    </row>
    <row r="774" spans="2:24" ht="18.600000000000001" thickBot="1">
      <c r="B774" s="152"/>
      <c r="C774" s="137">
        <v>205</v>
      </c>
      <c r="D774" s="145" t="s">
        <v>901</v>
      </c>
      <c r="E774" s="704"/>
      <c r="F774" s="449"/>
      <c r="G774" s="245">
        <v>2000</v>
      </c>
      <c r="H774" s="245"/>
      <c r="I774" s="476">
        <f>F774+G774+H774</f>
        <v>2000</v>
      </c>
      <c r="J774" s="243">
        <f t="shared" si="151"/>
        <v>1</v>
      </c>
      <c r="K774" s="244"/>
      <c r="L774" s="423"/>
      <c r="M774" s="252"/>
      <c r="N774" s="315">
        <f>I774</f>
        <v>2000</v>
      </c>
      <c r="O774" s="424">
        <f>L774+M774-N774</f>
        <v>-2000</v>
      </c>
      <c r="P774" s="244"/>
      <c r="Q774" s="663"/>
      <c r="R774" s="667"/>
      <c r="S774" s="667"/>
      <c r="T774" s="667"/>
      <c r="U774" s="667"/>
      <c r="V774" s="667"/>
      <c r="W774" s="711"/>
      <c r="X774" s="313">
        <f t="shared" si="152"/>
        <v>0</v>
      </c>
    </row>
    <row r="775" spans="2:24" ht="18.600000000000001" hidden="1" thickBot="1">
      <c r="B775" s="152"/>
      <c r="C775" s="137">
        <v>208</v>
      </c>
      <c r="D775" s="159" t="s">
        <v>902</v>
      </c>
      <c r="E775" s="704"/>
      <c r="F775" s="449"/>
      <c r="G775" s="245"/>
      <c r="H775" s="245"/>
      <c r="I775" s="476">
        <f>F775+G775+H775</f>
        <v>0</v>
      </c>
      <c r="J775" s="243" t="str">
        <f t="shared" si="151"/>
        <v/>
      </c>
      <c r="K775" s="244"/>
      <c r="L775" s="423"/>
      <c r="M775" s="252"/>
      <c r="N775" s="315">
        <f>I775</f>
        <v>0</v>
      </c>
      <c r="O775" s="424">
        <f>L775+M775-N775</f>
        <v>0</v>
      </c>
      <c r="P775" s="244"/>
      <c r="Q775" s="663"/>
      <c r="R775" s="667"/>
      <c r="S775" s="667"/>
      <c r="T775" s="667"/>
      <c r="U775" s="667"/>
      <c r="V775" s="667"/>
      <c r="W775" s="711"/>
      <c r="X775" s="313">
        <f t="shared" si="152"/>
        <v>0</v>
      </c>
    </row>
    <row r="776" spans="2:24" ht="18.600000000000001" hidden="1" thickBot="1">
      <c r="B776" s="143"/>
      <c r="C776" s="142">
        <v>209</v>
      </c>
      <c r="D776" s="148" t="s">
        <v>903</v>
      </c>
      <c r="E776" s="704"/>
      <c r="F776" s="449"/>
      <c r="G776" s="245"/>
      <c r="H776" s="245"/>
      <c r="I776" s="476">
        <f>F776+G776+H776</f>
        <v>0</v>
      </c>
      <c r="J776" s="243" t="str">
        <f t="shared" si="151"/>
        <v/>
      </c>
      <c r="K776" s="244"/>
      <c r="L776" s="423"/>
      <c r="M776" s="252"/>
      <c r="N776" s="315">
        <f>I776</f>
        <v>0</v>
      </c>
      <c r="O776" s="424">
        <f>L776+M776-N776</f>
        <v>0</v>
      </c>
      <c r="P776" s="244"/>
      <c r="Q776" s="663"/>
      <c r="R776" s="667"/>
      <c r="S776" s="667"/>
      <c r="T776" s="667"/>
      <c r="U776" s="667"/>
      <c r="V776" s="667"/>
      <c r="W776" s="711"/>
      <c r="X776" s="313">
        <f t="shared" si="152"/>
        <v>0</v>
      </c>
    </row>
    <row r="777" spans="2:24" ht="18.600000000000001" thickBot="1">
      <c r="B777" s="686">
        <v>500</v>
      </c>
      <c r="C777" s="947" t="s">
        <v>203</v>
      </c>
      <c r="D777" s="947"/>
      <c r="E777" s="687"/>
      <c r="F777" s="688">
        <f>SUM(F778:F784)</f>
        <v>0</v>
      </c>
      <c r="G777" s="689">
        <f>SUM(G778:G784)</f>
        <v>25000</v>
      </c>
      <c r="H777" s="689">
        <f>SUM(H778:H784)</f>
        <v>0</v>
      </c>
      <c r="I777" s="689">
        <f>SUM(I778:I784)</f>
        <v>25000</v>
      </c>
      <c r="J777" s="243">
        <f t="shared" si="151"/>
        <v>1</v>
      </c>
      <c r="K777" s="244"/>
      <c r="L777" s="316">
        <f>SUM(L778:L784)</f>
        <v>0</v>
      </c>
      <c r="M777" s="317">
        <f>SUM(M778:M784)</f>
        <v>0</v>
      </c>
      <c r="N777" s="425">
        <f>SUM(N778:N784)</f>
        <v>25000</v>
      </c>
      <c r="O777" s="426">
        <f>SUM(O778:O784)</f>
        <v>-25000</v>
      </c>
      <c r="P777" s="244"/>
      <c r="Q777" s="665"/>
      <c r="R777" s="666"/>
      <c r="S777" s="667"/>
      <c r="T777" s="666"/>
      <c r="U777" s="666"/>
      <c r="V777" s="666"/>
      <c r="W777" s="712"/>
      <c r="X777" s="313">
        <f t="shared" si="152"/>
        <v>0</v>
      </c>
    </row>
    <row r="778" spans="2:24" ht="18.600000000000001" thickBot="1">
      <c r="B778" s="143"/>
      <c r="C778" s="160">
        <v>551</v>
      </c>
      <c r="D778" s="456" t="s">
        <v>204</v>
      </c>
      <c r="E778" s="704"/>
      <c r="F778" s="449"/>
      <c r="G778" s="245">
        <v>16000</v>
      </c>
      <c r="H778" s="245"/>
      <c r="I778" s="476">
        <f t="shared" ref="I778:I785" si="153">F778+G778+H778</f>
        <v>16000</v>
      </c>
      <c r="J778" s="243">
        <f t="shared" si="151"/>
        <v>1</v>
      </c>
      <c r="K778" s="244"/>
      <c r="L778" s="423"/>
      <c r="M778" s="252"/>
      <c r="N778" s="315">
        <f t="shared" ref="N778:N785" si="154">I778</f>
        <v>16000</v>
      </c>
      <c r="O778" s="424">
        <f t="shared" ref="O778:O785" si="155">L778+M778-N778</f>
        <v>-16000</v>
      </c>
      <c r="P778" s="244"/>
      <c r="Q778" s="663"/>
      <c r="R778" s="667"/>
      <c r="S778" s="667"/>
      <c r="T778" s="667"/>
      <c r="U778" s="667"/>
      <c r="V778" s="667"/>
      <c r="W778" s="711"/>
      <c r="X778" s="313">
        <f t="shared" si="152"/>
        <v>0</v>
      </c>
    </row>
    <row r="779" spans="2:24" ht="18.600000000000001" hidden="1" thickBot="1">
      <c r="B779" s="143"/>
      <c r="C779" s="161">
        <v>552</v>
      </c>
      <c r="D779" s="457" t="s">
        <v>205</v>
      </c>
      <c r="E779" s="704"/>
      <c r="F779" s="449"/>
      <c r="G779" s="245"/>
      <c r="H779" s="245"/>
      <c r="I779" s="476">
        <f t="shared" si="153"/>
        <v>0</v>
      </c>
      <c r="J779" s="243" t="str">
        <f t="shared" si="151"/>
        <v/>
      </c>
      <c r="K779" s="244"/>
      <c r="L779" s="423"/>
      <c r="M779" s="252"/>
      <c r="N779" s="315">
        <f t="shared" si="154"/>
        <v>0</v>
      </c>
      <c r="O779" s="424">
        <f t="shared" si="155"/>
        <v>0</v>
      </c>
      <c r="P779" s="244"/>
      <c r="Q779" s="663"/>
      <c r="R779" s="667"/>
      <c r="S779" s="667"/>
      <c r="T779" s="667"/>
      <c r="U779" s="667"/>
      <c r="V779" s="667"/>
      <c r="W779" s="711"/>
      <c r="X779" s="313">
        <f t="shared" si="152"/>
        <v>0</v>
      </c>
    </row>
    <row r="780" spans="2:24" ht="18.600000000000001" hidden="1" thickBot="1">
      <c r="B780" s="143"/>
      <c r="C780" s="161">
        <v>558</v>
      </c>
      <c r="D780" s="457" t="s">
        <v>1676</v>
      </c>
      <c r="E780" s="704"/>
      <c r="F780" s="592">
        <v>0</v>
      </c>
      <c r="G780" s="592">
        <v>0</v>
      </c>
      <c r="H780" s="592">
        <v>0</v>
      </c>
      <c r="I780" s="476">
        <f t="shared" si="153"/>
        <v>0</v>
      </c>
      <c r="J780" s="243" t="str">
        <f t="shared" si="151"/>
        <v/>
      </c>
      <c r="K780" s="244"/>
      <c r="L780" s="423"/>
      <c r="M780" s="252"/>
      <c r="N780" s="315">
        <f t="shared" si="154"/>
        <v>0</v>
      </c>
      <c r="O780" s="424">
        <f t="shared" si="155"/>
        <v>0</v>
      </c>
      <c r="P780" s="244"/>
      <c r="Q780" s="663"/>
      <c r="R780" s="667"/>
      <c r="S780" s="667"/>
      <c r="T780" s="667"/>
      <c r="U780" s="667"/>
      <c r="V780" s="667"/>
      <c r="W780" s="711"/>
      <c r="X780" s="313">
        <f t="shared" si="152"/>
        <v>0</v>
      </c>
    </row>
    <row r="781" spans="2:24" ht="18.600000000000001" thickBot="1">
      <c r="B781" s="143"/>
      <c r="C781" s="161">
        <v>560</v>
      </c>
      <c r="D781" s="458" t="s">
        <v>206</v>
      </c>
      <c r="E781" s="704"/>
      <c r="F781" s="449"/>
      <c r="G781" s="245">
        <v>6000</v>
      </c>
      <c r="H781" s="245"/>
      <c r="I781" s="476">
        <f t="shared" si="153"/>
        <v>6000</v>
      </c>
      <c r="J781" s="243">
        <f t="shared" si="151"/>
        <v>1</v>
      </c>
      <c r="K781" s="244"/>
      <c r="L781" s="423"/>
      <c r="M781" s="252"/>
      <c r="N781" s="315">
        <f t="shared" si="154"/>
        <v>6000</v>
      </c>
      <c r="O781" s="424">
        <f t="shared" si="155"/>
        <v>-6000</v>
      </c>
      <c r="P781" s="244"/>
      <c r="Q781" s="663"/>
      <c r="R781" s="667"/>
      <c r="S781" s="667"/>
      <c r="T781" s="667"/>
      <c r="U781" s="667"/>
      <c r="V781" s="667"/>
      <c r="W781" s="711"/>
      <c r="X781" s="313">
        <f t="shared" si="152"/>
        <v>0</v>
      </c>
    </row>
    <row r="782" spans="2:24" ht="18.600000000000001" thickBot="1">
      <c r="B782" s="143"/>
      <c r="C782" s="161">
        <v>580</v>
      </c>
      <c r="D782" s="457" t="s">
        <v>207</v>
      </c>
      <c r="E782" s="704"/>
      <c r="F782" s="449"/>
      <c r="G782" s="245">
        <v>3000</v>
      </c>
      <c r="H782" s="245"/>
      <c r="I782" s="476">
        <f t="shared" si="153"/>
        <v>3000</v>
      </c>
      <c r="J782" s="243">
        <f t="shared" si="151"/>
        <v>1</v>
      </c>
      <c r="K782" s="244"/>
      <c r="L782" s="423"/>
      <c r="M782" s="252"/>
      <c r="N782" s="315">
        <f t="shared" si="154"/>
        <v>3000</v>
      </c>
      <c r="O782" s="424">
        <f t="shared" si="155"/>
        <v>-3000</v>
      </c>
      <c r="P782" s="244"/>
      <c r="Q782" s="663"/>
      <c r="R782" s="667"/>
      <c r="S782" s="667"/>
      <c r="T782" s="667"/>
      <c r="U782" s="667"/>
      <c r="V782" s="667"/>
      <c r="W782" s="711"/>
      <c r="X782" s="313">
        <f t="shared" si="152"/>
        <v>0</v>
      </c>
    </row>
    <row r="783" spans="2:24" ht="18.600000000000001" hidden="1" thickBot="1">
      <c r="B783" s="143"/>
      <c r="C783" s="161">
        <v>588</v>
      </c>
      <c r="D783" s="457" t="s">
        <v>1681</v>
      </c>
      <c r="E783" s="704"/>
      <c r="F783" s="592">
        <v>0</v>
      </c>
      <c r="G783" s="592">
        <v>0</v>
      </c>
      <c r="H783" s="592">
        <v>0</v>
      </c>
      <c r="I783" s="476">
        <f t="shared" si="153"/>
        <v>0</v>
      </c>
      <c r="J783" s="243" t="str">
        <f t="shared" si="151"/>
        <v/>
      </c>
      <c r="K783" s="244"/>
      <c r="L783" s="423"/>
      <c r="M783" s="252"/>
      <c r="N783" s="315">
        <f t="shared" si="154"/>
        <v>0</v>
      </c>
      <c r="O783" s="424">
        <f t="shared" si="155"/>
        <v>0</v>
      </c>
      <c r="P783" s="244"/>
      <c r="Q783" s="663"/>
      <c r="R783" s="667"/>
      <c r="S783" s="667"/>
      <c r="T783" s="667"/>
      <c r="U783" s="667"/>
      <c r="V783" s="667"/>
      <c r="W783" s="711"/>
      <c r="X783" s="313">
        <f t="shared" si="152"/>
        <v>0</v>
      </c>
    </row>
    <row r="784" spans="2:24" ht="32.4" hidden="1" thickBot="1">
      <c r="B784" s="143"/>
      <c r="C784" s="162">
        <v>590</v>
      </c>
      <c r="D784" s="459" t="s">
        <v>208</v>
      </c>
      <c r="E784" s="704"/>
      <c r="F784" s="449"/>
      <c r="G784" s="245"/>
      <c r="H784" s="245"/>
      <c r="I784" s="476">
        <f t="shared" si="153"/>
        <v>0</v>
      </c>
      <c r="J784" s="243" t="str">
        <f t="shared" si="151"/>
        <v/>
      </c>
      <c r="K784" s="244"/>
      <c r="L784" s="423"/>
      <c r="M784" s="252"/>
      <c r="N784" s="315">
        <f t="shared" si="154"/>
        <v>0</v>
      </c>
      <c r="O784" s="424">
        <f t="shared" si="155"/>
        <v>0</v>
      </c>
      <c r="P784" s="244"/>
      <c r="Q784" s="663"/>
      <c r="R784" s="667"/>
      <c r="S784" s="667"/>
      <c r="T784" s="667"/>
      <c r="U784" s="667"/>
      <c r="V784" s="667"/>
      <c r="W784" s="711"/>
      <c r="X784" s="313">
        <f t="shared" si="152"/>
        <v>0</v>
      </c>
    </row>
    <row r="785" spans="2:24" ht="18.600000000000001" hidden="1" thickBot="1">
      <c r="B785" s="686">
        <v>800</v>
      </c>
      <c r="C785" s="947" t="s">
        <v>1059</v>
      </c>
      <c r="D785" s="947"/>
      <c r="E785" s="687"/>
      <c r="F785" s="690"/>
      <c r="G785" s="691"/>
      <c r="H785" s="691"/>
      <c r="I785" s="692">
        <f t="shared" si="153"/>
        <v>0</v>
      </c>
      <c r="J785" s="243" t="str">
        <f t="shared" si="151"/>
        <v/>
      </c>
      <c r="K785" s="244"/>
      <c r="L785" s="428"/>
      <c r="M785" s="254"/>
      <c r="N785" s="315">
        <f t="shared" si="154"/>
        <v>0</v>
      </c>
      <c r="O785" s="424">
        <f t="shared" si="155"/>
        <v>0</v>
      </c>
      <c r="P785" s="244"/>
      <c r="Q785" s="665"/>
      <c r="R785" s="666"/>
      <c r="S785" s="667"/>
      <c r="T785" s="667"/>
      <c r="U785" s="666"/>
      <c r="V785" s="667"/>
      <c r="W785" s="711"/>
      <c r="X785" s="313">
        <f t="shared" si="152"/>
        <v>0</v>
      </c>
    </row>
    <row r="786" spans="2:24" ht="18.600000000000001" thickBot="1">
      <c r="B786" s="686">
        <v>1000</v>
      </c>
      <c r="C786" s="943" t="s">
        <v>210</v>
      </c>
      <c r="D786" s="943"/>
      <c r="E786" s="687"/>
      <c r="F786" s="688">
        <f>SUM(F787:F803)</f>
        <v>0</v>
      </c>
      <c r="G786" s="689">
        <f>SUM(G787:G803)</f>
        <v>2000</v>
      </c>
      <c r="H786" s="689">
        <f>SUM(H787:H803)</f>
        <v>0</v>
      </c>
      <c r="I786" s="689">
        <f>SUM(I787:I803)</f>
        <v>2000</v>
      </c>
      <c r="J786" s="243">
        <f t="shared" si="151"/>
        <v>1</v>
      </c>
      <c r="K786" s="244"/>
      <c r="L786" s="316">
        <f>SUM(L787:L803)</f>
        <v>0</v>
      </c>
      <c r="M786" s="317">
        <f>SUM(M787:M803)</f>
        <v>0</v>
      </c>
      <c r="N786" s="425">
        <f>SUM(N787:N803)</f>
        <v>2000</v>
      </c>
      <c r="O786" s="426">
        <f>SUM(O787:O803)</f>
        <v>-2000</v>
      </c>
      <c r="P786" s="244"/>
      <c r="Q786" s="316">
        <f t="shared" ref="Q786:W786" si="156">SUM(Q787:Q803)</f>
        <v>0</v>
      </c>
      <c r="R786" s="317">
        <f t="shared" si="156"/>
        <v>0</v>
      </c>
      <c r="S786" s="317">
        <f t="shared" si="156"/>
        <v>2000</v>
      </c>
      <c r="T786" s="317">
        <f t="shared" si="156"/>
        <v>-2000</v>
      </c>
      <c r="U786" s="317">
        <f t="shared" si="156"/>
        <v>0</v>
      </c>
      <c r="V786" s="317">
        <f t="shared" si="156"/>
        <v>0</v>
      </c>
      <c r="W786" s="426">
        <f t="shared" si="156"/>
        <v>0</v>
      </c>
      <c r="X786" s="313">
        <f t="shared" si="152"/>
        <v>-2000</v>
      </c>
    </row>
    <row r="787" spans="2:24" ht="18.600000000000001" thickBot="1">
      <c r="B787" s="136"/>
      <c r="C787" s="144">
        <v>1011</v>
      </c>
      <c r="D787" s="163" t="s">
        <v>211</v>
      </c>
      <c r="E787" s="704"/>
      <c r="F787" s="449"/>
      <c r="G787" s="245">
        <v>2000</v>
      </c>
      <c r="H787" s="245"/>
      <c r="I787" s="476">
        <f t="shared" ref="I787:I803" si="157">F787+G787+H787</f>
        <v>2000</v>
      </c>
      <c r="J787" s="243">
        <f t="shared" si="151"/>
        <v>1</v>
      </c>
      <c r="K787" s="244"/>
      <c r="L787" s="423"/>
      <c r="M787" s="252"/>
      <c r="N787" s="315">
        <f t="shared" ref="N787:N803" si="158">I787</f>
        <v>2000</v>
      </c>
      <c r="O787" s="424">
        <f t="shared" ref="O787:O803" si="159">L787+M787-N787</f>
        <v>-2000</v>
      </c>
      <c r="P787" s="244"/>
      <c r="Q787" s="423"/>
      <c r="R787" s="252"/>
      <c r="S787" s="429">
        <f t="shared" ref="S787:S794" si="160">+IF(+(L787+M787)&gt;=I787,+M787,+(+I787-L787))</f>
        <v>2000</v>
      </c>
      <c r="T787" s="315">
        <f t="shared" ref="T787:T794" si="161">Q787+R787-S787</f>
        <v>-2000</v>
      </c>
      <c r="U787" s="252"/>
      <c r="V787" s="252"/>
      <c r="W787" s="253"/>
      <c r="X787" s="313">
        <f t="shared" si="152"/>
        <v>-2000</v>
      </c>
    </row>
    <row r="788" spans="2:24" ht="18.600000000000001" hidden="1" thickBot="1">
      <c r="B788" s="136"/>
      <c r="C788" s="137">
        <v>1012</v>
      </c>
      <c r="D788" s="145" t="s">
        <v>212</v>
      </c>
      <c r="E788" s="704"/>
      <c r="F788" s="449"/>
      <c r="G788" s="245"/>
      <c r="H788" s="245"/>
      <c r="I788" s="476">
        <f t="shared" si="157"/>
        <v>0</v>
      </c>
      <c r="J788" s="243" t="str">
        <f t="shared" si="151"/>
        <v/>
      </c>
      <c r="K788" s="244"/>
      <c r="L788" s="423"/>
      <c r="M788" s="252"/>
      <c r="N788" s="315">
        <f t="shared" si="158"/>
        <v>0</v>
      </c>
      <c r="O788" s="424">
        <f t="shared" si="159"/>
        <v>0</v>
      </c>
      <c r="P788" s="244"/>
      <c r="Q788" s="423"/>
      <c r="R788" s="252"/>
      <c r="S788" s="429">
        <f t="shared" si="160"/>
        <v>0</v>
      </c>
      <c r="T788" s="315">
        <f t="shared" si="161"/>
        <v>0</v>
      </c>
      <c r="U788" s="252"/>
      <c r="V788" s="252"/>
      <c r="W788" s="253"/>
      <c r="X788" s="313">
        <f t="shared" si="152"/>
        <v>0</v>
      </c>
    </row>
    <row r="789" spans="2:24" ht="18.600000000000001" hidden="1" thickBot="1">
      <c r="B789" s="136"/>
      <c r="C789" s="137">
        <v>1013</v>
      </c>
      <c r="D789" s="145" t="s">
        <v>213</v>
      </c>
      <c r="E789" s="704"/>
      <c r="F789" s="449"/>
      <c r="G789" s="245"/>
      <c r="H789" s="245"/>
      <c r="I789" s="476">
        <f t="shared" si="157"/>
        <v>0</v>
      </c>
      <c r="J789" s="243" t="str">
        <f t="shared" si="151"/>
        <v/>
      </c>
      <c r="K789" s="244"/>
      <c r="L789" s="423"/>
      <c r="M789" s="252"/>
      <c r="N789" s="315">
        <f t="shared" si="158"/>
        <v>0</v>
      </c>
      <c r="O789" s="424">
        <f t="shared" si="159"/>
        <v>0</v>
      </c>
      <c r="P789" s="244"/>
      <c r="Q789" s="423"/>
      <c r="R789" s="252"/>
      <c r="S789" s="429">
        <f t="shared" si="160"/>
        <v>0</v>
      </c>
      <c r="T789" s="315">
        <f t="shared" si="161"/>
        <v>0</v>
      </c>
      <c r="U789" s="252"/>
      <c r="V789" s="252"/>
      <c r="W789" s="253"/>
      <c r="X789" s="313">
        <f t="shared" si="152"/>
        <v>0</v>
      </c>
    </row>
    <row r="790" spans="2:24" ht="18.600000000000001" hidden="1" thickBot="1">
      <c r="B790" s="136"/>
      <c r="C790" s="137">
        <v>1014</v>
      </c>
      <c r="D790" s="145" t="s">
        <v>214</v>
      </c>
      <c r="E790" s="704"/>
      <c r="F790" s="449"/>
      <c r="G790" s="245"/>
      <c r="H790" s="245"/>
      <c r="I790" s="476">
        <f t="shared" si="157"/>
        <v>0</v>
      </c>
      <c r="J790" s="243" t="str">
        <f t="shared" si="151"/>
        <v/>
      </c>
      <c r="K790" s="244"/>
      <c r="L790" s="423"/>
      <c r="M790" s="252"/>
      <c r="N790" s="315">
        <f t="shared" si="158"/>
        <v>0</v>
      </c>
      <c r="O790" s="424">
        <f t="shared" si="159"/>
        <v>0</v>
      </c>
      <c r="P790" s="244"/>
      <c r="Q790" s="423"/>
      <c r="R790" s="252"/>
      <c r="S790" s="429">
        <f t="shared" si="160"/>
        <v>0</v>
      </c>
      <c r="T790" s="315">
        <f t="shared" si="161"/>
        <v>0</v>
      </c>
      <c r="U790" s="252"/>
      <c r="V790" s="252"/>
      <c r="W790" s="253"/>
      <c r="X790" s="313">
        <f t="shared" si="152"/>
        <v>0</v>
      </c>
    </row>
    <row r="791" spans="2:24" ht="18.600000000000001" hidden="1" thickBot="1">
      <c r="B791" s="136"/>
      <c r="C791" s="137">
        <v>1015</v>
      </c>
      <c r="D791" s="145" t="s">
        <v>215</v>
      </c>
      <c r="E791" s="704"/>
      <c r="F791" s="449"/>
      <c r="G791" s="245"/>
      <c r="H791" s="245"/>
      <c r="I791" s="476">
        <f t="shared" si="157"/>
        <v>0</v>
      </c>
      <c r="J791" s="243" t="str">
        <f t="shared" si="151"/>
        <v/>
      </c>
      <c r="K791" s="244"/>
      <c r="L791" s="423"/>
      <c r="M791" s="252"/>
      <c r="N791" s="315">
        <f t="shared" si="158"/>
        <v>0</v>
      </c>
      <c r="O791" s="424">
        <f t="shared" si="159"/>
        <v>0</v>
      </c>
      <c r="P791" s="244"/>
      <c r="Q791" s="423"/>
      <c r="R791" s="252"/>
      <c r="S791" s="429">
        <f t="shared" si="160"/>
        <v>0</v>
      </c>
      <c r="T791" s="315">
        <f t="shared" si="161"/>
        <v>0</v>
      </c>
      <c r="U791" s="252"/>
      <c r="V791" s="252"/>
      <c r="W791" s="253"/>
      <c r="X791" s="313">
        <f t="shared" si="152"/>
        <v>0</v>
      </c>
    </row>
    <row r="792" spans="2:24" ht="18.600000000000001" hidden="1" thickBot="1">
      <c r="B792" s="136"/>
      <c r="C792" s="137">
        <v>1016</v>
      </c>
      <c r="D792" s="145" t="s">
        <v>216</v>
      </c>
      <c r="E792" s="704"/>
      <c r="F792" s="449"/>
      <c r="G792" s="245"/>
      <c r="H792" s="245"/>
      <c r="I792" s="476">
        <f t="shared" si="157"/>
        <v>0</v>
      </c>
      <c r="J792" s="243" t="str">
        <f t="shared" si="151"/>
        <v/>
      </c>
      <c r="K792" s="244"/>
      <c r="L792" s="423"/>
      <c r="M792" s="252"/>
      <c r="N792" s="315">
        <f t="shared" si="158"/>
        <v>0</v>
      </c>
      <c r="O792" s="424">
        <f t="shared" si="159"/>
        <v>0</v>
      </c>
      <c r="P792" s="244"/>
      <c r="Q792" s="423"/>
      <c r="R792" s="252"/>
      <c r="S792" s="429">
        <f t="shared" si="160"/>
        <v>0</v>
      </c>
      <c r="T792" s="315">
        <f t="shared" si="161"/>
        <v>0</v>
      </c>
      <c r="U792" s="252"/>
      <c r="V792" s="252"/>
      <c r="W792" s="253"/>
      <c r="X792" s="313">
        <f t="shared" si="152"/>
        <v>0</v>
      </c>
    </row>
    <row r="793" spans="2:24" ht="18.600000000000001" hidden="1" thickBot="1">
      <c r="B793" s="140"/>
      <c r="C793" s="164">
        <v>1020</v>
      </c>
      <c r="D793" s="165" t="s">
        <v>217</v>
      </c>
      <c r="E793" s="704"/>
      <c r="F793" s="449"/>
      <c r="G793" s="245"/>
      <c r="H793" s="245"/>
      <c r="I793" s="476">
        <f t="shared" si="157"/>
        <v>0</v>
      </c>
      <c r="J793" s="243" t="str">
        <f t="shared" si="151"/>
        <v/>
      </c>
      <c r="K793" s="244"/>
      <c r="L793" s="423"/>
      <c r="M793" s="252"/>
      <c r="N793" s="315">
        <f t="shared" si="158"/>
        <v>0</v>
      </c>
      <c r="O793" s="424">
        <f t="shared" si="159"/>
        <v>0</v>
      </c>
      <c r="P793" s="244"/>
      <c r="Q793" s="423"/>
      <c r="R793" s="252"/>
      <c r="S793" s="429">
        <f t="shared" si="160"/>
        <v>0</v>
      </c>
      <c r="T793" s="315">
        <f t="shared" si="161"/>
        <v>0</v>
      </c>
      <c r="U793" s="252"/>
      <c r="V793" s="252"/>
      <c r="W793" s="253"/>
      <c r="X793" s="313">
        <f t="shared" si="152"/>
        <v>0</v>
      </c>
    </row>
    <row r="794" spans="2:24" ht="18.600000000000001" hidden="1" thickBot="1">
      <c r="B794" s="136"/>
      <c r="C794" s="137">
        <v>1030</v>
      </c>
      <c r="D794" s="145" t="s">
        <v>218</v>
      </c>
      <c r="E794" s="704"/>
      <c r="F794" s="449"/>
      <c r="G794" s="245"/>
      <c r="H794" s="245"/>
      <c r="I794" s="476">
        <f t="shared" si="157"/>
        <v>0</v>
      </c>
      <c r="J794" s="243" t="str">
        <f t="shared" si="151"/>
        <v/>
      </c>
      <c r="K794" s="244"/>
      <c r="L794" s="423"/>
      <c r="M794" s="252"/>
      <c r="N794" s="315">
        <f t="shared" si="158"/>
        <v>0</v>
      </c>
      <c r="O794" s="424">
        <f t="shared" si="159"/>
        <v>0</v>
      </c>
      <c r="P794" s="244"/>
      <c r="Q794" s="423"/>
      <c r="R794" s="252"/>
      <c r="S794" s="429">
        <f t="shared" si="160"/>
        <v>0</v>
      </c>
      <c r="T794" s="315">
        <f t="shared" si="161"/>
        <v>0</v>
      </c>
      <c r="U794" s="252"/>
      <c r="V794" s="252"/>
      <c r="W794" s="253"/>
      <c r="X794" s="313">
        <f t="shared" si="152"/>
        <v>0</v>
      </c>
    </row>
    <row r="795" spans="2:24" ht="18.600000000000001" hidden="1" thickBot="1">
      <c r="B795" s="136"/>
      <c r="C795" s="164">
        <v>1051</v>
      </c>
      <c r="D795" s="167" t="s">
        <v>219</v>
      </c>
      <c r="E795" s="704"/>
      <c r="F795" s="449"/>
      <c r="G795" s="245"/>
      <c r="H795" s="245"/>
      <c r="I795" s="476">
        <f t="shared" si="157"/>
        <v>0</v>
      </c>
      <c r="J795" s="243" t="str">
        <f t="shared" si="151"/>
        <v/>
      </c>
      <c r="K795" s="244"/>
      <c r="L795" s="423"/>
      <c r="M795" s="252"/>
      <c r="N795" s="315">
        <f t="shared" si="158"/>
        <v>0</v>
      </c>
      <c r="O795" s="424">
        <f t="shared" si="159"/>
        <v>0</v>
      </c>
      <c r="P795" s="244"/>
      <c r="Q795" s="663"/>
      <c r="R795" s="667"/>
      <c r="S795" s="667"/>
      <c r="T795" s="667"/>
      <c r="U795" s="667"/>
      <c r="V795" s="667"/>
      <c r="W795" s="711"/>
      <c r="X795" s="313">
        <f t="shared" si="152"/>
        <v>0</v>
      </c>
    </row>
    <row r="796" spans="2:24" ht="18.600000000000001" hidden="1" thickBot="1">
      <c r="B796" s="136"/>
      <c r="C796" s="137">
        <v>1052</v>
      </c>
      <c r="D796" s="145" t="s">
        <v>220</v>
      </c>
      <c r="E796" s="704"/>
      <c r="F796" s="449"/>
      <c r="G796" s="245"/>
      <c r="H796" s="245"/>
      <c r="I796" s="476">
        <f t="shared" si="157"/>
        <v>0</v>
      </c>
      <c r="J796" s="243" t="str">
        <f t="shared" si="151"/>
        <v/>
      </c>
      <c r="K796" s="244"/>
      <c r="L796" s="423"/>
      <c r="M796" s="252"/>
      <c r="N796" s="315">
        <f t="shared" si="158"/>
        <v>0</v>
      </c>
      <c r="O796" s="424">
        <f t="shared" si="159"/>
        <v>0</v>
      </c>
      <c r="P796" s="244"/>
      <c r="Q796" s="663"/>
      <c r="R796" s="667"/>
      <c r="S796" s="667"/>
      <c r="T796" s="667"/>
      <c r="U796" s="667"/>
      <c r="V796" s="667"/>
      <c r="W796" s="711"/>
      <c r="X796" s="313">
        <f t="shared" si="152"/>
        <v>0</v>
      </c>
    </row>
    <row r="797" spans="2:24" ht="18.600000000000001" hidden="1" thickBot="1">
      <c r="B797" s="136"/>
      <c r="C797" s="168">
        <v>1053</v>
      </c>
      <c r="D797" s="169" t="s">
        <v>1682</v>
      </c>
      <c r="E797" s="704"/>
      <c r="F797" s="449"/>
      <c r="G797" s="245"/>
      <c r="H797" s="245"/>
      <c r="I797" s="476">
        <f t="shared" si="157"/>
        <v>0</v>
      </c>
      <c r="J797" s="243" t="str">
        <f t="shared" si="151"/>
        <v/>
      </c>
      <c r="K797" s="244"/>
      <c r="L797" s="423"/>
      <c r="M797" s="252"/>
      <c r="N797" s="315">
        <f t="shared" si="158"/>
        <v>0</v>
      </c>
      <c r="O797" s="424">
        <f t="shared" si="159"/>
        <v>0</v>
      </c>
      <c r="P797" s="244"/>
      <c r="Q797" s="663"/>
      <c r="R797" s="667"/>
      <c r="S797" s="667"/>
      <c r="T797" s="667"/>
      <c r="U797" s="667"/>
      <c r="V797" s="667"/>
      <c r="W797" s="711"/>
      <c r="X797" s="313">
        <f t="shared" si="152"/>
        <v>0</v>
      </c>
    </row>
    <row r="798" spans="2:24" ht="18.600000000000001" hidden="1" thickBot="1">
      <c r="B798" s="136"/>
      <c r="C798" s="137">
        <v>1062</v>
      </c>
      <c r="D798" s="139" t="s">
        <v>221</v>
      </c>
      <c r="E798" s="704"/>
      <c r="F798" s="449"/>
      <c r="G798" s="245"/>
      <c r="H798" s="245"/>
      <c r="I798" s="476">
        <f t="shared" si="157"/>
        <v>0</v>
      </c>
      <c r="J798" s="243" t="str">
        <f t="shared" si="151"/>
        <v/>
      </c>
      <c r="K798" s="244"/>
      <c r="L798" s="423"/>
      <c r="M798" s="252"/>
      <c r="N798" s="315">
        <f t="shared" si="158"/>
        <v>0</v>
      </c>
      <c r="O798" s="424">
        <f t="shared" si="159"/>
        <v>0</v>
      </c>
      <c r="P798" s="244"/>
      <c r="Q798" s="423"/>
      <c r="R798" s="252"/>
      <c r="S798" s="429">
        <f>+IF(+(L798+M798)&gt;=I798,+M798,+(+I798-L798))</f>
        <v>0</v>
      </c>
      <c r="T798" s="315">
        <f>Q798+R798-S798</f>
        <v>0</v>
      </c>
      <c r="U798" s="252"/>
      <c r="V798" s="252"/>
      <c r="W798" s="253"/>
      <c r="X798" s="313">
        <f t="shared" si="152"/>
        <v>0</v>
      </c>
    </row>
    <row r="799" spans="2:24" ht="18.600000000000001" hidden="1" thickBot="1">
      <c r="B799" s="136"/>
      <c r="C799" s="137">
        <v>1063</v>
      </c>
      <c r="D799" s="139" t="s">
        <v>222</v>
      </c>
      <c r="E799" s="704"/>
      <c r="F799" s="449"/>
      <c r="G799" s="245"/>
      <c r="H799" s="245"/>
      <c r="I799" s="476">
        <f t="shared" si="157"/>
        <v>0</v>
      </c>
      <c r="J799" s="243" t="str">
        <f t="shared" si="151"/>
        <v/>
      </c>
      <c r="K799" s="244"/>
      <c r="L799" s="423"/>
      <c r="M799" s="252"/>
      <c r="N799" s="315">
        <f t="shared" si="158"/>
        <v>0</v>
      </c>
      <c r="O799" s="424">
        <f t="shared" si="159"/>
        <v>0</v>
      </c>
      <c r="P799" s="244"/>
      <c r="Q799" s="663"/>
      <c r="R799" s="667"/>
      <c r="S799" s="667"/>
      <c r="T799" s="667"/>
      <c r="U799" s="667"/>
      <c r="V799" s="667"/>
      <c r="W799" s="711"/>
      <c r="X799" s="313">
        <f t="shared" si="152"/>
        <v>0</v>
      </c>
    </row>
    <row r="800" spans="2:24" ht="18.600000000000001" hidden="1" thickBot="1">
      <c r="B800" s="136"/>
      <c r="C800" s="168">
        <v>1069</v>
      </c>
      <c r="D800" s="170" t="s">
        <v>223</v>
      </c>
      <c r="E800" s="704"/>
      <c r="F800" s="449"/>
      <c r="G800" s="245"/>
      <c r="H800" s="245"/>
      <c r="I800" s="476">
        <f t="shared" si="157"/>
        <v>0</v>
      </c>
      <c r="J800" s="243" t="str">
        <f t="shared" ref="J800:J831" si="162">(IF($E800&lt;&gt;0,$J$2,IF($I800&lt;&gt;0,$J$2,"")))</f>
        <v/>
      </c>
      <c r="K800" s="244"/>
      <c r="L800" s="423"/>
      <c r="M800" s="252"/>
      <c r="N800" s="315">
        <f t="shared" si="158"/>
        <v>0</v>
      </c>
      <c r="O800" s="424">
        <f t="shared" si="159"/>
        <v>0</v>
      </c>
      <c r="P800" s="244"/>
      <c r="Q800" s="423"/>
      <c r="R800" s="252"/>
      <c r="S800" s="429">
        <f>+IF(+(L800+M800)&gt;=I800,+M800,+(+I800-L800))</f>
        <v>0</v>
      </c>
      <c r="T800" s="315">
        <f>Q800+R800-S800</f>
        <v>0</v>
      </c>
      <c r="U800" s="252"/>
      <c r="V800" s="252"/>
      <c r="W800" s="253"/>
      <c r="X800" s="313">
        <f t="shared" ref="X800:X831" si="163">T800-U800-V800-W800</f>
        <v>0</v>
      </c>
    </row>
    <row r="801" spans="2:24" ht="31.8" hidden="1" thickBot="1">
      <c r="B801" s="140"/>
      <c r="C801" s="137">
        <v>1091</v>
      </c>
      <c r="D801" s="145" t="s">
        <v>224</v>
      </c>
      <c r="E801" s="704"/>
      <c r="F801" s="449"/>
      <c r="G801" s="245"/>
      <c r="H801" s="245"/>
      <c r="I801" s="476">
        <f t="shared" si="157"/>
        <v>0</v>
      </c>
      <c r="J801" s="243" t="str">
        <f t="shared" si="162"/>
        <v/>
      </c>
      <c r="K801" s="244"/>
      <c r="L801" s="423"/>
      <c r="M801" s="252"/>
      <c r="N801" s="315">
        <f t="shared" si="158"/>
        <v>0</v>
      </c>
      <c r="O801" s="424">
        <f t="shared" si="159"/>
        <v>0</v>
      </c>
      <c r="P801" s="244"/>
      <c r="Q801" s="423"/>
      <c r="R801" s="252"/>
      <c r="S801" s="429">
        <f>+IF(+(L801+M801)&gt;=I801,+M801,+(+I801-L801))</f>
        <v>0</v>
      </c>
      <c r="T801" s="315">
        <f>Q801+R801-S801</f>
        <v>0</v>
      </c>
      <c r="U801" s="252"/>
      <c r="V801" s="252"/>
      <c r="W801" s="253"/>
      <c r="X801" s="313">
        <f t="shared" si="163"/>
        <v>0</v>
      </c>
    </row>
    <row r="802" spans="2:24" ht="18.600000000000001" hidden="1" thickBot="1">
      <c r="B802" s="136"/>
      <c r="C802" s="137">
        <v>1092</v>
      </c>
      <c r="D802" s="145" t="s">
        <v>352</v>
      </c>
      <c r="E802" s="704"/>
      <c r="F802" s="449"/>
      <c r="G802" s="245"/>
      <c r="H802" s="245"/>
      <c r="I802" s="476">
        <f t="shared" si="157"/>
        <v>0</v>
      </c>
      <c r="J802" s="243" t="str">
        <f t="shared" si="162"/>
        <v/>
      </c>
      <c r="K802" s="244"/>
      <c r="L802" s="423"/>
      <c r="M802" s="252"/>
      <c r="N802" s="315">
        <f t="shared" si="158"/>
        <v>0</v>
      </c>
      <c r="O802" s="424">
        <f t="shared" si="159"/>
        <v>0</v>
      </c>
      <c r="P802" s="244"/>
      <c r="Q802" s="663"/>
      <c r="R802" s="667"/>
      <c r="S802" s="667"/>
      <c r="T802" s="667"/>
      <c r="U802" s="667"/>
      <c r="V802" s="667"/>
      <c r="W802" s="711"/>
      <c r="X802" s="313">
        <f t="shared" si="163"/>
        <v>0</v>
      </c>
    </row>
    <row r="803" spans="2:24" ht="18.600000000000001" hidden="1" thickBot="1">
      <c r="B803" s="136"/>
      <c r="C803" s="142">
        <v>1098</v>
      </c>
      <c r="D803" s="146" t="s">
        <v>225</v>
      </c>
      <c r="E803" s="704"/>
      <c r="F803" s="449"/>
      <c r="G803" s="245"/>
      <c r="H803" s="245"/>
      <c r="I803" s="476">
        <f t="shared" si="157"/>
        <v>0</v>
      </c>
      <c r="J803" s="243" t="str">
        <f t="shared" si="162"/>
        <v/>
      </c>
      <c r="K803" s="244"/>
      <c r="L803" s="423"/>
      <c r="M803" s="252"/>
      <c r="N803" s="315">
        <f t="shared" si="158"/>
        <v>0</v>
      </c>
      <c r="O803" s="424">
        <f t="shared" si="159"/>
        <v>0</v>
      </c>
      <c r="P803" s="244"/>
      <c r="Q803" s="423"/>
      <c r="R803" s="252"/>
      <c r="S803" s="429">
        <f>+IF(+(L803+M803)&gt;=I803,+M803,+(+I803-L803))</f>
        <v>0</v>
      </c>
      <c r="T803" s="315">
        <f>Q803+R803-S803</f>
        <v>0</v>
      </c>
      <c r="U803" s="252"/>
      <c r="V803" s="252"/>
      <c r="W803" s="253"/>
      <c r="X803" s="313">
        <f t="shared" si="163"/>
        <v>0</v>
      </c>
    </row>
    <row r="804" spans="2:24" ht="18.600000000000001" hidden="1" thickBot="1">
      <c r="B804" s="686">
        <v>1900</v>
      </c>
      <c r="C804" s="942" t="s">
        <v>286</v>
      </c>
      <c r="D804" s="942"/>
      <c r="E804" s="687"/>
      <c r="F804" s="688">
        <f>SUM(F805:F807)</f>
        <v>0</v>
      </c>
      <c r="G804" s="689">
        <f>SUM(G805:G807)</f>
        <v>0</v>
      </c>
      <c r="H804" s="689">
        <f>SUM(H805:H807)</f>
        <v>0</v>
      </c>
      <c r="I804" s="689">
        <f>SUM(I805:I807)</f>
        <v>0</v>
      </c>
      <c r="J804" s="243" t="str">
        <f t="shared" si="162"/>
        <v/>
      </c>
      <c r="K804" s="244"/>
      <c r="L804" s="316">
        <f>SUM(L805:L807)</f>
        <v>0</v>
      </c>
      <c r="M804" s="317">
        <f>SUM(M805:M807)</f>
        <v>0</v>
      </c>
      <c r="N804" s="425">
        <f>SUM(N805:N807)</f>
        <v>0</v>
      </c>
      <c r="O804" s="426">
        <f>SUM(O805:O807)</f>
        <v>0</v>
      </c>
      <c r="P804" s="244"/>
      <c r="Q804" s="665"/>
      <c r="R804" s="666"/>
      <c r="S804" s="666"/>
      <c r="T804" s="666"/>
      <c r="U804" s="666"/>
      <c r="V804" s="666"/>
      <c r="W804" s="712"/>
      <c r="X804" s="313">
        <f t="shared" si="163"/>
        <v>0</v>
      </c>
    </row>
    <row r="805" spans="2:24" ht="18.600000000000001" hidden="1" thickBot="1">
      <c r="B805" s="136"/>
      <c r="C805" s="144">
        <v>1901</v>
      </c>
      <c r="D805" s="138" t="s">
        <v>287</v>
      </c>
      <c r="E805" s="704"/>
      <c r="F805" s="449"/>
      <c r="G805" s="245"/>
      <c r="H805" s="245"/>
      <c r="I805" s="476">
        <f>F805+G805+H805</f>
        <v>0</v>
      </c>
      <c r="J805" s="243" t="str">
        <f t="shared" si="162"/>
        <v/>
      </c>
      <c r="K805" s="244"/>
      <c r="L805" s="423"/>
      <c r="M805" s="252"/>
      <c r="N805" s="315">
        <f>I805</f>
        <v>0</v>
      </c>
      <c r="O805" s="424">
        <f>L805+M805-N805</f>
        <v>0</v>
      </c>
      <c r="P805" s="244"/>
      <c r="Q805" s="663"/>
      <c r="R805" s="667"/>
      <c r="S805" s="667"/>
      <c r="T805" s="667"/>
      <c r="U805" s="667"/>
      <c r="V805" s="667"/>
      <c r="W805" s="711"/>
      <c r="X805" s="313">
        <f t="shared" si="163"/>
        <v>0</v>
      </c>
    </row>
    <row r="806" spans="2:24" ht="18.600000000000001" hidden="1" thickBot="1">
      <c r="B806" s="136"/>
      <c r="C806" s="137">
        <v>1981</v>
      </c>
      <c r="D806" s="139" t="s">
        <v>288</v>
      </c>
      <c r="E806" s="704"/>
      <c r="F806" s="449"/>
      <c r="G806" s="245"/>
      <c r="H806" s="245"/>
      <c r="I806" s="476">
        <f>F806+G806+H806</f>
        <v>0</v>
      </c>
      <c r="J806" s="243" t="str">
        <f t="shared" si="162"/>
        <v/>
      </c>
      <c r="K806" s="244"/>
      <c r="L806" s="423"/>
      <c r="M806" s="252"/>
      <c r="N806" s="315">
        <f>I806</f>
        <v>0</v>
      </c>
      <c r="O806" s="424">
        <f>L806+M806-N806</f>
        <v>0</v>
      </c>
      <c r="P806" s="244"/>
      <c r="Q806" s="663"/>
      <c r="R806" s="667"/>
      <c r="S806" s="667"/>
      <c r="T806" s="667"/>
      <c r="U806" s="667"/>
      <c r="V806" s="667"/>
      <c r="W806" s="711"/>
      <c r="X806" s="313">
        <f t="shared" si="163"/>
        <v>0</v>
      </c>
    </row>
    <row r="807" spans="2:24" ht="18.600000000000001" hidden="1" thickBot="1">
      <c r="B807" s="136"/>
      <c r="C807" s="142">
        <v>1991</v>
      </c>
      <c r="D807" s="141" t="s">
        <v>289</v>
      </c>
      <c r="E807" s="704"/>
      <c r="F807" s="449"/>
      <c r="G807" s="245"/>
      <c r="H807" s="245"/>
      <c r="I807" s="476">
        <f>F807+G807+H807</f>
        <v>0</v>
      </c>
      <c r="J807" s="243" t="str">
        <f t="shared" si="162"/>
        <v/>
      </c>
      <c r="K807" s="244"/>
      <c r="L807" s="423"/>
      <c r="M807" s="252"/>
      <c r="N807" s="315">
        <f>I807</f>
        <v>0</v>
      </c>
      <c r="O807" s="424">
        <f>L807+M807-N807</f>
        <v>0</v>
      </c>
      <c r="P807" s="244"/>
      <c r="Q807" s="663"/>
      <c r="R807" s="667"/>
      <c r="S807" s="667"/>
      <c r="T807" s="667"/>
      <c r="U807" s="667"/>
      <c r="V807" s="667"/>
      <c r="W807" s="711"/>
      <c r="X807" s="313">
        <f t="shared" si="163"/>
        <v>0</v>
      </c>
    </row>
    <row r="808" spans="2:24" ht="18.600000000000001" hidden="1" thickBot="1">
      <c r="B808" s="686">
        <v>2100</v>
      </c>
      <c r="C808" s="942" t="s">
        <v>1067</v>
      </c>
      <c r="D808" s="942"/>
      <c r="E808" s="687"/>
      <c r="F808" s="688">
        <f>SUM(F809:F813)</f>
        <v>0</v>
      </c>
      <c r="G808" s="689">
        <f>SUM(G809:G813)</f>
        <v>0</v>
      </c>
      <c r="H808" s="689">
        <f>SUM(H809:H813)</f>
        <v>0</v>
      </c>
      <c r="I808" s="689">
        <f>SUM(I809:I813)</f>
        <v>0</v>
      </c>
      <c r="J808" s="243" t="str">
        <f t="shared" si="162"/>
        <v/>
      </c>
      <c r="K808" s="244"/>
      <c r="L808" s="316">
        <f>SUM(L809:L813)</f>
        <v>0</v>
      </c>
      <c r="M808" s="317">
        <f>SUM(M809:M813)</f>
        <v>0</v>
      </c>
      <c r="N808" s="425">
        <f>SUM(N809:N813)</f>
        <v>0</v>
      </c>
      <c r="O808" s="426">
        <f>SUM(O809:O813)</f>
        <v>0</v>
      </c>
      <c r="P808" s="244"/>
      <c r="Q808" s="665"/>
      <c r="R808" s="666"/>
      <c r="S808" s="666"/>
      <c r="T808" s="666"/>
      <c r="U808" s="666"/>
      <c r="V808" s="666"/>
      <c r="W808" s="712"/>
      <c r="X808" s="313">
        <f t="shared" si="163"/>
        <v>0</v>
      </c>
    </row>
    <row r="809" spans="2:24" ht="18.600000000000001" hidden="1" thickBot="1">
      <c r="B809" s="136"/>
      <c r="C809" s="144">
        <v>2110</v>
      </c>
      <c r="D809" s="147" t="s">
        <v>226</v>
      </c>
      <c r="E809" s="704"/>
      <c r="F809" s="449"/>
      <c r="G809" s="245"/>
      <c r="H809" s="245"/>
      <c r="I809" s="476">
        <f>F809+G809+H809</f>
        <v>0</v>
      </c>
      <c r="J809" s="243" t="str">
        <f t="shared" si="162"/>
        <v/>
      </c>
      <c r="K809" s="244"/>
      <c r="L809" s="423"/>
      <c r="M809" s="252"/>
      <c r="N809" s="315">
        <f>I809</f>
        <v>0</v>
      </c>
      <c r="O809" s="424">
        <f>L809+M809-N809</f>
        <v>0</v>
      </c>
      <c r="P809" s="244"/>
      <c r="Q809" s="663"/>
      <c r="R809" s="667"/>
      <c r="S809" s="667"/>
      <c r="T809" s="667"/>
      <c r="U809" s="667"/>
      <c r="V809" s="667"/>
      <c r="W809" s="711"/>
      <c r="X809" s="313">
        <f t="shared" si="163"/>
        <v>0</v>
      </c>
    </row>
    <row r="810" spans="2:24" ht="18.600000000000001" hidden="1" thickBot="1">
      <c r="B810" s="171"/>
      <c r="C810" s="137">
        <v>2120</v>
      </c>
      <c r="D810" s="159" t="s">
        <v>227</v>
      </c>
      <c r="E810" s="704"/>
      <c r="F810" s="449"/>
      <c r="G810" s="245"/>
      <c r="H810" s="245"/>
      <c r="I810" s="476">
        <f>F810+G810+H810</f>
        <v>0</v>
      </c>
      <c r="J810" s="243" t="str">
        <f t="shared" si="162"/>
        <v/>
      </c>
      <c r="K810" s="244"/>
      <c r="L810" s="423"/>
      <c r="M810" s="252"/>
      <c r="N810" s="315">
        <f>I810</f>
        <v>0</v>
      </c>
      <c r="O810" s="424">
        <f>L810+M810-N810</f>
        <v>0</v>
      </c>
      <c r="P810" s="244"/>
      <c r="Q810" s="663"/>
      <c r="R810" s="667"/>
      <c r="S810" s="667"/>
      <c r="T810" s="667"/>
      <c r="U810" s="667"/>
      <c r="V810" s="667"/>
      <c r="W810" s="711"/>
      <c r="X810" s="313">
        <f t="shared" si="163"/>
        <v>0</v>
      </c>
    </row>
    <row r="811" spans="2:24" ht="18.600000000000001" hidden="1" thickBot="1">
      <c r="B811" s="171"/>
      <c r="C811" s="137">
        <v>2125</v>
      </c>
      <c r="D811" s="156" t="s">
        <v>1060</v>
      </c>
      <c r="E811" s="704"/>
      <c r="F811" s="592">
        <v>0</v>
      </c>
      <c r="G811" s="592">
        <v>0</v>
      </c>
      <c r="H811" s="592">
        <v>0</v>
      </c>
      <c r="I811" s="476">
        <f>F811+G811+H811</f>
        <v>0</v>
      </c>
      <c r="J811" s="243" t="str">
        <f t="shared" si="162"/>
        <v/>
      </c>
      <c r="K811" s="244"/>
      <c r="L811" s="423"/>
      <c r="M811" s="252"/>
      <c r="N811" s="315">
        <f>I811</f>
        <v>0</v>
      </c>
      <c r="O811" s="424">
        <f>L811+M811-N811</f>
        <v>0</v>
      </c>
      <c r="P811" s="244"/>
      <c r="Q811" s="663"/>
      <c r="R811" s="667"/>
      <c r="S811" s="667"/>
      <c r="T811" s="667"/>
      <c r="U811" s="667"/>
      <c r="V811" s="667"/>
      <c r="W811" s="711"/>
      <c r="X811" s="313">
        <f t="shared" si="163"/>
        <v>0</v>
      </c>
    </row>
    <row r="812" spans="2:24" ht="18.600000000000001" hidden="1" thickBot="1">
      <c r="B812" s="143"/>
      <c r="C812" s="137">
        <v>2140</v>
      </c>
      <c r="D812" s="159" t="s">
        <v>229</v>
      </c>
      <c r="E812" s="704"/>
      <c r="F812" s="592">
        <v>0</v>
      </c>
      <c r="G812" s="592">
        <v>0</v>
      </c>
      <c r="H812" s="592">
        <v>0</v>
      </c>
      <c r="I812" s="476">
        <f>F812+G812+H812</f>
        <v>0</v>
      </c>
      <c r="J812" s="243" t="str">
        <f t="shared" si="162"/>
        <v/>
      </c>
      <c r="K812" s="244"/>
      <c r="L812" s="423"/>
      <c r="M812" s="252"/>
      <c r="N812" s="315">
        <f>I812</f>
        <v>0</v>
      </c>
      <c r="O812" s="424">
        <f>L812+M812-N812</f>
        <v>0</v>
      </c>
      <c r="P812" s="244"/>
      <c r="Q812" s="663"/>
      <c r="R812" s="667"/>
      <c r="S812" s="667"/>
      <c r="T812" s="667"/>
      <c r="U812" s="667"/>
      <c r="V812" s="667"/>
      <c r="W812" s="711"/>
      <c r="X812" s="313">
        <f t="shared" si="163"/>
        <v>0</v>
      </c>
    </row>
    <row r="813" spans="2:24" ht="18.600000000000001" hidden="1" thickBot="1">
      <c r="B813" s="136"/>
      <c r="C813" s="142">
        <v>2190</v>
      </c>
      <c r="D813" s="491" t="s">
        <v>230</v>
      </c>
      <c r="E813" s="704"/>
      <c r="F813" s="449"/>
      <c r="G813" s="245"/>
      <c r="H813" s="245"/>
      <c r="I813" s="476">
        <f>F813+G813+H813</f>
        <v>0</v>
      </c>
      <c r="J813" s="243" t="str">
        <f t="shared" si="162"/>
        <v/>
      </c>
      <c r="K813" s="244"/>
      <c r="L813" s="423"/>
      <c r="M813" s="252"/>
      <c r="N813" s="315">
        <f>I813</f>
        <v>0</v>
      </c>
      <c r="O813" s="424">
        <f>L813+M813-N813</f>
        <v>0</v>
      </c>
      <c r="P813" s="244"/>
      <c r="Q813" s="663"/>
      <c r="R813" s="667"/>
      <c r="S813" s="667"/>
      <c r="T813" s="667"/>
      <c r="U813" s="667"/>
      <c r="V813" s="667"/>
      <c r="W813" s="711"/>
      <c r="X813" s="313">
        <f t="shared" si="163"/>
        <v>0</v>
      </c>
    </row>
    <row r="814" spans="2:24" ht="18.600000000000001" hidden="1" thickBot="1">
      <c r="B814" s="686">
        <v>2200</v>
      </c>
      <c r="C814" s="942" t="s">
        <v>231</v>
      </c>
      <c r="D814" s="942"/>
      <c r="E814" s="687"/>
      <c r="F814" s="688">
        <f>SUM(F815:F816)</f>
        <v>0</v>
      </c>
      <c r="G814" s="689">
        <f>SUM(G815:G816)</f>
        <v>0</v>
      </c>
      <c r="H814" s="689">
        <f>SUM(H815:H816)</f>
        <v>0</v>
      </c>
      <c r="I814" s="689">
        <f>SUM(I815:I816)</f>
        <v>0</v>
      </c>
      <c r="J814" s="243" t="str">
        <f t="shared" si="162"/>
        <v/>
      </c>
      <c r="K814" s="244"/>
      <c r="L814" s="316">
        <f>SUM(L815:L816)</f>
        <v>0</v>
      </c>
      <c r="M814" s="317">
        <f>SUM(M815:M816)</f>
        <v>0</v>
      </c>
      <c r="N814" s="425">
        <f>SUM(N815:N816)</f>
        <v>0</v>
      </c>
      <c r="O814" s="426">
        <f>SUM(O815:O816)</f>
        <v>0</v>
      </c>
      <c r="P814" s="244"/>
      <c r="Q814" s="665"/>
      <c r="R814" s="666"/>
      <c r="S814" s="666"/>
      <c r="T814" s="666"/>
      <c r="U814" s="666"/>
      <c r="V814" s="666"/>
      <c r="W814" s="712"/>
      <c r="X814" s="313">
        <f t="shared" si="163"/>
        <v>0</v>
      </c>
    </row>
    <row r="815" spans="2:24" ht="18.600000000000001" hidden="1" thickBot="1">
      <c r="B815" s="136"/>
      <c r="C815" s="137">
        <v>2221</v>
      </c>
      <c r="D815" s="139" t="s">
        <v>1440</v>
      </c>
      <c r="E815" s="704"/>
      <c r="F815" s="449"/>
      <c r="G815" s="245"/>
      <c r="H815" s="245"/>
      <c r="I815" s="476">
        <f t="shared" ref="I815:I820" si="164">F815+G815+H815</f>
        <v>0</v>
      </c>
      <c r="J815" s="243" t="str">
        <f t="shared" si="162"/>
        <v/>
      </c>
      <c r="K815" s="244"/>
      <c r="L815" s="423"/>
      <c r="M815" s="252"/>
      <c r="N815" s="315">
        <f t="shared" ref="N815:N820" si="165">I815</f>
        <v>0</v>
      </c>
      <c r="O815" s="424">
        <f t="shared" ref="O815:O820" si="166">L815+M815-N815</f>
        <v>0</v>
      </c>
      <c r="P815" s="244"/>
      <c r="Q815" s="663"/>
      <c r="R815" s="667"/>
      <c r="S815" s="667"/>
      <c r="T815" s="667"/>
      <c r="U815" s="667"/>
      <c r="V815" s="667"/>
      <c r="W815" s="711"/>
      <c r="X815" s="313">
        <f t="shared" si="163"/>
        <v>0</v>
      </c>
    </row>
    <row r="816" spans="2:24" ht="18.600000000000001" hidden="1" thickBot="1">
      <c r="B816" s="136"/>
      <c r="C816" s="142">
        <v>2224</v>
      </c>
      <c r="D816" s="141" t="s">
        <v>232</v>
      </c>
      <c r="E816" s="704"/>
      <c r="F816" s="449"/>
      <c r="G816" s="245"/>
      <c r="H816" s="245"/>
      <c r="I816" s="476">
        <f t="shared" si="164"/>
        <v>0</v>
      </c>
      <c r="J816" s="243" t="str">
        <f t="shared" si="162"/>
        <v/>
      </c>
      <c r="K816" s="244"/>
      <c r="L816" s="423"/>
      <c r="M816" s="252"/>
      <c r="N816" s="315">
        <f t="shared" si="165"/>
        <v>0</v>
      </c>
      <c r="O816" s="424">
        <f t="shared" si="166"/>
        <v>0</v>
      </c>
      <c r="P816" s="244"/>
      <c r="Q816" s="663"/>
      <c r="R816" s="667"/>
      <c r="S816" s="667"/>
      <c r="T816" s="667"/>
      <c r="U816" s="667"/>
      <c r="V816" s="667"/>
      <c r="W816" s="711"/>
      <c r="X816" s="313">
        <f t="shared" si="163"/>
        <v>0</v>
      </c>
    </row>
    <row r="817" spans="2:24" ht="18.600000000000001" hidden="1" thickBot="1">
      <c r="B817" s="686">
        <v>2500</v>
      </c>
      <c r="C817" s="944" t="s">
        <v>233</v>
      </c>
      <c r="D817" s="944"/>
      <c r="E817" s="687"/>
      <c r="F817" s="690"/>
      <c r="G817" s="691"/>
      <c r="H817" s="691"/>
      <c r="I817" s="692">
        <f t="shared" si="164"/>
        <v>0</v>
      </c>
      <c r="J817" s="243" t="str">
        <f t="shared" si="162"/>
        <v/>
      </c>
      <c r="K817" s="244"/>
      <c r="L817" s="428"/>
      <c r="M817" s="254"/>
      <c r="N817" s="315">
        <f t="shared" si="165"/>
        <v>0</v>
      </c>
      <c r="O817" s="424">
        <f t="shared" si="166"/>
        <v>0</v>
      </c>
      <c r="P817" s="244"/>
      <c r="Q817" s="665"/>
      <c r="R817" s="666"/>
      <c r="S817" s="667"/>
      <c r="T817" s="667"/>
      <c r="U817" s="666"/>
      <c r="V817" s="667"/>
      <c r="W817" s="711"/>
      <c r="X817" s="313">
        <f t="shared" si="163"/>
        <v>0</v>
      </c>
    </row>
    <row r="818" spans="2:24" ht="18.600000000000001" hidden="1" thickBot="1">
      <c r="B818" s="686">
        <v>2600</v>
      </c>
      <c r="C818" s="961" t="s">
        <v>234</v>
      </c>
      <c r="D818" s="962"/>
      <c r="E818" s="687"/>
      <c r="F818" s="690"/>
      <c r="G818" s="691"/>
      <c r="H818" s="691"/>
      <c r="I818" s="692">
        <f t="shared" si="164"/>
        <v>0</v>
      </c>
      <c r="J818" s="243" t="str">
        <f t="shared" si="162"/>
        <v/>
      </c>
      <c r="K818" s="244"/>
      <c r="L818" s="428"/>
      <c r="M818" s="254"/>
      <c r="N818" s="315">
        <f t="shared" si="165"/>
        <v>0</v>
      </c>
      <c r="O818" s="424">
        <f t="shared" si="166"/>
        <v>0</v>
      </c>
      <c r="P818" s="244"/>
      <c r="Q818" s="665"/>
      <c r="R818" s="666"/>
      <c r="S818" s="667"/>
      <c r="T818" s="667"/>
      <c r="U818" s="666"/>
      <c r="V818" s="667"/>
      <c r="W818" s="711"/>
      <c r="X818" s="313">
        <f t="shared" si="163"/>
        <v>0</v>
      </c>
    </row>
    <row r="819" spans="2:24" ht="18.600000000000001" hidden="1" thickBot="1">
      <c r="B819" s="686">
        <v>2700</v>
      </c>
      <c r="C819" s="961" t="s">
        <v>235</v>
      </c>
      <c r="D819" s="962"/>
      <c r="E819" s="687"/>
      <c r="F819" s="690"/>
      <c r="G819" s="691"/>
      <c r="H819" s="691"/>
      <c r="I819" s="692">
        <f t="shared" si="164"/>
        <v>0</v>
      </c>
      <c r="J819" s="243" t="str">
        <f t="shared" si="162"/>
        <v/>
      </c>
      <c r="K819" s="244"/>
      <c r="L819" s="428"/>
      <c r="M819" s="254"/>
      <c r="N819" s="315">
        <f t="shared" si="165"/>
        <v>0</v>
      </c>
      <c r="O819" s="424">
        <f t="shared" si="166"/>
        <v>0</v>
      </c>
      <c r="P819" s="244"/>
      <c r="Q819" s="665"/>
      <c r="R819" s="666"/>
      <c r="S819" s="667"/>
      <c r="T819" s="667"/>
      <c r="U819" s="666"/>
      <c r="V819" s="667"/>
      <c r="W819" s="711"/>
      <c r="X819" s="313">
        <f t="shared" si="163"/>
        <v>0</v>
      </c>
    </row>
    <row r="820" spans="2:24" ht="18.600000000000001" hidden="1" thickBot="1">
      <c r="B820" s="686">
        <v>2800</v>
      </c>
      <c r="C820" s="961" t="s">
        <v>1683</v>
      </c>
      <c r="D820" s="962"/>
      <c r="E820" s="687"/>
      <c r="F820" s="690"/>
      <c r="G820" s="691"/>
      <c r="H820" s="691"/>
      <c r="I820" s="692">
        <f t="shared" si="164"/>
        <v>0</v>
      </c>
      <c r="J820" s="243" t="str">
        <f t="shared" si="162"/>
        <v/>
      </c>
      <c r="K820" s="244"/>
      <c r="L820" s="428"/>
      <c r="M820" s="254"/>
      <c r="N820" s="315">
        <f t="shared" si="165"/>
        <v>0</v>
      </c>
      <c r="O820" s="424">
        <f t="shared" si="166"/>
        <v>0</v>
      </c>
      <c r="P820" s="244"/>
      <c r="Q820" s="665"/>
      <c r="R820" s="666"/>
      <c r="S820" s="667"/>
      <c r="T820" s="667"/>
      <c r="U820" s="666"/>
      <c r="V820" s="667"/>
      <c r="W820" s="711"/>
      <c r="X820" s="313">
        <f t="shared" si="163"/>
        <v>0</v>
      </c>
    </row>
    <row r="821" spans="2:24" ht="18.600000000000001" hidden="1" thickBot="1">
      <c r="B821" s="686">
        <v>2900</v>
      </c>
      <c r="C821" s="952" t="s">
        <v>236</v>
      </c>
      <c r="D821" s="953"/>
      <c r="E821" s="687"/>
      <c r="F821" s="688">
        <f>SUM(F822:F829)</f>
        <v>0</v>
      </c>
      <c r="G821" s="689">
        <f>SUM(G822:G829)</f>
        <v>0</v>
      </c>
      <c r="H821" s="689">
        <f>SUM(H822:H829)</f>
        <v>0</v>
      </c>
      <c r="I821" s="689">
        <f>SUM(I822:I829)</f>
        <v>0</v>
      </c>
      <c r="J821" s="243" t="str">
        <f t="shared" si="162"/>
        <v/>
      </c>
      <c r="K821" s="244"/>
      <c r="L821" s="316">
        <f>SUM(L822:L829)</f>
        <v>0</v>
      </c>
      <c r="M821" s="317">
        <f>SUM(M822:M829)</f>
        <v>0</v>
      </c>
      <c r="N821" s="425">
        <f>SUM(N822:N829)</f>
        <v>0</v>
      </c>
      <c r="O821" s="426">
        <f>SUM(O822:O829)</f>
        <v>0</v>
      </c>
      <c r="P821" s="244"/>
      <c r="Q821" s="665"/>
      <c r="R821" s="666"/>
      <c r="S821" s="666"/>
      <c r="T821" s="666"/>
      <c r="U821" s="666"/>
      <c r="V821" s="666"/>
      <c r="W821" s="712"/>
      <c r="X821" s="313">
        <f t="shared" si="163"/>
        <v>0</v>
      </c>
    </row>
    <row r="822" spans="2:24" ht="18.600000000000001" hidden="1" thickBot="1">
      <c r="B822" s="172"/>
      <c r="C822" s="144">
        <v>2910</v>
      </c>
      <c r="D822" s="319" t="s">
        <v>1720</v>
      </c>
      <c r="E822" s="704"/>
      <c r="F822" s="449"/>
      <c r="G822" s="245"/>
      <c r="H822" s="245"/>
      <c r="I822" s="476">
        <f t="shared" ref="I822:I829" si="167">F822+G822+H822</f>
        <v>0</v>
      </c>
      <c r="J822" s="243" t="str">
        <f t="shared" si="162"/>
        <v/>
      </c>
      <c r="K822" s="244"/>
      <c r="L822" s="423"/>
      <c r="M822" s="252"/>
      <c r="N822" s="315">
        <f t="shared" ref="N822:N829" si="168">I822</f>
        <v>0</v>
      </c>
      <c r="O822" s="424">
        <f t="shared" ref="O822:O829" si="169">L822+M822-N822</f>
        <v>0</v>
      </c>
      <c r="P822" s="244"/>
      <c r="Q822" s="663"/>
      <c r="R822" s="667"/>
      <c r="S822" s="667"/>
      <c r="T822" s="667"/>
      <c r="U822" s="667"/>
      <c r="V822" s="667"/>
      <c r="W822" s="711"/>
      <c r="X822" s="313">
        <f t="shared" si="163"/>
        <v>0</v>
      </c>
    </row>
    <row r="823" spans="2:24" ht="18.600000000000001" hidden="1" thickBot="1">
      <c r="B823" s="172"/>
      <c r="C823" s="144">
        <v>2920</v>
      </c>
      <c r="D823" s="319" t="s">
        <v>237</v>
      </c>
      <c r="E823" s="704"/>
      <c r="F823" s="449"/>
      <c r="G823" s="245"/>
      <c r="H823" s="245"/>
      <c r="I823" s="476">
        <f t="shared" si="167"/>
        <v>0</v>
      </c>
      <c r="J823" s="243" t="str">
        <f t="shared" si="162"/>
        <v/>
      </c>
      <c r="K823" s="244"/>
      <c r="L823" s="423"/>
      <c r="M823" s="252"/>
      <c r="N823" s="315">
        <f t="shared" si="168"/>
        <v>0</v>
      </c>
      <c r="O823" s="424">
        <f t="shared" si="169"/>
        <v>0</v>
      </c>
      <c r="P823" s="244"/>
      <c r="Q823" s="663"/>
      <c r="R823" s="667"/>
      <c r="S823" s="667"/>
      <c r="T823" s="667"/>
      <c r="U823" s="667"/>
      <c r="V823" s="667"/>
      <c r="W823" s="711"/>
      <c r="X823" s="313">
        <f t="shared" si="163"/>
        <v>0</v>
      </c>
    </row>
    <row r="824" spans="2:24" ht="33" hidden="1" thickBot="1">
      <c r="B824" s="172"/>
      <c r="C824" s="168">
        <v>2969</v>
      </c>
      <c r="D824" s="320" t="s">
        <v>238</v>
      </c>
      <c r="E824" s="704"/>
      <c r="F824" s="449"/>
      <c r="G824" s="245"/>
      <c r="H824" s="245"/>
      <c r="I824" s="476">
        <f t="shared" si="167"/>
        <v>0</v>
      </c>
      <c r="J824" s="243" t="str">
        <f t="shared" si="162"/>
        <v/>
      </c>
      <c r="K824" s="244"/>
      <c r="L824" s="423"/>
      <c r="M824" s="252"/>
      <c r="N824" s="315">
        <f t="shared" si="168"/>
        <v>0</v>
      </c>
      <c r="O824" s="424">
        <f t="shared" si="169"/>
        <v>0</v>
      </c>
      <c r="P824" s="244"/>
      <c r="Q824" s="663"/>
      <c r="R824" s="667"/>
      <c r="S824" s="667"/>
      <c r="T824" s="667"/>
      <c r="U824" s="667"/>
      <c r="V824" s="667"/>
      <c r="W824" s="711"/>
      <c r="X824" s="313">
        <f t="shared" si="163"/>
        <v>0</v>
      </c>
    </row>
    <row r="825" spans="2:24" ht="33" hidden="1" thickBot="1">
      <c r="B825" s="172"/>
      <c r="C825" s="168">
        <v>2970</v>
      </c>
      <c r="D825" s="320" t="s">
        <v>239</v>
      </c>
      <c r="E825" s="704"/>
      <c r="F825" s="449"/>
      <c r="G825" s="245"/>
      <c r="H825" s="245"/>
      <c r="I825" s="476">
        <f t="shared" si="167"/>
        <v>0</v>
      </c>
      <c r="J825" s="243" t="str">
        <f t="shared" si="162"/>
        <v/>
      </c>
      <c r="K825" s="244"/>
      <c r="L825" s="423"/>
      <c r="M825" s="252"/>
      <c r="N825" s="315">
        <f t="shared" si="168"/>
        <v>0</v>
      </c>
      <c r="O825" s="424">
        <f t="shared" si="169"/>
        <v>0</v>
      </c>
      <c r="P825" s="244"/>
      <c r="Q825" s="663"/>
      <c r="R825" s="667"/>
      <c r="S825" s="667"/>
      <c r="T825" s="667"/>
      <c r="U825" s="667"/>
      <c r="V825" s="667"/>
      <c r="W825" s="711"/>
      <c r="X825" s="313">
        <f t="shared" si="163"/>
        <v>0</v>
      </c>
    </row>
    <row r="826" spans="2:24" ht="18.600000000000001" hidden="1" thickBot="1">
      <c r="B826" s="172"/>
      <c r="C826" s="166">
        <v>2989</v>
      </c>
      <c r="D826" s="321" t="s">
        <v>240</v>
      </c>
      <c r="E826" s="704"/>
      <c r="F826" s="449"/>
      <c r="G826" s="245"/>
      <c r="H826" s="245"/>
      <c r="I826" s="476">
        <f t="shared" si="167"/>
        <v>0</v>
      </c>
      <c r="J826" s="243" t="str">
        <f t="shared" si="162"/>
        <v/>
      </c>
      <c r="K826" s="244"/>
      <c r="L826" s="423"/>
      <c r="M826" s="252"/>
      <c r="N826" s="315">
        <f t="shared" si="168"/>
        <v>0</v>
      </c>
      <c r="O826" s="424">
        <f t="shared" si="169"/>
        <v>0</v>
      </c>
      <c r="P826" s="244"/>
      <c r="Q826" s="663"/>
      <c r="R826" s="667"/>
      <c r="S826" s="667"/>
      <c r="T826" s="667"/>
      <c r="U826" s="667"/>
      <c r="V826" s="667"/>
      <c r="W826" s="711"/>
      <c r="X826" s="313">
        <f t="shared" si="163"/>
        <v>0</v>
      </c>
    </row>
    <row r="827" spans="2:24" ht="33" hidden="1" thickBot="1">
      <c r="B827" s="136"/>
      <c r="C827" s="137">
        <v>2990</v>
      </c>
      <c r="D827" s="322" t="s">
        <v>1701</v>
      </c>
      <c r="E827" s="704"/>
      <c r="F827" s="449"/>
      <c r="G827" s="245"/>
      <c r="H827" s="245"/>
      <c r="I827" s="476">
        <f t="shared" si="167"/>
        <v>0</v>
      </c>
      <c r="J827" s="243" t="str">
        <f t="shared" si="162"/>
        <v/>
      </c>
      <c r="K827" s="244"/>
      <c r="L827" s="423"/>
      <c r="M827" s="252"/>
      <c r="N827" s="315">
        <f t="shared" si="168"/>
        <v>0</v>
      </c>
      <c r="O827" s="424">
        <f t="shared" si="169"/>
        <v>0</v>
      </c>
      <c r="P827" s="244"/>
      <c r="Q827" s="663"/>
      <c r="R827" s="667"/>
      <c r="S827" s="667"/>
      <c r="T827" s="667"/>
      <c r="U827" s="667"/>
      <c r="V827" s="667"/>
      <c r="W827" s="711"/>
      <c r="X827" s="313">
        <f t="shared" si="163"/>
        <v>0</v>
      </c>
    </row>
    <row r="828" spans="2:24" ht="18.600000000000001" hidden="1" thickBot="1">
      <c r="B828" s="136"/>
      <c r="C828" s="137">
        <v>2991</v>
      </c>
      <c r="D828" s="322" t="s">
        <v>241</v>
      </c>
      <c r="E828" s="704"/>
      <c r="F828" s="449"/>
      <c r="G828" s="245"/>
      <c r="H828" s="245"/>
      <c r="I828" s="476">
        <f t="shared" si="167"/>
        <v>0</v>
      </c>
      <c r="J828" s="243" t="str">
        <f t="shared" si="162"/>
        <v/>
      </c>
      <c r="K828" s="244"/>
      <c r="L828" s="423"/>
      <c r="M828" s="252"/>
      <c r="N828" s="315">
        <f t="shared" si="168"/>
        <v>0</v>
      </c>
      <c r="O828" s="424">
        <f t="shared" si="169"/>
        <v>0</v>
      </c>
      <c r="P828" s="244"/>
      <c r="Q828" s="663"/>
      <c r="R828" s="667"/>
      <c r="S828" s="667"/>
      <c r="T828" s="667"/>
      <c r="U828" s="667"/>
      <c r="V828" s="667"/>
      <c r="W828" s="711"/>
      <c r="X828" s="313">
        <f t="shared" si="163"/>
        <v>0</v>
      </c>
    </row>
    <row r="829" spans="2:24" ht="18.600000000000001" hidden="1" thickBot="1">
      <c r="B829" s="136"/>
      <c r="C829" s="142">
        <v>2992</v>
      </c>
      <c r="D829" s="154" t="s">
        <v>242</v>
      </c>
      <c r="E829" s="704"/>
      <c r="F829" s="449"/>
      <c r="G829" s="245"/>
      <c r="H829" s="245"/>
      <c r="I829" s="476">
        <f t="shared" si="167"/>
        <v>0</v>
      </c>
      <c r="J829" s="243" t="str">
        <f t="shared" si="162"/>
        <v/>
      </c>
      <c r="K829" s="244"/>
      <c r="L829" s="423"/>
      <c r="M829" s="252"/>
      <c r="N829" s="315">
        <f t="shared" si="168"/>
        <v>0</v>
      </c>
      <c r="O829" s="424">
        <f t="shared" si="169"/>
        <v>0</v>
      </c>
      <c r="P829" s="244"/>
      <c r="Q829" s="663"/>
      <c r="R829" s="667"/>
      <c r="S829" s="667"/>
      <c r="T829" s="667"/>
      <c r="U829" s="667"/>
      <c r="V829" s="667"/>
      <c r="W829" s="711"/>
      <c r="X829" s="313">
        <f t="shared" si="163"/>
        <v>0</v>
      </c>
    </row>
    <row r="830" spans="2:24" ht="18.600000000000001" hidden="1" thickBot="1">
      <c r="B830" s="686">
        <v>3300</v>
      </c>
      <c r="C830" s="952" t="s">
        <v>1740</v>
      </c>
      <c r="D830" s="952"/>
      <c r="E830" s="687"/>
      <c r="F830" s="673">
        <v>0</v>
      </c>
      <c r="G830" s="673">
        <v>0</v>
      </c>
      <c r="H830" s="673">
        <v>0</v>
      </c>
      <c r="I830" s="689">
        <f>SUM(I831:I835)</f>
        <v>0</v>
      </c>
      <c r="J830" s="243" t="str">
        <f t="shared" si="162"/>
        <v/>
      </c>
      <c r="K830" s="244"/>
      <c r="L830" s="665"/>
      <c r="M830" s="666"/>
      <c r="N830" s="666"/>
      <c r="O830" s="712"/>
      <c r="P830" s="244"/>
      <c r="Q830" s="665"/>
      <c r="R830" s="666"/>
      <c r="S830" s="666"/>
      <c r="T830" s="666"/>
      <c r="U830" s="666"/>
      <c r="V830" s="666"/>
      <c r="W830" s="712"/>
      <c r="X830" s="313">
        <f t="shared" si="163"/>
        <v>0</v>
      </c>
    </row>
    <row r="831" spans="2:24" ht="18.600000000000001" hidden="1" thickBot="1">
      <c r="B831" s="143"/>
      <c r="C831" s="144">
        <v>3301</v>
      </c>
      <c r="D831" s="460" t="s">
        <v>243</v>
      </c>
      <c r="E831" s="704"/>
      <c r="F831" s="592">
        <v>0</v>
      </c>
      <c r="G831" s="592">
        <v>0</v>
      </c>
      <c r="H831" s="592">
        <v>0</v>
      </c>
      <c r="I831" s="476">
        <f t="shared" ref="I831:I838" si="170">F831+G831+H831</f>
        <v>0</v>
      </c>
      <c r="J831" s="243" t="str">
        <f t="shared" si="162"/>
        <v/>
      </c>
      <c r="K831" s="244"/>
      <c r="L831" s="663"/>
      <c r="M831" s="667"/>
      <c r="N831" s="667"/>
      <c r="O831" s="711"/>
      <c r="P831" s="244"/>
      <c r="Q831" s="663"/>
      <c r="R831" s="667"/>
      <c r="S831" s="667"/>
      <c r="T831" s="667"/>
      <c r="U831" s="667"/>
      <c r="V831" s="667"/>
      <c r="W831" s="711"/>
      <c r="X831" s="313">
        <f t="shared" si="163"/>
        <v>0</v>
      </c>
    </row>
    <row r="832" spans="2:24" ht="18.600000000000001" hidden="1" thickBot="1">
      <c r="B832" s="143"/>
      <c r="C832" s="168">
        <v>3302</v>
      </c>
      <c r="D832" s="461" t="s">
        <v>1061</v>
      </c>
      <c r="E832" s="704"/>
      <c r="F832" s="592">
        <v>0</v>
      </c>
      <c r="G832" s="592">
        <v>0</v>
      </c>
      <c r="H832" s="592">
        <v>0</v>
      </c>
      <c r="I832" s="476">
        <f t="shared" si="170"/>
        <v>0</v>
      </c>
      <c r="J832" s="243" t="str">
        <f t="shared" ref="J832:J863" si="171">(IF($E832&lt;&gt;0,$J$2,IF($I832&lt;&gt;0,$J$2,"")))</f>
        <v/>
      </c>
      <c r="K832" s="244"/>
      <c r="L832" s="663"/>
      <c r="M832" s="667"/>
      <c r="N832" s="667"/>
      <c r="O832" s="711"/>
      <c r="P832" s="244"/>
      <c r="Q832" s="663"/>
      <c r="R832" s="667"/>
      <c r="S832" s="667"/>
      <c r="T832" s="667"/>
      <c r="U832" s="667"/>
      <c r="V832" s="667"/>
      <c r="W832" s="711"/>
      <c r="X832" s="313">
        <f t="shared" ref="X832:X863" si="172">T832-U832-V832-W832</f>
        <v>0</v>
      </c>
    </row>
    <row r="833" spans="2:24" ht="18.600000000000001" hidden="1" thickBot="1">
      <c r="B833" s="143"/>
      <c r="C833" s="166">
        <v>3304</v>
      </c>
      <c r="D833" s="462" t="s">
        <v>245</v>
      </c>
      <c r="E833" s="704"/>
      <c r="F833" s="592">
        <v>0</v>
      </c>
      <c r="G833" s="592">
        <v>0</v>
      </c>
      <c r="H833" s="592">
        <v>0</v>
      </c>
      <c r="I833" s="476">
        <f t="shared" si="170"/>
        <v>0</v>
      </c>
      <c r="J833" s="243" t="str">
        <f t="shared" si="171"/>
        <v/>
      </c>
      <c r="K833" s="244"/>
      <c r="L833" s="663"/>
      <c r="M833" s="667"/>
      <c r="N833" s="667"/>
      <c r="O833" s="711"/>
      <c r="P833" s="244"/>
      <c r="Q833" s="663"/>
      <c r="R833" s="667"/>
      <c r="S833" s="667"/>
      <c r="T833" s="667"/>
      <c r="U833" s="667"/>
      <c r="V833" s="667"/>
      <c r="W833" s="711"/>
      <c r="X833" s="313">
        <f t="shared" si="172"/>
        <v>0</v>
      </c>
    </row>
    <row r="834" spans="2:24" ht="31.8" hidden="1" thickBot="1">
      <c r="B834" s="143"/>
      <c r="C834" s="142">
        <v>3306</v>
      </c>
      <c r="D834" s="463" t="s">
        <v>1684</v>
      </c>
      <c r="E834" s="704"/>
      <c r="F834" s="592">
        <v>0</v>
      </c>
      <c r="G834" s="592">
        <v>0</v>
      </c>
      <c r="H834" s="592">
        <v>0</v>
      </c>
      <c r="I834" s="476">
        <f t="shared" si="170"/>
        <v>0</v>
      </c>
      <c r="J834" s="243" t="str">
        <f t="shared" si="171"/>
        <v/>
      </c>
      <c r="K834" s="244"/>
      <c r="L834" s="663"/>
      <c r="M834" s="667"/>
      <c r="N834" s="667"/>
      <c r="O834" s="711"/>
      <c r="P834" s="244"/>
      <c r="Q834" s="663"/>
      <c r="R834" s="667"/>
      <c r="S834" s="667"/>
      <c r="T834" s="667"/>
      <c r="U834" s="667"/>
      <c r="V834" s="667"/>
      <c r="W834" s="711"/>
      <c r="X834" s="313">
        <f t="shared" si="172"/>
        <v>0</v>
      </c>
    </row>
    <row r="835" spans="2:24" ht="18.600000000000001" hidden="1" thickBot="1">
      <c r="B835" s="143"/>
      <c r="C835" s="142">
        <v>3307</v>
      </c>
      <c r="D835" s="463" t="s">
        <v>1775</v>
      </c>
      <c r="E835" s="704"/>
      <c r="F835" s="592">
        <v>0</v>
      </c>
      <c r="G835" s="592">
        <v>0</v>
      </c>
      <c r="H835" s="592">
        <v>0</v>
      </c>
      <c r="I835" s="476">
        <f t="shared" si="170"/>
        <v>0</v>
      </c>
      <c r="J835" s="243" t="str">
        <f t="shared" si="171"/>
        <v/>
      </c>
      <c r="K835" s="244"/>
      <c r="L835" s="663"/>
      <c r="M835" s="667"/>
      <c r="N835" s="667"/>
      <c r="O835" s="711"/>
      <c r="P835" s="244"/>
      <c r="Q835" s="663"/>
      <c r="R835" s="667"/>
      <c r="S835" s="667"/>
      <c r="T835" s="667"/>
      <c r="U835" s="667"/>
      <c r="V835" s="667"/>
      <c r="W835" s="711"/>
      <c r="X835" s="313">
        <f t="shared" si="172"/>
        <v>0</v>
      </c>
    </row>
    <row r="836" spans="2:24" ht="18.600000000000001" hidden="1" thickBot="1">
      <c r="B836" s="686">
        <v>3900</v>
      </c>
      <c r="C836" s="944" t="s">
        <v>246</v>
      </c>
      <c r="D836" s="965"/>
      <c r="E836" s="687"/>
      <c r="F836" s="673">
        <v>0</v>
      </c>
      <c r="G836" s="673">
        <v>0</v>
      </c>
      <c r="H836" s="673">
        <v>0</v>
      </c>
      <c r="I836" s="692">
        <f t="shared" si="170"/>
        <v>0</v>
      </c>
      <c r="J836" s="243" t="str">
        <f t="shared" si="171"/>
        <v/>
      </c>
      <c r="K836" s="244"/>
      <c r="L836" s="428"/>
      <c r="M836" s="254"/>
      <c r="N836" s="317">
        <f>I836</f>
        <v>0</v>
      </c>
      <c r="O836" s="424">
        <f>L836+M836-N836</f>
        <v>0</v>
      </c>
      <c r="P836" s="244"/>
      <c r="Q836" s="428"/>
      <c r="R836" s="254"/>
      <c r="S836" s="429">
        <f>+IF(+(L836+M836)&gt;=I836,+M836,+(+I836-L836))</f>
        <v>0</v>
      </c>
      <c r="T836" s="315">
        <f>Q836+R836-S836</f>
        <v>0</v>
      </c>
      <c r="U836" s="254"/>
      <c r="V836" s="254"/>
      <c r="W836" s="253"/>
      <c r="X836" s="313">
        <f t="shared" si="172"/>
        <v>0</v>
      </c>
    </row>
    <row r="837" spans="2:24" ht="18.600000000000001" hidden="1" thickBot="1">
      <c r="B837" s="686">
        <v>4000</v>
      </c>
      <c r="C837" s="966" t="s">
        <v>247</v>
      </c>
      <c r="D837" s="966"/>
      <c r="E837" s="687"/>
      <c r="F837" s="690"/>
      <c r="G837" s="691"/>
      <c r="H837" s="691"/>
      <c r="I837" s="692">
        <f t="shared" si="170"/>
        <v>0</v>
      </c>
      <c r="J837" s="243" t="str">
        <f t="shared" si="171"/>
        <v/>
      </c>
      <c r="K837" s="244"/>
      <c r="L837" s="428"/>
      <c r="M837" s="254"/>
      <c r="N837" s="317">
        <f>I837</f>
        <v>0</v>
      </c>
      <c r="O837" s="424">
        <f>L837+M837-N837</f>
        <v>0</v>
      </c>
      <c r="P837" s="244"/>
      <c r="Q837" s="665"/>
      <c r="R837" s="666"/>
      <c r="S837" s="666"/>
      <c r="T837" s="667"/>
      <c r="U837" s="666"/>
      <c r="V837" s="666"/>
      <c r="W837" s="711"/>
      <c r="X837" s="313">
        <f t="shared" si="172"/>
        <v>0</v>
      </c>
    </row>
    <row r="838" spans="2:24" ht="18.600000000000001" hidden="1" thickBot="1">
      <c r="B838" s="686">
        <v>4100</v>
      </c>
      <c r="C838" s="966" t="s">
        <v>248</v>
      </c>
      <c r="D838" s="966"/>
      <c r="E838" s="687"/>
      <c r="F838" s="673">
        <v>0</v>
      </c>
      <c r="G838" s="673">
        <v>0</v>
      </c>
      <c r="H838" s="673">
        <v>0</v>
      </c>
      <c r="I838" s="692">
        <f t="shared" si="170"/>
        <v>0</v>
      </c>
      <c r="J838" s="243" t="str">
        <f t="shared" si="171"/>
        <v/>
      </c>
      <c r="K838" s="244"/>
      <c r="L838" s="665"/>
      <c r="M838" s="666"/>
      <c r="N838" s="666"/>
      <c r="O838" s="712"/>
      <c r="P838" s="244"/>
      <c r="Q838" s="665"/>
      <c r="R838" s="666"/>
      <c r="S838" s="666"/>
      <c r="T838" s="666"/>
      <c r="U838" s="666"/>
      <c r="V838" s="666"/>
      <c r="W838" s="712"/>
      <c r="X838" s="313">
        <f t="shared" si="172"/>
        <v>0</v>
      </c>
    </row>
    <row r="839" spans="2:24" ht="18.600000000000001" hidden="1" thickBot="1">
      <c r="B839" s="686">
        <v>4200</v>
      </c>
      <c r="C839" s="952" t="s">
        <v>249</v>
      </c>
      <c r="D839" s="953"/>
      <c r="E839" s="687"/>
      <c r="F839" s="688">
        <f>SUM(F840:F845)</f>
        <v>0</v>
      </c>
      <c r="G839" s="689">
        <f>SUM(G840:G845)</f>
        <v>0</v>
      </c>
      <c r="H839" s="689">
        <f>SUM(H840:H845)</f>
        <v>0</v>
      </c>
      <c r="I839" s="689">
        <f>SUM(I840:I845)</f>
        <v>0</v>
      </c>
      <c r="J839" s="243" t="str">
        <f t="shared" si="171"/>
        <v/>
      </c>
      <c r="K839" s="244"/>
      <c r="L839" s="316">
        <f>SUM(L840:L845)</f>
        <v>0</v>
      </c>
      <c r="M839" s="317">
        <f>SUM(M840:M845)</f>
        <v>0</v>
      </c>
      <c r="N839" s="425">
        <f>SUM(N840:N845)</f>
        <v>0</v>
      </c>
      <c r="O839" s="426">
        <f>SUM(O840:O845)</f>
        <v>0</v>
      </c>
      <c r="P839" s="244"/>
      <c r="Q839" s="316">
        <f t="shared" ref="Q839:W839" si="173">SUM(Q840:Q845)</f>
        <v>0</v>
      </c>
      <c r="R839" s="317">
        <f t="shared" si="173"/>
        <v>0</v>
      </c>
      <c r="S839" s="317">
        <f t="shared" si="173"/>
        <v>0</v>
      </c>
      <c r="T839" s="317">
        <f t="shared" si="173"/>
        <v>0</v>
      </c>
      <c r="U839" s="317">
        <f t="shared" si="173"/>
        <v>0</v>
      </c>
      <c r="V839" s="317">
        <f t="shared" si="173"/>
        <v>0</v>
      </c>
      <c r="W839" s="426">
        <f t="shared" si="173"/>
        <v>0</v>
      </c>
      <c r="X839" s="313">
        <f t="shared" si="172"/>
        <v>0</v>
      </c>
    </row>
    <row r="840" spans="2:24" ht="18.600000000000001" hidden="1" thickBot="1">
      <c r="B840" s="173"/>
      <c r="C840" s="144">
        <v>4201</v>
      </c>
      <c r="D840" s="138" t="s">
        <v>250</v>
      </c>
      <c r="E840" s="704"/>
      <c r="F840" s="449"/>
      <c r="G840" s="245"/>
      <c r="H840" s="245"/>
      <c r="I840" s="476">
        <f t="shared" ref="I840:I845" si="174">F840+G840+H840</f>
        <v>0</v>
      </c>
      <c r="J840" s="243" t="str">
        <f t="shared" si="171"/>
        <v/>
      </c>
      <c r="K840" s="244"/>
      <c r="L840" s="423"/>
      <c r="M840" s="252"/>
      <c r="N840" s="315">
        <f t="shared" ref="N840:N845" si="175">I840</f>
        <v>0</v>
      </c>
      <c r="O840" s="424">
        <f t="shared" ref="O840:O845" si="176">L840+M840-N840</f>
        <v>0</v>
      </c>
      <c r="P840" s="244"/>
      <c r="Q840" s="423"/>
      <c r="R840" s="252"/>
      <c r="S840" s="429">
        <f t="shared" ref="S840:S845" si="177">+IF(+(L840+M840)&gt;=I840,+M840,+(+I840-L840))</f>
        <v>0</v>
      </c>
      <c r="T840" s="315">
        <f t="shared" ref="T840:T845" si="178">Q840+R840-S840</f>
        <v>0</v>
      </c>
      <c r="U840" s="252"/>
      <c r="V840" s="252"/>
      <c r="W840" s="253"/>
      <c r="X840" s="313">
        <f t="shared" si="172"/>
        <v>0</v>
      </c>
    </row>
    <row r="841" spans="2:24" ht="18.600000000000001" hidden="1" thickBot="1">
      <c r="B841" s="173"/>
      <c r="C841" s="137">
        <v>4202</v>
      </c>
      <c r="D841" s="139" t="s">
        <v>251</v>
      </c>
      <c r="E841" s="704"/>
      <c r="F841" s="449"/>
      <c r="G841" s="245"/>
      <c r="H841" s="245"/>
      <c r="I841" s="476">
        <f t="shared" si="174"/>
        <v>0</v>
      </c>
      <c r="J841" s="243" t="str">
        <f t="shared" si="171"/>
        <v/>
      </c>
      <c r="K841" s="244"/>
      <c r="L841" s="423"/>
      <c r="M841" s="252"/>
      <c r="N841" s="315">
        <f t="shared" si="175"/>
        <v>0</v>
      </c>
      <c r="O841" s="424">
        <f t="shared" si="176"/>
        <v>0</v>
      </c>
      <c r="P841" s="244"/>
      <c r="Q841" s="423"/>
      <c r="R841" s="252"/>
      <c r="S841" s="429">
        <f t="shared" si="177"/>
        <v>0</v>
      </c>
      <c r="T841" s="315">
        <f t="shared" si="178"/>
        <v>0</v>
      </c>
      <c r="U841" s="252"/>
      <c r="V841" s="252"/>
      <c r="W841" s="253"/>
      <c r="X841" s="313">
        <f t="shared" si="172"/>
        <v>0</v>
      </c>
    </row>
    <row r="842" spans="2:24" ht="18.600000000000001" hidden="1" thickBot="1">
      <c r="B842" s="173"/>
      <c r="C842" s="137">
        <v>4214</v>
      </c>
      <c r="D842" s="139" t="s">
        <v>252</v>
      </c>
      <c r="E842" s="704"/>
      <c r="F842" s="449"/>
      <c r="G842" s="245"/>
      <c r="H842" s="245"/>
      <c r="I842" s="476">
        <f t="shared" si="174"/>
        <v>0</v>
      </c>
      <c r="J842" s="243" t="str">
        <f t="shared" si="171"/>
        <v/>
      </c>
      <c r="K842" s="244"/>
      <c r="L842" s="423"/>
      <c r="M842" s="252"/>
      <c r="N842" s="315">
        <f t="shared" si="175"/>
        <v>0</v>
      </c>
      <c r="O842" s="424">
        <f t="shared" si="176"/>
        <v>0</v>
      </c>
      <c r="P842" s="244"/>
      <c r="Q842" s="423"/>
      <c r="R842" s="252"/>
      <c r="S842" s="429">
        <f t="shared" si="177"/>
        <v>0</v>
      </c>
      <c r="T842" s="315">
        <f t="shared" si="178"/>
        <v>0</v>
      </c>
      <c r="U842" s="252"/>
      <c r="V842" s="252"/>
      <c r="W842" s="253"/>
      <c r="X842" s="313">
        <f t="shared" si="172"/>
        <v>0</v>
      </c>
    </row>
    <row r="843" spans="2:24" ht="18.600000000000001" hidden="1" thickBot="1">
      <c r="B843" s="173"/>
      <c r="C843" s="137">
        <v>4217</v>
      </c>
      <c r="D843" s="139" t="s">
        <v>253</v>
      </c>
      <c r="E843" s="704"/>
      <c r="F843" s="449"/>
      <c r="G843" s="245"/>
      <c r="H843" s="245"/>
      <c r="I843" s="476">
        <f t="shared" si="174"/>
        <v>0</v>
      </c>
      <c r="J843" s="243" t="str">
        <f t="shared" si="171"/>
        <v/>
      </c>
      <c r="K843" s="244"/>
      <c r="L843" s="423"/>
      <c r="M843" s="252"/>
      <c r="N843" s="315">
        <f t="shared" si="175"/>
        <v>0</v>
      </c>
      <c r="O843" s="424">
        <f t="shared" si="176"/>
        <v>0</v>
      </c>
      <c r="P843" s="244"/>
      <c r="Q843" s="423"/>
      <c r="R843" s="252"/>
      <c r="S843" s="429">
        <f t="shared" si="177"/>
        <v>0</v>
      </c>
      <c r="T843" s="315">
        <f t="shared" si="178"/>
        <v>0</v>
      </c>
      <c r="U843" s="252"/>
      <c r="V843" s="252"/>
      <c r="W843" s="253"/>
      <c r="X843" s="313">
        <f t="shared" si="172"/>
        <v>0</v>
      </c>
    </row>
    <row r="844" spans="2:24" ht="18.600000000000001" hidden="1" thickBot="1">
      <c r="B844" s="173"/>
      <c r="C844" s="137">
        <v>4218</v>
      </c>
      <c r="D844" s="145" t="s">
        <v>254</v>
      </c>
      <c r="E844" s="704"/>
      <c r="F844" s="449"/>
      <c r="G844" s="245"/>
      <c r="H844" s="245"/>
      <c r="I844" s="476">
        <f t="shared" si="174"/>
        <v>0</v>
      </c>
      <c r="J844" s="243" t="str">
        <f t="shared" si="171"/>
        <v/>
      </c>
      <c r="K844" s="244"/>
      <c r="L844" s="423"/>
      <c r="M844" s="252"/>
      <c r="N844" s="315">
        <f t="shared" si="175"/>
        <v>0</v>
      </c>
      <c r="O844" s="424">
        <f t="shared" si="176"/>
        <v>0</v>
      </c>
      <c r="P844" s="244"/>
      <c r="Q844" s="423"/>
      <c r="R844" s="252"/>
      <c r="S844" s="429">
        <f t="shared" si="177"/>
        <v>0</v>
      </c>
      <c r="T844" s="315">
        <f t="shared" si="178"/>
        <v>0</v>
      </c>
      <c r="U844" s="252"/>
      <c r="V844" s="252"/>
      <c r="W844" s="253"/>
      <c r="X844" s="313">
        <f t="shared" si="172"/>
        <v>0</v>
      </c>
    </row>
    <row r="845" spans="2:24" ht="18.600000000000001" hidden="1" thickBot="1">
      <c r="B845" s="173"/>
      <c r="C845" s="137">
        <v>4219</v>
      </c>
      <c r="D845" s="156" t="s">
        <v>255</v>
      </c>
      <c r="E845" s="704"/>
      <c r="F845" s="449"/>
      <c r="G845" s="245"/>
      <c r="H845" s="245"/>
      <c r="I845" s="476">
        <f t="shared" si="174"/>
        <v>0</v>
      </c>
      <c r="J845" s="243" t="str">
        <f t="shared" si="171"/>
        <v/>
      </c>
      <c r="K845" s="244"/>
      <c r="L845" s="423"/>
      <c r="M845" s="252"/>
      <c r="N845" s="315">
        <f t="shared" si="175"/>
        <v>0</v>
      </c>
      <c r="O845" s="424">
        <f t="shared" si="176"/>
        <v>0</v>
      </c>
      <c r="P845" s="244"/>
      <c r="Q845" s="423"/>
      <c r="R845" s="252"/>
      <c r="S845" s="429">
        <f t="shared" si="177"/>
        <v>0</v>
      </c>
      <c r="T845" s="315">
        <f t="shared" si="178"/>
        <v>0</v>
      </c>
      <c r="U845" s="252"/>
      <c r="V845" s="252"/>
      <c r="W845" s="253"/>
      <c r="X845" s="313">
        <f t="shared" si="172"/>
        <v>0</v>
      </c>
    </row>
    <row r="846" spans="2:24" ht="18.600000000000001" hidden="1" thickBot="1">
      <c r="B846" s="686">
        <v>4300</v>
      </c>
      <c r="C846" s="942" t="s">
        <v>1685</v>
      </c>
      <c r="D846" s="942"/>
      <c r="E846" s="687"/>
      <c r="F846" s="688">
        <f>SUM(F847:F849)</f>
        <v>0</v>
      </c>
      <c r="G846" s="689">
        <f>SUM(G847:G849)</f>
        <v>0</v>
      </c>
      <c r="H846" s="689">
        <f>SUM(H847:H849)</f>
        <v>0</v>
      </c>
      <c r="I846" s="689">
        <f>SUM(I847:I849)</f>
        <v>0</v>
      </c>
      <c r="J846" s="243" t="str">
        <f t="shared" si="171"/>
        <v/>
      </c>
      <c r="K846" s="244"/>
      <c r="L846" s="316">
        <f>SUM(L847:L849)</f>
        <v>0</v>
      </c>
      <c r="M846" s="317">
        <f>SUM(M847:M849)</f>
        <v>0</v>
      </c>
      <c r="N846" s="425">
        <f>SUM(N847:N849)</f>
        <v>0</v>
      </c>
      <c r="O846" s="426">
        <f>SUM(O847:O849)</f>
        <v>0</v>
      </c>
      <c r="P846" s="244"/>
      <c r="Q846" s="316">
        <f t="shared" ref="Q846:W846" si="179">SUM(Q847:Q849)</f>
        <v>0</v>
      </c>
      <c r="R846" s="317">
        <f t="shared" si="179"/>
        <v>0</v>
      </c>
      <c r="S846" s="317">
        <f t="shared" si="179"/>
        <v>0</v>
      </c>
      <c r="T846" s="317">
        <f t="shared" si="179"/>
        <v>0</v>
      </c>
      <c r="U846" s="317">
        <f t="shared" si="179"/>
        <v>0</v>
      </c>
      <c r="V846" s="317">
        <f t="shared" si="179"/>
        <v>0</v>
      </c>
      <c r="W846" s="426">
        <f t="shared" si="179"/>
        <v>0</v>
      </c>
      <c r="X846" s="313">
        <f t="shared" si="172"/>
        <v>0</v>
      </c>
    </row>
    <row r="847" spans="2:24" ht="18.600000000000001" hidden="1" thickBot="1">
      <c r="B847" s="173"/>
      <c r="C847" s="144">
        <v>4301</v>
      </c>
      <c r="D847" s="163" t="s">
        <v>256</v>
      </c>
      <c r="E847" s="704"/>
      <c r="F847" s="449"/>
      <c r="G847" s="245"/>
      <c r="H847" s="245"/>
      <c r="I847" s="476">
        <f t="shared" ref="I847:I852" si="180">F847+G847+H847</f>
        <v>0</v>
      </c>
      <c r="J847" s="243" t="str">
        <f t="shared" si="171"/>
        <v/>
      </c>
      <c r="K847" s="244"/>
      <c r="L847" s="423"/>
      <c r="M847" s="252"/>
      <c r="N847" s="315">
        <f t="shared" ref="N847:N852" si="181">I847</f>
        <v>0</v>
      </c>
      <c r="O847" s="424">
        <f t="shared" ref="O847:O852" si="182">L847+M847-N847</f>
        <v>0</v>
      </c>
      <c r="P847" s="244"/>
      <c r="Q847" s="423"/>
      <c r="R847" s="252"/>
      <c r="S847" s="429">
        <f t="shared" ref="S847:S852" si="183">+IF(+(L847+M847)&gt;=I847,+M847,+(+I847-L847))</f>
        <v>0</v>
      </c>
      <c r="T847" s="315">
        <f t="shared" ref="T847:T852" si="184">Q847+R847-S847</f>
        <v>0</v>
      </c>
      <c r="U847" s="252"/>
      <c r="V847" s="252"/>
      <c r="W847" s="253"/>
      <c r="X847" s="313">
        <f t="shared" si="172"/>
        <v>0</v>
      </c>
    </row>
    <row r="848" spans="2:24" ht="18.600000000000001" hidden="1" thickBot="1">
      <c r="B848" s="173"/>
      <c r="C848" s="137">
        <v>4302</v>
      </c>
      <c r="D848" s="139" t="s">
        <v>1062</v>
      </c>
      <c r="E848" s="704"/>
      <c r="F848" s="449"/>
      <c r="G848" s="245"/>
      <c r="H848" s="245"/>
      <c r="I848" s="476">
        <f t="shared" si="180"/>
        <v>0</v>
      </c>
      <c r="J848" s="243" t="str">
        <f t="shared" si="171"/>
        <v/>
      </c>
      <c r="K848" s="244"/>
      <c r="L848" s="423"/>
      <c r="M848" s="252"/>
      <c r="N848" s="315">
        <f t="shared" si="181"/>
        <v>0</v>
      </c>
      <c r="O848" s="424">
        <f t="shared" si="182"/>
        <v>0</v>
      </c>
      <c r="P848" s="244"/>
      <c r="Q848" s="423"/>
      <c r="R848" s="252"/>
      <c r="S848" s="429">
        <f t="shared" si="183"/>
        <v>0</v>
      </c>
      <c r="T848" s="315">
        <f t="shared" si="184"/>
        <v>0</v>
      </c>
      <c r="U848" s="252"/>
      <c r="V848" s="252"/>
      <c r="W848" s="253"/>
      <c r="X848" s="313">
        <f t="shared" si="172"/>
        <v>0</v>
      </c>
    </row>
    <row r="849" spans="2:24" ht="18.600000000000001" hidden="1" thickBot="1">
      <c r="B849" s="173"/>
      <c r="C849" s="142">
        <v>4309</v>
      </c>
      <c r="D849" s="148" t="s">
        <v>258</v>
      </c>
      <c r="E849" s="704"/>
      <c r="F849" s="449"/>
      <c r="G849" s="245"/>
      <c r="H849" s="245"/>
      <c r="I849" s="476">
        <f t="shared" si="180"/>
        <v>0</v>
      </c>
      <c r="J849" s="243" t="str">
        <f t="shared" si="171"/>
        <v/>
      </c>
      <c r="K849" s="244"/>
      <c r="L849" s="423"/>
      <c r="M849" s="252"/>
      <c r="N849" s="315">
        <f t="shared" si="181"/>
        <v>0</v>
      </c>
      <c r="O849" s="424">
        <f t="shared" si="182"/>
        <v>0</v>
      </c>
      <c r="P849" s="244"/>
      <c r="Q849" s="423"/>
      <c r="R849" s="252"/>
      <c r="S849" s="429">
        <f t="shared" si="183"/>
        <v>0</v>
      </c>
      <c r="T849" s="315">
        <f t="shared" si="184"/>
        <v>0</v>
      </c>
      <c r="U849" s="252"/>
      <c r="V849" s="252"/>
      <c r="W849" s="253"/>
      <c r="X849" s="313">
        <f t="shared" si="172"/>
        <v>0</v>
      </c>
    </row>
    <row r="850" spans="2:24" ht="18.600000000000001" hidden="1" thickBot="1">
      <c r="B850" s="686">
        <v>4400</v>
      </c>
      <c r="C850" s="944" t="s">
        <v>1686</v>
      </c>
      <c r="D850" s="944"/>
      <c r="E850" s="687"/>
      <c r="F850" s="690"/>
      <c r="G850" s="691"/>
      <c r="H850" s="691"/>
      <c r="I850" s="692">
        <f t="shared" si="180"/>
        <v>0</v>
      </c>
      <c r="J850" s="243" t="str">
        <f t="shared" si="171"/>
        <v/>
      </c>
      <c r="K850" s="244"/>
      <c r="L850" s="428"/>
      <c r="M850" s="254"/>
      <c r="N850" s="317">
        <f t="shared" si="181"/>
        <v>0</v>
      </c>
      <c r="O850" s="424">
        <f t="shared" si="182"/>
        <v>0</v>
      </c>
      <c r="P850" s="244"/>
      <c r="Q850" s="428"/>
      <c r="R850" s="254"/>
      <c r="S850" s="429">
        <f t="shared" si="183"/>
        <v>0</v>
      </c>
      <c r="T850" s="315">
        <f t="shared" si="184"/>
        <v>0</v>
      </c>
      <c r="U850" s="254"/>
      <c r="V850" s="254"/>
      <c r="W850" s="253"/>
      <c r="X850" s="313">
        <f t="shared" si="172"/>
        <v>0</v>
      </c>
    </row>
    <row r="851" spans="2:24" ht="18.600000000000001" hidden="1" thickBot="1">
      <c r="B851" s="686">
        <v>4500</v>
      </c>
      <c r="C851" s="966" t="s">
        <v>1687</v>
      </c>
      <c r="D851" s="966"/>
      <c r="E851" s="687"/>
      <c r="F851" s="690"/>
      <c r="G851" s="691"/>
      <c r="H851" s="691"/>
      <c r="I851" s="692">
        <f t="shared" si="180"/>
        <v>0</v>
      </c>
      <c r="J851" s="243" t="str">
        <f t="shared" si="171"/>
        <v/>
      </c>
      <c r="K851" s="244"/>
      <c r="L851" s="428"/>
      <c r="M851" s="254"/>
      <c r="N851" s="317">
        <f t="shared" si="181"/>
        <v>0</v>
      </c>
      <c r="O851" s="424">
        <f t="shared" si="182"/>
        <v>0</v>
      </c>
      <c r="P851" s="244"/>
      <c r="Q851" s="428"/>
      <c r="R851" s="254"/>
      <c r="S851" s="429">
        <f t="shared" si="183"/>
        <v>0</v>
      </c>
      <c r="T851" s="315">
        <f t="shared" si="184"/>
        <v>0</v>
      </c>
      <c r="U851" s="254"/>
      <c r="V851" s="254"/>
      <c r="W851" s="253"/>
      <c r="X851" s="313">
        <f t="shared" si="172"/>
        <v>0</v>
      </c>
    </row>
    <row r="852" spans="2:24" ht="18.600000000000001" hidden="1" thickBot="1">
      <c r="B852" s="686">
        <v>4600</v>
      </c>
      <c r="C852" s="961" t="s">
        <v>259</v>
      </c>
      <c r="D852" s="967"/>
      <c r="E852" s="687"/>
      <c r="F852" s="690"/>
      <c r="G852" s="691"/>
      <c r="H852" s="691"/>
      <c r="I852" s="692">
        <f t="shared" si="180"/>
        <v>0</v>
      </c>
      <c r="J852" s="243" t="str">
        <f t="shared" si="171"/>
        <v/>
      </c>
      <c r="K852" s="244"/>
      <c r="L852" s="428"/>
      <c r="M852" s="254"/>
      <c r="N852" s="317">
        <f t="shared" si="181"/>
        <v>0</v>
      </c>
      <c r="O852" s="424">
        <f t="shared" si="182"/>
        <v>0</v>
      </c>
      <c r="P852" s="244"/>
      <c r="Q852" s="428"/>
      <c r="R852" s="254"/>
      <c r="S852" s="429">
        <f t="shared" si="183"/>
        <v>0</v>
      </c>
      <c r="T852" s="315">
        <f t="shared" si="184"/>
        <v>0</v>
      </c>
      <c r="U852" s="254"/>
      <c r="V852" s="254"/>
      <c r="W852" s="253"/>
      <c r="X852" s="313">
        <f t="shared" si="172"/>
        <v>0</v>
      </c>
    </row>
    <row r="853" spans="2:24" ht="18.600000000000001" hidden="1" thickBot="1">
      <c r="B853" s="686">
        <v>4900</v>
      </c>
      <c r="C853" s="952" t="s">
        <v>290</v>
      </c>
      <c r="D853" s="952"/>
      <c r="E853" s="687"/>
      <c r="F853" s="688">
        <f>+F854+F855</f>
        <v>0</v>
      </c>
      <c r="G853" s="689">
        <f>+G854+G855</f>
        <v>0</v>
      </c>
      <c r="H853" s="689">
        <f>+H854+H855</f>
        <v>0</v>
      </c>
      <c r="I853" s="689">
        <f>+I854+I855</f>
        <v>0</v>
      </c>
      <c r="J853" s="243" t="str">
        <f t="shared" si="171"/>
        <v/>
      </c>
      <c r="K853" s="244"/>
      <c r="L853" s="665"/>
      <c r="M853" s="666"/>
      <c r="N853" s="666"/>
      <c r="O853" s="712"/>
      <c r="P853" s="244"/>
      <c r="Q853" s="665"/>
      <c r="R853" s="666"/>
      <c r="S853" s="666"/>
      <c r="T853" s="666"/>
      <c r="U853" s="666"/>
      <c r="V853" s="666"/>
      <c r="W853" s="712"/>
      <c r="X853" s="313">
        <f t="shared" si="172"/>
        <v>0</v>
      </c>
    </row>
    <row r="854" spans="2:24" ht="18.600000000000001" hidden="1" thickBot="1">
      <c r="B854" s="173"/>
      <c r="C854" s="144">
        <v>4901</v>
      </c>
      <c r="D854" s="174" t="s">
        <v>291</v>
      </c>
      <c r="E854" s="704"/>
      <c r="F854" s="449"/>
      <c r="G854" s="245"/>
      <c r="H854" s="245"/>
      <c r="I854" s="476">
        <f>F854+G854+H854</f>
        <v>0</v>
      </c>
      <c r="J854" s="243" t="str">
        <f t="shared" si="171"/>
        <v/>
      </c>
      <c r="K854" s="244"/>
      <c r="L854" s="663"/>
      <c r="M854" s="667"/>
      <c r="N854" s="667"/>
      <c r="O854" s="711"/>
      <c r="P854" s="244"/>
      <c r="Q854" s="663"/>
      <c r="R854" s="667"/>
      <c r="S854" s="667"/>
      <c r="T854" s="667"/>
      <c r="U854" s="667"/>
      <c r="V854" s="667"/>
      <c r="W854" s="711"/>
      <c r="X854" s="313">
        <f t="shared" si="172"/>
        <v>0</v>
      </c>
    </row>
    <row r="855" spans="2:24" ht="18.600000000000001" hidden="1" thickBot="1">
      <c r="B855" s="173"/>
      <c r="C855" s="142">
        <v>4902</v>
      </c>
      <c r="D855" s="148" t="s">
        <v>292</v>
      </c>
      <c r="E855" s="704"/>
      <c r="F855" s="449"/>
      <c r="G855" s="245"/>
      <c r="H855" s="245"/>
      <c r="I855" s="476">
        <f>F855+G855+H855</f>
        <v>0</v>
      </c>
      <c r="J855" s="243" t="str">
        <f t="shared" si="171"/>
        <v/>
      </c>
      <c r="K855" s="244"/>
      <c r="L855" s="663"/>
      <c r="M855" s="667"/>
      <c r="N855" s="667"/>
      <c r="O855" s="711"/>
      <c r="P855" s="244"/>
      <c r="Q855" s="663"/>
      <c r="R855" s="667"/>
      <c r="S855" s="667"/>
      <c r="T855" s="667"/>
      <c r="U855" s="667"/>
      <c r="V855" s="667"/>
      <c r="W855" s="711"/>
      <c r="X855" s="313">
        <f t="shared" si="172"/>
        <v>0</v>
      </c>
    </row>
    <row r="856" spans="2:24" ht="18.600000000000001" hidden="1" thickBot="1">
      <c r="B856" s="693">
        <v>5100</v>
      </c>
      <c r="C856" s="949" t="s">
        <v>260</v>
      </c>
      <c r="D856" s="949"/>
      <c r="E856" s="694"/>
      <c r="F856" s="695"/>
      <c r="G856" s="696"/>
      <c r="H856" s="696"/>
      <c r="I856" s="692">
        <f>F856+G856+H856</f>
        <v>0</v>
      </c>
      <c r="J856" s="243" t="str">
        <f t="shared" si="171"/>
        <v/>
      </c>
      <c r="K856" s="244"/>
      <c r="L856" s="430"/>
      <c r="M856" s="431"/>
      <c r="N856" s="327">
        <f>I856</f>
        <v>0</v>
      </c>
      <c r="O856" s="424">
        <f>L856+M856-N856</f>
        <v>0</v>
      </c>
      <c r="P856" s="244"/>
      <c r="Q856" s="430"/>
      <c r="R856" s="431"/>
      <c r="S856" s="429">
        <f>+IF(+(L856+M856)&gt;=I856,+M856,+(+I856-L856))</f>
        <v>0</v>
      </c>
      <c r="T856" s="315">
        <f>Q856+R856-S856</f>
        <v>0</v>
      </c>
      <c r="U856" s="431"/>
      <c r="V856" s="431"/>
      <c r="W856" s="253"/>
      <c r="X856" s="313">
        <f t="shared" si="172"/>
        <v>0</v>
      </c>
    </row>
    <row r="857" spans="2:24" ht="18.600000000000001" hidden="1" thickBot="1">
      <c r="B857" s="693">
        <v>5200</v>
      </c>
      <c r="C857" s="964" t="s">
        <v>261</v>
      </c>
      <c r="D857" s="964"/>
      <c r="E857" s="694"/>
      <c r="F857" s="697">
        <f>SUM(F858:F864)</f>
        <v>0</v>
      </c>
      <c r="G857" s="698">
        <f>SUM(G858:G864)</f>
        <v>0</v>
      </c>
      <c r="H857" s="698">
        <f>SUM(H858:H864)</f>
        <v>0</v>
      </c>
      <c r="I857" s="698">
        <f>SUM(I858:I864)</f>
        <v>0</v>
      </c>
      <c r="J857" s="243" t="str">
        <f t="shared" si="171"/>
        <v/>
      </c>
      <c r="K857" s="244"/>
      <c r="L857" s="326">
        <f>SUM(L858:L864)</f>
        <v>0</v>
      </c>
      <c r="M857" s="327">
        <f>SUM(M858:M864)</f>
        <v>0</v>
      </c>
      <c r="N857" s="432">
        <f>SUM(N858:N864)</f>
        <v>0</v>
      </c>
      <c r="O857" s="433">
        <f>SUM(O858:O864)</f>
        <v>0</v>
      </c>
      <c r="P857" s="244"/>
      <c r="Q857" s="326">
        <f t="shared" ref="Q857:W857" si="185">SUM(Q858:Q864)</f>
        <v>0</v>
      </c>
      <c r="R857" s="327">
        <f t="shared" si="185"/>
        <v>0</v>
      </c>
      <c r="S857" s="327">
        <f t="shared" si="185"/>
        <v>0</v>
      </c>
      <c r="T857" s="327">
        <f t="shared" si="185"/>
        <v>0</v>
      </c>
      <c r="U857" s="327">
        <f t="shared" si="185"/>
        <v>0</v>
      </c>
      <c r="V857" s="327">
        <f t="shared" si="185"/>
        <v>0</v>
      </c>
      <c r="W857" s="433">
        <f t="shared" si="185"/>
        <v>0</v>
      </c>
      <c r="X857" s="313">
        <f t="shared" si="172"/>
        <v>0</v>
      </c>
    </row>
    <row r="858" spans="2:24" ht="18.600000000000001" hidden="1" thickBot="1">
      <c r="B858" s="175"/>
      <c r="C858" s="176">
        <v>5201</v>
      </c>
      <c r="D858" s="177" t="s">
        <v>262</v>
      </c>
      <c r="E858" s="705"/>
      <c r="F858" s="473"/>
      <c r="G858" s="434"/>
      <c r="H858" s="434"/>
      <c r="I858" s="476">
        <f t="shared" ref="I858:I864" si="186">F858+G858+H858</f>
        <v>0</v>
      </c>
      <c r="J858" s="243" t="str">
        <f t="shared" si="171"/>
        <v/>
      </c>
      <c r="K858" s="244"/>
      <c r="L858" s="435"/>
      <c r="M858" s="436"/>
      <c r="N858" s="330">
        <f t="shared" ref="N858:N864" si="187">I858</f>
        <v>0</v>
      </c>
      <c r="O858" s="424">
        <f t="shared" ref="O858:O864" si="188">L858+M858-N858</f>
        <v>0</v>
      </c>
      <c r="P858" s="244"/>
      <c r="Q858" s="435"/>
      <c r="R858" s="436"/>
      <c r="S858" s="429">
        <f t="shared" ref="S858:S864" si="189">+IF(+(L858+M858)&gt;=I858,+M858,+(+I858-L858))</f>
        <v>0</v>
      </c>
      <c r="T858" s="315">
        <f t="shared" ref="T858:T864" si="190">Q858+R858-S858</f>
        <v>0</v>
      </c>
      <c r="U858" s="436"/>
      <c r="V858" s="436"/>
      <c r="W858" s="253"/>
      <c r="X858" s="313">
        <f t="shared" si="172"/>
        <v>0</v>
      </c>
    </row>
    <row r="859" spans="2:24" ht="18.600000000000001" hidden="1" thickBot="1">
      <c r="B859" s="175"/>
      <c r="C859" s="178">
        <v>5202</v>
      </c>
      <c r="D859" s="179" t="s">
        <v>263</v>
      </c>
      <c r="E859" s="705"/>
      <c r="F859" s="473"/>
      <c r="G859" s="434"/>
      <c r="H859" s="434"/>
      <c r="I859" s="476">
        <f t="shared" si="186"/>
        <v>0</v>
      </c>
      <c r="J859" s="243" t="str">
        <f t="shared" si="171"/>
        <v/>
      </c>
      <c r="K859" s="244"/>
      <c r="L859" s="435"/>
      <c r="M859" s="436"/>
      <c r="N859" s="330">
        <f t="shared" si="187"/>
        <v>0</v>
      </c>
      <c r="O859" s="424">
        <f t="shared" si="188"/>
        <v>0</v>
      </c>
      <c r="P859" s="244"/>
      <c r="Q859" s="435"/>
      <c r="R859" s="436"/>
      <c r="S859" s="429">
        <f t="shared" si="189"/>
        <v>0</v>
      </c>
      <c r="T859" s="315">
        <f t="shared" si="190"/>
        <v>0</v>
      </c>
      <c r="U859" s="436"/>
      <c r="V859" s="436"/>
      <c r="W859" s="253"/>
      <c r="X859" s="313">
        <f t="shared" si="172"/>
        <v>0</v>
      </c>
    </row>
    <row r="860" spans="2:24" ht="18.600000000000001" hidden="1" thickBot="1">
      <c r="B860" s="175"/>
      <c r="C860" s="178">
        <v>5203</v>
      </c>
      <c r="D860" s="179" t="s">
        <v>924</v>
      </c>
      <c r="E860" s="705"/>
      <c r="F860" s="473"/>
      <c r="G860" s="434"/>
      <c r="H860" s="434"/>
      <c r="I860" s="476">
        <f t="shared" si="186"/>
        <v>0</v>
      </c>
      <c r="J860" s="243" t="str">
        <f t="shared" si="171"/>
        <v/>
      </c>
      <c r="K860" s="244"/>
      <c r="L860" s="435"/>
      <c r="M860" s="436"/>
      <c r="N860" s="330">
        <f t="shared" si="187"/>
        <v>0</v>
      </c>
      <c r="O860" s="424">
        <f t="shared" si="188"/>
        <v>0</v>
      </c>
      <c r="P860" s="244"/>
      <c r="Q860" s="435"/>
      <c r="R860" s="436"/>
      <c r="S860" s="429">
        <f t="shared" si="189"/>
        <v>0</v>
      </c>
      <c r="T860" s="315">
        <f t="shared" si="190"/>
        <v>0</v>
      </c>
      <c r="U860" s="436"/>
      <c r="V860" s="436"/>
      <c r="W860" s="253"/>
      <c r="X860" s="313">
        <f t="shared" si="172"/>
        <v>0</v>
      </c>
    </row>
    <row r="861" spans="2:24" ht="18.600000000000001" hidden="1" thickBot="1">
      <c r="B861" s="175"/>
      <c r="C861" s="178">
        <v>5204</v>
      </c>
      <c r="D861" s="179" t="s">
        <v>925</v>
      </c>
      <c r="E861" s="705"/>
      <c r="F861" s="473"/>
      <c r="G861" s="434"/>
      <c r="H861" s="434"/>
      <c r="I861" s="476">
        <f t="shared" si="186"/>
        <v>0</v>
      </c>
      <c r="J861" s="243" t="str">
        <f t="shared" si="171"/>
        <v/>
      </c>
      <c r="K861" s="244"/>
      <c r="L861" s="435"/>
      <c r="M861" s="436"/>
      <c r="N861" s="330">
        <f t="shared" si="187"/>
        <v>0</v>
      </c>
      <c r="O861" s="424">
        <f t="shared" si="188"/>
        <v>0</v>
      </c>
      <c r="P861" s="244"/>
      <c r="Q861" s="435"/>
      <c r="R861" s="436"/>
      <c r="S861" s="429">
        <f t="shared" si="189"/>
        <v>0</v>
      </c>
      <c r="T861" s="315">
        <f t="shared" si="190"/>
        <v>0</v>
      </c>
      <c r="U861" s="436"/>
      <c r="V861" s="436"/>
      <c r="W861" s="253"/>
      <c r="X861" s="313">
        <f t="shared" si="172"/>
        <v>0</v>
      </c>
    </row>
    <row r="862" spans="2:24" ht="18.600000000000001" hidden="1" thickBot="1">
      <c r="B862" s="175"/>
      <c r="C862" s="178">
        <v>5205</v>
      </c>
      <c r="D862" s="179" t="s">
        <v>926</v>
      </c>
      <c r="E862" s="705"/>
      <c r="F862" s="473"/>
      <c r="G862" s="434"/>
      <c r="H862" s="434"/>
      <c r="I862" s="476">
        <f t="shared" si="186"/>
        <v>0</v>
      </c>
      <c r="J862" s="243" t="str">
        <f t="shared" si="171"/>
        <v/>
      </c>
      <c r="K862" s="244"/>
      <c r="L862" s="435"/>
      <c r="M862" s="436"/>
      <c r="N862" s="330">
        <f t="shared" si="187"/>
        <v>0</v>
      </c>
      <c r="O862" s="424">
        <f t="shared" si="188"/>
        <v>0</v>
      </c>
      <c r="P862" s="244"/>
      <c r="Q862" s="435"/>
      <c r="R862" s="436"/>
      <c r="S862" s="429">
        <f t="shared" si="189"/>
        <v>0</v>
      </c>
      <c r="T862" s="315">
        <f t="shared" si="190"/>
        <v>0</v>
      </c>
      <c r="U862" s="436"/>
      <c r="V862" s="436"/>
      <c r="W862" s="253"/>
      <c r="X862" s="313">
        <f t="shared" si="172"/>
        <v>0</v>
      </c>
    </row>
    <row r="863" spans="2:24" ht="18.600000000000001" hidden="1" thickBot="1">
      <c r="B863" s="175"/>
      <c r="C863" s="178">
        <v>5206</v>
      </c>
      <c r="D863" s="179" t="s">
        <v>927</v>
      </c>
      <c r="E863" s="705"/>
      <c r="F863" s="473"/>
      <c r="G863" s="434"/>
      <c r="H863" s="434"/>
      <c r="I863" s="476">
        <f t="shared" si="186"/>
        <v>0</v>
      </c>
      <c r="J863" s="243" t="str">
        <f t="shared" si="171"/>
        <v/>
      </c>
      <c r="K863" s="244"/>
      <c r="L863" s="435"/>
      <c r="M863" s="436"/>
      <c r="N863" s="330">
        <f t="shared" si="187"/>
        <v>0</v>
      </c>
      <c r="O863" s="424">
        <f t="shared" si="188"/>
        <v>0</v>
      </c>
      <c r="P863" s="244"/>
      <c r="Q863" s="435"/>
      <c r="R863" s="436"/>
      <c r="S863" s="429">
        <f t="shared" si="189"/>
        <v>0</v>
      </c>
      <c r="T863" s="315">
        <f t="shared" si="190"/>
        <v>0</v>
      </c>
      <c r="U863" s="436"/>
      <c r="V863" s="436"/>
      <c r="W863" s="253"/>
      <c r="X863" s="313">
        <f t="shared" si="172"/>
        <v>0</v>
      </c>
    </row>
    <row r="864" spans="2:24" ht="18.600000000000001" hidden="1" thickBot="1">
      <c r="B864" s="175"/>
      <c r="C864" s="180">
        <v>5219</v>
      </c>
      <c r="D864" s="181" t="s">
        <v>928</v>
      </c>
      <c r="E864" s="705"/>
      <c r="F864" s="473"/>
      <c r="G864" s="434"/>
      <c r="H864" s="434"/>
      <c r="I864" s="476">
        <f t="shared" si="186"/>
        <v>0</v>
      </c>
      <c r="J864" s="243" t="str">
        <f t="shared" ref="J864:J883" si="191">(IF($E864&lt;&gt;0,$J$2,IF($I864&lt;&gt;0,$J$2,"")))</f>
        <v/>
      </c>
      <c r="K864" s="244"/>
      <c r="L864" s="435"/>
      <c r="M864" s="436"/>
      <c r="N864" s="330">
        <f t="shared" si="187"/>
        <v>0</v>
      </c>
      <c r="O864" s="424">
        <f t="shared" si="188"/>
        <v>0</v>
      </c>
      <c r="P864" s="244"/>
      <c r="Q864" s="435"/>
      <c r="R864" s="436"/>
      <c r="S864" s="429">
        <f t="shared" si="189"/>
        <v>0</v>
      </c>
      <c r="T864" s="315">
        <f t="shared" si="190"/>
        <v>0</v>
      </c>
      <c r="U864" s="436"/>
      <c r="V864" s="436"/>
      <c r="W864" s="253"/>
      <c r="X864" s="313">
        <f t="shared" ref="X864:X895" si="192">T864-U864-V864-W864</f>
        <v>0</v>
      </c>
    </row>
    <row r="865" spans="2:24" ht="18.600000000000001" hidden="1" thickBot="1">
      <c r="B865" s="693">
        <v>5300</v>
      </c>
      <c r="C865" s="968" t="s">
        <v>929</v>
      </c>
      <c r="D865" s="968"/>
      <c r="E865" s="694"/>
      <c r="F865" s="697">
        <f>SUM(F866:F867)</f>
        <v>0</v>
      </c>
      <c r="G865" s="698">
        <f>SUM(G866:G867)</f>
        <v>0</v>
      </c>
      <c r="H865" s="698">
        <f>SUM(H866:H867)</f>
        <v>0</v>
      </c>
      <c r="I865" s="698">
        <f>SUM(I866:I867)</f>
        <v>0</v>
      </c>
      <c r="J865" s="243" t="str">
        <f t="shared" si="191"/>
        <v/>
      </c>
      <c r="K865" s="244"/>
      <c r="L865" s="326">
        <f>SUM(L866:L867)</f>
        <v>0</v>
      </c>
      <c r="M865" s="327">
        <f>SUM(M866:M867)</f>
        <v>0</v>
      </c>
      <c r="N865" s="432">
        <f>SUM(N866:N867)</f>
        <v>0</v>
      </c>
      <c r="O865" s="433">
        <f>SUM(O866:O867)</f>
        <v>0</v>
      </c>
      <c r="P865" s="244"/>
      <c r="Q865" s="326">
        <f t="shared" ref="Q865:W865" si="193">SUM(Q866:Q867)</f>
        <v>0</v>
      </c>
      <c r="R865" s="327">
        <f t="shared" si="193"/>
        <v>0</v>
      </c>
      <c r="S865" s="327">
        <f t="shared" si="193"/>
        <v>0</v>
      </c>
      <c r="T865" s="327">
        <f t="shared" si="193"/>
        <v>0</v>
      </c>
      <c r="U865" s="327">
        <f t="shared" si="193"/>
        <v>0</v>
      </c>
      <c r="V865" s="327">
        <f t="shared" si="193"/>
        <v>0</v>
      </c>
      <c r="W865" s="433">
        <f t="shared" si="193"/>
        <v>0</v>
      </c>
      <c r="X865" s="313">
        <f t="shared" si="192"/>
        <v>0</v>
      </c>
    </row>
    <row r="866" spans="2:24" ht="18.600000000000001" hidden="1" thickBot="1">
      <c r="B866" s="175"/>
      <c r="C866" s="176">
        <v>5301</v>
      </c>
      <c r="D866" s="177" t="s">
        <v>1441</v>
      </c>
      <c r="E866" s="705"/>
      <c r="F866" s="473"/>
      <c r="G866" s="434"/>
      <c r="H866" s="434"/>
      <c r="I866" s="476">
        <f>F866+G866+H866</f>
        <v>0</v>
      </c>
      <c r="J866" s="243" t="str">
        <f t="shared" si="191"/>
        <v/>
      </c>
      <c r="K866" s="244"/>
      <c r="L866" s="435"/>
      <c r="M866" s="436"/>
      <c r="N866" s="330">
        <f>I866</f>
        <v>0</v>
      </c>
      <c r="O866" s="424">
        <f>L866+M866-N866</f>
        <v>0</v>
      </c>
      <c r="P866" s="244"/>
      <c r="Q866" s="435"/>
      <c r="R866" s="436"/>
      <c r="S866" s="429">
        <f>+IF(+(L866+M866)&gt;=I866,+M866,+(+I866-L866))</f>
        <v>0</v>
      </c>
      <c r="T866" s="315">
        <f>Q866+R866-S866</f>
        <v>0</v>
      </c>
      <c r="U866" s="436"/>
      <c r="V866" s="436"/>
      <c r="W866" s="253"/>
      <c r="X866" s="313">
        <f t="shared" si="192"/>
        <v>0</v>
      </c>
    </row>
    <row r="867" spans="2:24" ht="18.600000000000001" hidden="1" thickBot="1">
      <c r="B867" s="175"/>
      <c r="C867" s="180">
        <v>5309</v>
      </c>
      <c r="D867" s="181" t="s">
        <v>930</v>
      </c>
      <c r="E867" s="705"/>
      <c r="F867" s="473"/>
      <c r="G867" s="434"/>
      <c r="H867" s="434"/>
      <c r="I867" s="476">
        <f>F867+G867+H867</f>
        <v>0</v>
      </c>
      <c r="J867" s="243" t="str">
        <f t="shared" si="191"/>
        <v/>
      </c>
      <c r="K867" s="244"/>
      <c r="L867" s="435"/>
      <c r="M867" s="436"/>
      <c r="N867" s="330">
        <f>I867</f>
        <v>0</v>
      </c>
      <c r="O867" s="424">
        <f>L867+M867-N867</f>
        <v>0</v>
      </c>
      <c r="P867" s="244"/>
      <c r="Q867" s="435"/>
      <c r="R867" s="436"/>
      <c r="S867" s="429">
        <f>+IF(+(L867+M867)&gt;=I867,+M867,+(+I867-L867))</f>
        <v>0</v>
      </c>
      <c r="T867" s="315">
        <f>Q867+R867-S867</f>
        <v>0</v>
      </c>
      <c r="U867" s="436"/>
      <c r="V867" s="436"/>
      <c r="W867" s="253"/>
      <c r="X867" s="313">
        <f t="shared" si="192"/>
        <v>0</v>
      </c>
    </row>
    <row r="868" spans="2:24" ht="18.600000000000001" hidden="1" thickBot="1">
      <c r="B868" s="693">
        <v>5400</v>
      </c>
      <c r="C868" s="949" t="s">
        <v>1011</v>
      </c>
      <c r="D868" s="949"/>
      <c r="E868" s="694"/>
      <c r="F868" s="695"/>
      <c r="G868" s="696"/>
      <c r="H868" s="696"/>
      <c r="I868" s="692">
        <f>F868+G868+H868</f>
        <v>0</v>
      </c>
      <c r="J868" s="243" t="str">
        <f t="shared" si="191"/>
        <v/>
      </c>
      <c r="K868" s="244"/>
      <c r="L868" s="430"/>
      <c r="M868" s="431"/>
      <c r="N868" s="327">
        <f>I868</f>
        <v>0</v>
      </c>
      <c r="O868" s="424">
        <f>L868+M868-N868</f>
        <v>0</v>
      </c>
      <c r="P868" s="244"/>
      <c r="Q868" s="430"/>
      <c r="R868" s="431"/>
      <c r="S868" s="429">
        <f>+IF(+(L868+M868)&gt;=I868,+M868,+(+I868-L868))</f>
        <v>0</v>
      </c>
      <c r="T868" s="315">
        <f>Q868+R868-S868</f>
        <v>0</v>
      </c>
      <c r="U868" s="431"/>
      <c r="V868" s="431"/>
      <c r="W868" s="253"/>
      <c r="X868" s="313">
        <f t="shared" si="192"/>
        <v>0</v>
      </c>
    </row>
    <row r="869" spans="2:24" ht="18.600000000000001" hidden="1" thickBot="1">
      <c r="B869" s="686">
        <v>5500</v>
      </c>
      <c r="C869" s="952" t="s">
        <v>1012</v>
      </c>
      <c r="D869" s="952"/>
      <c r="E869" s="687"/>
      <c r="F869" s="688">
        <f>SUM(F870:F873)</f>
        <v>0</v>
      </c>
      <c r="G869" s="689">
        <f>SUM(G870:G873)</f>
        <v>0</v>
      </c>
      <c r="H869" s="689">
        <f>SUM(H870:H873)</f>
        <v>0</v>
      </c>
      <c r="I869" s="689">
        <f>SUM(I870:I873)</f>
        <v>0</v>
      </c>
      <c r="J869" s="243" t="str">
        <f t="shared" si="191"/>
        <v/>
      </c>
      <c r="K869" s="244"/>
      <c r="L869" s="316">
        <f>SUM(L870:L873)</f>
        <v>0</v>
      </c>
      <c r="M869" s="317">
        <f>SUM(M870:M873)</f>
        <v>0</v>
      </c>
      <c r="N869" s="425">
        <f>SUM(N870:N873)</f>
        <v>0</v>
      </c>
      <c r="O869" s="426">
        <f>SUM(O870:O873)</f>
        <v>0</v>
      </c>
      <c r="P869" s="244"/>
      <c r="Q869" s="316">
        <f t="shared" ref="Q869:W869" si="194">SUM(Q870:Q873)</f>
        <v>0</v>
      </c>
      <c r="R869" s="317">
        <f t="shared" si="194"/>
        <v>0</v>
      </c>
      <c r="S869" s="317">
        <f t="shared" si="194"/>
        <v>0</v>
      </c>
      <c r="T869" s="317">
        <f t="shared" si="194"/>
        <v>0</v>
      </c>
      <c r="U869" s="317">
        <f t="shared" si="194"/>
        <v>0</v>
      </c>
      <c r="V869" s="317">
        <f t="shared" si="194"/>
        <v>0</v>
      </c>
      <c r="W869" s="426">
        <f t="shared" si="194"/>
        <v>0</v>
      </c>
      <c r="X869" s="313">
        <f t="shared" si="192"/>
        <v>0</v>
      </c>
    </row>
    <row r="870" spans="2:24" ht="18.600000000000001" hidden="1" thickBot="1">
      <c r="B870" s="173"/>
      <c r="C870" s="144">
        <v>5501</v>
      </c>
      <c r="D870" s="163" t="s">
        <v>1013</v>
      </c>
      <c r="E870" s="704"/>
      <c r="F870" s="449"/>
      <c r="G870" s="245"/>
      <c r="H870" s="245"/>
      <c r="I870" s="476">
        <f>F870+G870+H870</f>
        <v>0</v>
      </c>
      <c r="J870" s="243" t="str">
        <f t="shared" si="191"/>
        <v/>
      </c>
      <c r="K870" s="244"/>
      <c r="L870" s="423"/>
      <c r="M870" s="252"/>
      <c r="N870" s="315">
        <f>I870</f>
        <v>0</v>
      </c>
      <c r="O870" s="424">
        <f>L870+M870-N870</f>
        <v>0</v>
      </c>
      <c r="P870" s="244"/>
      <c r="Q870" s="423"/>
      <c r="R870" s="252"/>
      <c r="S870" s="429">
        <f>+IF(+(L870+M870)&gt;=I870,+M870,+(+I870-L870))</f>
        <v>0</v>
      </c>
      <c r="T870" s="315">
        <f>Q870+R870-S870</f>
        <v>0</v>
      </c>
      <c r="U870" s="252"/>
      <c r="V870" s="252"/>
      <c r="W870" s="253"/>
      <c r="X870" s="313">
        <f t="shared" si="192"/>
        <v>0</v>
      </c>
    </row>
    <row r="871" spans="2:24" ht="18.600000000000001" hidden="1" thickBot="1">
      <c r="B871" s="173"/>
      <c r="C871" s="137">
        <v>5502</v>
      </c>
      <c r="D871" s="145" t="s">
        <v>1014</v>
      </c>
      <c r="E871" s="704"/>
      <c r="F871" s="449"/>
      <c r="G871" s="245"/>
      <c r="H871" s="245"/>
      <c r="I871" s="476">
        <f>F871+G871+H871</f>
        <v>0</v>
      </c>
      <c r="J871" s="243" t="str">
        <f t="shared" si="191"/>
        <v/>
      </c>
      <c r="K871" s="244"/>
      <c r="L871" s="423"/>
      <c r="M871" s="252"/>
      <c r="N871" s="315">
        <f>I871</f>
        <v>0</v>
      </c>
      <c r="O871" s="424">
        <f>L871+M871-N871</f>
        <v>0</v>
      </c>
      <c r="P871" s="244"/>
      <c r="Q871" s="423"/>
      <c r="R871" s="252"/>
      <c r="S871" s="429">
        <f>+IF(+(L871+M871)&gt;=I871,+M871,+(+I871-L871))</f>
        <v>0</v>
      </c>
      <c r="T871" s="315">
        <f>Q871+R871-S871</f>
        <v>0</v>
      </c>
      <c r="U871" s="252"/>
      <c r="V871" s="252"/>
      <c r="W871" s="253"/>
      <c r="X871" s="313">
        <f t="shared" si="192"/>
        <v>0</v>
      </c>
    </row>
    <row r="872" spans="2:24" ht="18.600000000000001" hidden="1" thickBot="1">
      <c r="B872" s="173"/>
      <c r="C872" s="137">
        <v>5503</v>
      </c>
      <c r="D872" s="139" t="s">
        <v>1015</v>
      </c>
      <c r="E872" s="704"/>
      <c r="F872" s="449"/>
      <c r="G872" s="245"/>
      <c r="H872" s="245"/>
      <c r="I872" s="476">
        <f>F872+G872+H872</f>
        <v>0</v>
      </c>
      <c r="J872" s="243" t="str">
        <f t="shared" si="191"/>
        <v/>
      </c>
      <c r="K872" s="244"/>
      <c r="L872" s="423"/>
      <c r="M872" s="252"/>
      <c r="N872" s="315">
        <f>I872</f>
        <v>0</v>
      </c>
      <c r="O872" s="424">
        <f>L872+M872-N872</f>
        <v>0</v>
      </c>
      <c r="P872" s="244"/>
      <c r="Q872" s="423"/>
      <c r="R872" s="252"/>
      <c r="S872" s="429">
        <f>+IF(+(L872+M872)&gt;=I872,+M872,+(+I872-L872))</f>
        <v>0</v>
      </c>
      <c r="T872" s="315">
        <f>Q872+R872-S872</f>
        <v>0</v>
      </c>
      <c r="U872" s="252"/>
      <c r="V872" s="252"/>
      <c r="W872" s="253"/>
      <c r="X872" s="313">
        <f t="shared" si="192"/>
        <v>0</v>
      </c>
    </row>
    <row r="873" spans="2:24" ht="18.600000000000001" hidden="1" thickBot="1">
      <c r="B873" s="173"/>
      <c r="C873" s="137">
        <v>5504</v>
      </c>
      <c r="D873" s="145" t="s">
        <v>1016</v>
      </c>
      <c r="E873" s="704"/>
      <c r="F873" s="449"/>
      <c r="G873" s="245"/>
      <c r="H873" s="245"/>
      <c r="I873" s="476">
        <f>F873+G873+H873</f>
        <v>0</v>
      </c>
      <c r="J873" s="243" t="str">
        <f t="shared" si="191"/>
        <v/>
      </c>
      <c r="K873" s="244"/>
      <c r="L873" s="423"/>
      <c r="M873" s="252"/>
      <c r="N873" s="315">
        <f>I873</f>
        <v>0</v>
      </c>
      <c r="O873" s="424">
        <f>L873+M873-N873</f>
        <v>0</v>
      </c>
      <c r="P873" s="244"/>
      <c r="Q873" s="423"/>
      <c r="R873" s="252"/>
      <c r="S873" s="429">
        <f>+IF(+(L873+M873)&gt;=I873,+M873,+(+I873-L873))</f>
        <v>0</v>
      </c>
      <c r="T873" s="315">
        <f>Q873+R873-S873</f>
        <v>0</v>
      </c>
      <c r="U873" s="252"/>
      <c r="V873" s="252"/>
      <c r="W873" s="253"/>
      <c r="X873" s="313">
        <f t="shared" si="192"/>
        <v>0</v>
      </c>
    </row>
    <row r="874" spans="2:24" ht="18.600000000000001" hidden="1" thickBot="1">
      <c r="B874" s="686">
        <v>5700</v>
      </c>
      <c r="C874" s="950" t="s">
        <v>1017</v>
      </c>
      <c r="D874" s="951"/>
      <c r="E874" s="694"/>
      <c r="F874" s="673">
        <v>0</v>
      </c>
      <c r="G874" s="673">
        <v>0</v>
      </c>
      <c r="H874" s="673">
        <v>0</v>
      </c>
      <c r="I874" s="698">
        <f>SUM(I875:I877)</f>
        <v>0</v>
      </c>
      <c r="J874" s="243" t="str">
        <f t="shared" si="191"/>
        <v/>
      </c>
      <c r="K874" s="244"/>
      <c r="L874" s="326">
        <f>SUM(L875:L877)</f>
        <v>0</v>
      </c>
      <c r="M874" s="327">
        <f>SUM(M875:M877)</f>
        <v>0</v>
      </c>
      <c r="N874" s="432">
        <f>SUM(N875:N876)</f>
        <v>0</v>
      </c>
      <c r="O874" s="433">
        <f>SUM(O875:O877)</f>
        <v>0</v>
      </c>
      <c r="P874" s="244"/>
      <c r="Q874" s="326">
        <f>SUM(Q875:Q877)</f>
        <v>0</v>
      </c>
      <c r="R874" s="327">
        <f>SUM(R875:R877)</f>
        <v>0</v>
      </c>
      <c r="S874" s="327">
        <f>SUM(S875:S877)</f>
        <v>0</v>
      </c>
      <c r="T874" s="327">
        <f>SUM(T875:T877)</f>
        <v>0</v>
      </c>
      <c r="U874" s="327">
        <f>SUM(U875:U877)</f>
        <v>0</v>
      </c>
      <c r="V874" s="327">
        <f>SUM(V875:V876)</f>
        <v>0</v>
      </c>
      <c r="W874" s="433">
        <f>SUM(W875:W877)</f>
        <v>0</v>
      </c>
      <c r="X874" s="313">
        <f t="shared" si="192"/>
        <v>0</v>
      </c>
    </row>
    <row r="875" spans="2:24" ht="18.600000000000001" hidden="1" thickBot="1">
      <c r="B875" s="175"/>
      <c r="C875" s="176">
        <v>5701</v>
      </c>
      <c r="D875" s="177" t="s">
        <v>1018</v>
      </c>
      <c r="E875" s="705"/>
      <c r="F875" s="592">
        <v>0</v>
      </c>
      <c r="G875" s="592">
        <v>0</v>
      </c>
      <c r="H875" s="592">
        <v>0</v>
      </c>
      <c r="I875" s="476">
        <f>F875+G875+H875</f>
        <v>0</v>
      </c>
      <c r="J875" s="243" t="str">
        <f t="shared" si="191"/>
        <v/>
      </c>
      <c r="K875" s="244"/>
      <c r="L875" s="435"/>
      <c r="M875" s="436"/>
      <c r="N875" s="330">
        <f>I875</f>
        <v>0</v>
      </c>
      <c r="O875" s="424">
        <f>L875+M875-N875</f>
        <v>0</v>
      </c>
      <c r="P875" s="244"/>
      <c r="Q875" s="435"/>
      <c r="R875" s="436"/>
      <c r="S875" s="429">
        <f>+IF(+(L875+M875)&gt;=I875,+M875,+(+I875-L875))</f>
        <v>0</v>
      </c>
      <c r="T875" s="315">
        <f>Q875+R875-S875</f>
        <v>0</v>
      </c>
      <c r="U875" s="436"/>
      <c r="V875" s="436"/>
      <c r="W875" s="253"/>
      <c r="X875" s="313">
        <f t="shared" si="192"/>
        <v>0</v>
      </c>
    </row>
    <row r="876" spans="2:24" ht="18.600000000000001" hidden="1" thickBot="1">
      <c r="B876" s="175"/>
      <c r="C876" s="180">
        <v>5702</v>
      </c>
      <c r="D876" s="181" t="s">
        <v>1019</v>
      </c>
      <c r="E876" s="705"/>
      <c r="F876" s="592">
        <v>0</v>
      </c>
      <c r="G876" s="592">
        <v>0</v>
      </c>
      <c r="H876" s="592">
        <v>0</v>
      </c>
      <c r="I876" s="476">
        <f>F876+G876+H876</f>
        <v>0</v>
      </c>
      <c r="J876" s="243" t="str">
        <f t="shared" si="191"/>
        <v/>
      </c>
      <c r="K876" s="244"/>
      <c r="L876" s="435"/>
      <c r="M876" s="436"/>
      <c r="N876" s="330">
        <f>I876</f>
        <v>0</v>
      </c>
      <c r="O876" s="424">
        <f>L876+M876-N876</f>
        <v>0</v>
      </c>
      <c r="P876" s="244"/>
      <c r="Q876" s="435"/>
      <c r="R876" s="436"/>
      <c r="S876" s="429">
        <f>+IF(+(L876+M876)&gt;=I876,+M876,+(+I876-L876))</f>
        <v>0</v>
      </c>
      <c r="T876" s="315">
        <f>Q876+R876-S876</f>
        <v>0</v>
      </c>
      <c r="U876" s="436"/>
      <c r="V876" s="436"/>
      <c r="W876" s="253"/>
      <c r="X876" s="313">
        <f t="shared" si="192"/>
        <v>0</v>
      </c>
    </row>
    <row r="877" spans="2:24" ht="18.600000000000001" hidden="1" thickBot="1">
      <c r="B877" s="136"/>
      <c r="C877" s="182">
        <v>4071</v>
      </c>
      <c r="D877" s="464" t="s">
        <v>1020</v>
      </c>
      <c r="E877" s="704"/>
      <c r="F877" s="592">
        <v>0</v>
      </c>
      <c r="G877" s="592">
        <v>0</v>
      </c>
      <c r="H877" s="592">
        <v>0</v>
      </c>
      <c r="I877" s="476">
        <f>F877+G877+H877</f>
        <v>0</v>
      </c>
      <c r="J877" s="243" t="str">
        <f t="shared" si="191"/>
        <v/>
      </c>
      <c r="K877" s="244"/>
      <c r="L877" s="713"/>
      <c r="M877" s="667"/>
      <c r="N877" s="667"/>
      <c r="O877" s="714"/>
      <c r="P877" s="244"/>
      <c r="Q877" s="663"/>
      <c r="R877" s="667"/>
      <c r="S877" s="667"/>
      <c r="T877" s="667"/>
      <c r="U877" s="667"/>
      <c r="V877" s="667"/>
      <c r="W877" s="711"/>
      <c r="X877" s="313">
        <f t="shared" si="192"/>
        <v>0</v>
      </c>
    </row>
    <row r="878" spans="2:24" ht="16.2" hidden="1" thickBot="1">
      <c r="B878" s="173"/>
      <c r="C878" s="183"/>
      <c r="D878" s="334"/>
      <c r="E878" s="706"/>
      <c r="F878" s="248"/>
      <c r="G878" s="248"/>
      <c r="H878" s="248"/>
      <c r="I878" s="249"/>
      <c r="J878" s="243" t="str">
        <f t="shared" si="191"/>
        <v/>
      </c>
      <c r="K878" s="244"/>
      <c r="L878" s="437"/>
      <c r="M878" s="438"/>
      <c r="N878" s="323"/>
      <c r="O878" s="324"/>
      <c r="P878" s="244"/>
      <c r="Q878" s="437"/>
      <c r="R878" s="438"/>
      <c r="S878" s="323"/>
      <c r="T878" s="323"/>
      <c r="U878" s="438"/>
      <c r="V878" s="323"/>
      <c r="W878" s="324"/>
      <c r="X878" s="324"/>
    </row>
    <row r="879" spans="2:24" ht="18.600000000000001" hidden="1" thickBot="1">
      <c r="B879" s="699">
        <v>98</v>
      </c>
      <c r="C879" s="963" t="s">
        <v>1021</v>
      </c>
      <c r="D879" s="942"/>
      <c r="E879" s="687"/>
      <c r="F879" s="690"/>
      <c r="G879" s="691"/>
      <c r="H879" s="691"/>
      <c r="I879" s="692">
        <f>F879+G879+H879</f>
        <v>0</v>
      </c>
      <c r="J879" s="243" t="str">
        <f t="shared" si="191"/>
        <v/>
      </c>
      <c r="K879" s="244"/>
      <c r="L879" s="428"/>
      <c r="M879" s="254"/>
      <c r="N879" s="317">
        <f>I879</f>
        <v>0</v>
      </c>
      <c r="O879" s="424">
        <f>L879+M879-N879</f>
        <v>0</v>
      </c>
      <c r="P879" s="244"/>
      <c r="Q879" s="428"/>
      <c r="R879" s="254"/>
      <c r="S879" s="429">
        <f>+IF(+(L879+M879)&gt;=I879,+M879,+(+I879-L879))</f>
        <v>0</v>
      </c>
      <c r="T879" s="315">
        <f>Q879+R879-S879</f>
        <v>0</v>
      </c>
      <c r="U879" s="254"/>
      <c r="V879" s="254"/>
      <c r="W879" s="253"/>
      <c r="X879" s="313">
        <f>T879-U879-V879-W879</f>
        <v>0</v>
      </c>
    </row>
    <row r="880" spans="2:24" ht="16.8" hidden="1" thickBot="1">
      <c r="B880" s="184"/>
      <c r="C880" s="335" t="s">
        <v>1022</v>
      </c>
      <c r="D880" s="336"/>
      <c r="E880" s="395"/>
      <c r="F880" s="395"/>
      <c r="G880" s="395"/>
      <c r="H880" s="395"/>
      <c r="I880" s="337"/>
      <c r="J880" s="243" t="str">
        <f t="shared" si="191"/>
        <v/>
      </c>
      <c r="K880" s="244"/>
      <c r="L880" s="338"/>
      <c r="M880" s="339"/>
      <c r="N880" s="339"/>
      <c r="O880" s="340"/>
      <c r="P880" s="244"/>
      <c r="Q880" s="338"/>
      <c r="R880" s="339"/>
      <c r="S880" s="339"/>
      <c r="T880" s="339"/>
      <c r="U880" s="339"/>
      <c r="V880" s="339"/>
      <c r="W880" s="340"/>
      <c r="X880" s="340"/>
    </row>
    <row r="881" spans="2:24" ht="16.8" hidden="1" thickBot="1">
      <c r="B881" s="184"/>
      <c r="C881" s="341" t="s">
        <v>1023</v>
      </c>
      <c r="D881" s="334"/>
      <c r="E881" s="384"/>
      <c r="F881" s="384"/>
      <c r="G881" s="384"/>
      <c r="H881" s="384"/>
      <c r="I881" s="307"/>
      <c r="J881" s="243" t="str">
        <f t="shared" si="191"/>
        <v/>
      </c>
      <c r="K881" s="244"/>
      <c r="L881" s="342"/>
      <c r="M881" s="343"/>
      <c r="N881" s="343"/>
      <c r="O881" s="344"/>
      <c r="P881" s="244"/>
      <c r="Q881" s="342"/>
      <c r="R881" s="343"/>
      <c r="S881" s="343"/>
      <c r="T881" s="343"/>
      <c r="U881" s="343"/>
      <c r="V881" s="343"/>
      <c r="W881" s="344"/>
      <c r="X881" s="344"/>
    </row>
    <row r="882" spans="2:24" ht="16.8" hidden="1" thickBot="1">
      <c r="B882" s="185"/>
      <c r="C882" s="345" t="s">
        <v>1688</v>
      </c>
      <c r="D882" s="346"/>
      <c r="E882" s="396"/>
      <c r="F882" s="396"/>
      <c r="G882" s="396"/>
      <c r="H882" s="396"/>
      <c r="I882" s="309"/>
      <c r="J882" s="243" t="str">
        <f t="shared" si="191"/>
        <v/>
      </c>
      <c r="K882" s="244"/>
      <c r="L882" s="347"/>
      <c r="M882" s="348"/>
      <c r="N882" s="348"/>
      <c r="O882" s="349"/>
      <c r="P882" s="244"/>
      <c r="Q882" s="347"/>
      <c r="R882" s="348"/>
      <c r="S882" s="348"/>
      <c r="T882" s="348"/>
      <c r="U882" s="348"/>
      <c r="V882" s="348"/>
      <c r="W882" s="349"/>
      <c r="X882" s="349"/>
    </row>
    <row r="883" spans="2:24" ht="18.600000000000001" thickBot="1">
      <c r="B883" s="607"/>
      <c r="C883" s="608" t="s">
        <v>1242</v>
      </c>
      <c r="D883" s="609" t="s">
        <v>1024</v>
      </c>
      <c r="E883" s="700"/>
      <c r="F883" s="700">
        <f>SUM(F768,F771,F777,F785,F786,F804,F808,F814,F817,F818,F819,F820,F821,F830,F836,F837,F838,F839,F846,F850,F851,F852,F853,F856,F857,F865,F868,F869,F874)+F879</f>
        <v>0</v>
      </c>
      <c r="G883" s="700">
        <f>SUM(G768,G771,G777,G785,G786,G804,G808,G814,G817,G818,G819,G820,G821,G830,G836,G837,G838,G839,G846,G850,G851,G852,G853,G856,G857,G865,G868,G869,G874)+G879</f>
        <v>145425</v>
      </c>
      <c r="H883" s="700">
        <f>SUM(H768,H771,H777,H785,H786,H804,H808,H814,H817,H818,H819,H820,H821,H830,H836,H837,H838,H839,H846,H850,H851,H852,H853,H856,H857,H865,H868,H869,H874)+H879</f>
        <v>0</v>
      </c>
      <c r="I883" s="700">
        <f>SUM(I768,I771,I777,I785,I786,I804,I808,I814,I817,I818,I819,I820,I821,I830,I836,I837,I838,I839,I846,I850,I851,I852,I853,I856,I857,I865,I868,I869,I874)+I879</f>
        <v>145425</v>
      </c>
      <c r="J883" s="243">
        <f t="shared" si="191"/>
        <v>1</v>
      </c>
      <c r="K883" s="439" t="str">
        <f>LEFT(C765,1)</f>
        <v>1</v>
      </c>
      <c r="L883" s="276">
        <f>SUM(L768,L771,L777,L785,L786,L804,L808,L814,L817,L818,L819,L820,L821,L830,L836,L837,L838,L839,L846,L850,L851,L852,L853,L856,L857,L865,L868,L869,L874)+L879</f>
        <v>0</v>
      </c>
      <c r="M883" s="276">
        <f>SUM(M768,M771,M777,M785,M786,M804,M808,M814,M817,M818,M819,M820,M821,M830,M836,M837,M838,M839,M846,M850,M851,M852,M853,M856,M857,M865,M868,M869,M874)+M879</f>
        <v>0</v>
      </c>
      <c r="N883" s="276">
        <f>SUM(N768,N771,N777,N785,N786,N804,N808,N814,N817,N818,N819,N820,N821,N830,N836,N837,N838,N839,N846,N850,N851,N852,N853,N856,N857,N865,N868,N869,N874)+N879</f>
        <v>145425</v>
      </c>
      <c r="O883" s="276">
        <f>SUM(O768,O771,O777,O785,O786,O804,O808,O814,O817,O818,O819,O820,O821,O830,O836,O837,O838,O839,O846,O850,O851,O852,O853,O856,O857,O865,O868,O869,O874)+O879</f>
        <v>-145425</v>
      </c>
      <c r="P883" s="222"/>
      <c r="Q883" s="276">
        <f t="shared" ref="Q883:W883" si="195">SUM(Q768,Q771,Q777,Q785,Q786,Q804,Q808,Q814,Q817,Q818,Q819,Q820,Q821,Q830,Q836,Q837,Q838,Q839,Q846,Q850,Q851,Q852,Q853,Q856,Q857,Q865,Q868,Q869,Q874)+Q879</f>
        <v>0</v>
      </c>
      <c r="R883" s="276">
        <f t="shared" si="195"/>
        <v>0</v>
      </c>
      <c r="S883" s="276">
        <f t="shared" si="195"/>
        <v>2000</v>
      </c>
      <c r="T883" s="276">
        <f t="shared" si="195"/>
        <v>-2000</v>
      </c>
      <c r="U883" s="276">
        <f t="shared" si="195"/>
        <v>0</v>
      </c>
      <c r="V883" s="276">
        <f t="shared" si="195"/>
        <v>0</v>
      </c>
      <c r="W883" s="276">
        <f t="shared" si="195"/>
        <v>0</v>
      </c>
      <c r="X883" s="313">
        <f>T883-U883-V883-W883</f>
        <v>-2000</v>
      </c>
    </row>
    <row r="884" spans="2:24">
      <c r="B884" s="554" t="s">
        <v>32</v>
      </c>
      <c r="C884" s="186"/>
      <c r="I884" s="219"/>
      <c r="J884" s="221">
        <f>J883</f>
        <v>1</v>
      </c>
      <c r="P884"/>
    </row>
    <row r="885" spans="2:24">
      <c r="B885" s="392"/>
      <c r="C885" s="392"/>
      <c r="D885" s="393"/>
      <c r="E885" s="392"/>
      <c r="F885" s="392"/>
      <c r="G885" s="392"/>
      <c r="H885" s="392"/>
      <c r="I885" s="394"/>
      <c r="J885" s="221">
        <f>J883</f>
        <v>1</v>
      </c>
      <c r="L885" s="392"/>
      <c r="M885" s="392"/>
      <c r="N885" s="394"/>
      <c r="O885" s="394"/>
      <c r="P885" s="394"/>
      <c r="Q885" s="392"/>
      <c r="R885" s="392"/>
      <c r="S885" s="394"/>
      <c r="T885" s="394"/>
      <c r="U885" s="392"/>
      <c r="V885" s="394"/>
      <c r="W885" s="394"/>
      <c r="X885" s="394"/>
    </row>
    <row r="886" spans="2:24" ht="18" hidden="1">
      <c r="B886" s="402"/>
      <c r="C886" s="402"/>
      <c r="D886" s="402"/>
      <c r="E886" s="402"/>
      <c r="F886" s="402"/>
      <c r="G886" s="402"/>
      <c r="H886" s="402"/>
      <c r="I886" s="484"/>
      <c r="J886" s="440">
        <f>(IF(E883&lt;&gt;0,$G$2,IF(I883&lt;&gt;0,$G$2,"")))</f>
        <v>0</v>
      </c>
    </row>
    <row r="887" spans="2:24" ht="18" hidden="1">
      <c r="B887" s="402"/>
      <c r="C887" s="402"/>
      <c r="D887" s="474"/>
      <c r="E887" s="402"/>
      <c r="F887" s="402"/>
      <c r="G887" s="402"/>
      <c r="H887" s="402"/>
      <c r="I887" s="484"/>
      <c r="J887" s="440" t="str">
        <f>(IF(E884&lt;&gt;0,$G$2,IF(I884&lt;&gt;0,$G$2,"")))</f>
        <v/>
      </c>
    </row>
    <row r="888" spans="2:24">
      <c r="E888" s="278"/>
      <c r="F888" s="278"/>
      <c r="G888" s="278"/>
      <c r="H888" s="278"/>
      <c r="I888" s="282"/>
      <c r="J888" s="221">
        <f>(IF($E1021&lt;&gt;0,$J$2,IF($I1021&lt;&gt;0,$J$2,"")))</f>
        <v>1</v>
      </c>
      <c r="L888" s="278"/>
      <c r="M888" s="278"/>
      <c r="N888" s="282"/>
      <c r="O888" s="282"/>
      <c r="P888" s="282"/>
      <c r="Q888" s="278"/>
      <c r="R888" s="278"/>
      <c r="S888" s="282"/>
      <c r="T888" s="282"/>
      <c r="U888" s="278"/>
      <c r="V888" s="282"/>
      <c r="W888" s="282"/>
    </row>
    <row r="889" spans="2:24">
      <c r="C889" s="227"/>
      <c r="D889" s="228"/>
      <c r="E889" s="278"/>
      <c r="F889" s="278"/>
      <c r="G889" s="278"/>
      <c r="H889" s="278"/>
      <c r="I889" s="282"/>
      <c r="J889" s="221">
        <f>(IF($E1021&lt;&gt;0,$J$2,IF($I1021&lt;&gt;0,$J$2,"")))</f>
        <v>1</v>
      </c>
      <c r="L889" s="278"/>
      <c r="M889" s="278"/>
      <c r="N889" s="282"/>
      <c r="O889" s="282"/>
      <c r="P889" s="282"/>
      <c r="Q889" s="278"/>
      <c r="R889" s="278"/>
      <c r="S889" s="282"/>
      <c r="T889" s="282"/>
      <c r="U889" s="278"/>
      <c r="V889" s="282"/>
      <c r="W889" s="282"/>
    </row>
    <row r="890" spans="2:24">
      <c r="B890" s="897" t="str">
        <f>$B$7</f>
        <v>БЮДЖЕТ - НАЧАЛЕН ПЛАН
ПО ПЪЛНА ЕДИННА БЮДЖЕТНА КЛАСИФИКАЦИЯ</v>
      </c>
      <c r="C890" s="898"/>
      <c r="D890" s="898"/>
      <c r="E890" s="278"/>
      <c r="F890" s="278"/>
      <c r="G890" s="278"/>
      <c r="H890" s="278"/>
      <c r="I890" s="282"/>
      <c r="J890" s="221">
        <f>(IF($E1021&lt;&gt;0,$J$2,IF($I1021&lt;&gt;0,$J$2,"")))</f>
        <v>1</v>
      </c>
      <c r="L890" s="278"/>
      <c r="M890" s="278"/>
      <c r="N890" s="282"/>
      <c r="O890" s="282"/>
      <c r="P890" s="282"/>
      <c r="Q890" s="278"/>
      <c r="R890" s="278"/>
      <c r="S890" s="282"/>
      <c r="T890" s="282"/>
      <c r="U890" s="278"/>
      <c r="V890" s="282"/>
      <c r="W890" s="282"/>
    </row>
    <row r="891" spans="2:24">
      <c r="C891" s="227"/>
      <c r="D891" s="228"/>
      <c r="E891" s="279" t="s">
        <v>1656</v>
      </c>
      <c r="F891" s="279" t="s">
        <v>1524</v>
      </c>
      <c r="G891" s="278"/>
      <c r="H891" s="278"/>
      <c r="I891" s="282"/>
      <c r="J891" s="221">
        <f>(IF($E1021&lt;&gt;0,$J$2,IF($I1021&lt;&gt;0,$J$2,"")))</f>
        <v>1</v>
      </c>
      <c r="L891" s="278"/>
      <c r="M891" s="278"/>
      <c r="N891" s="282"/>
      <c r="O891" s="282"/>
      <c r="P891" s="282"/>
      <c r="Q891" s="278"/>
      <c r="R891" s="278"/>
      <c r="S891" s="282"/>
      <c r="T891" s="282"/>
      <c r="U891" s="278"/>
      <c r="V891" s="282"/>
      <c r="W891" s="282"/>
    </row>
    <row r="892" spans="2:24" ht="17.399999999999999">
      <c r="B892" s="899" t="str">
        <f>$B$9</f>
        <v>Маджарово</v>
      </c>
      <c r="C892" s="900"/>
      <c r="D892" s="901"/>
      <c r="E892" s="578">
        <f>$E$9</f>
        <v>44927</v>
      </c>
      <c r="F892" s="579">
        <f>$F$9</f>
        <v>45291</v>
      </c>
      <c r="G892" s="278"/>
      <c r="H892" s="278"/>
      <c r="I892" s="282"/>
      <c r="J892" s="221">
        <f>(IF($E1021&lt;&gt;0,$J$2,IF($I1021&lt;&gt;0,$J$2,"")))</f>
        <v>1</v>
      </c>
      <c r="L892" s="278"/>
      <c r="M892" s="278"/>
      <c r="N892" s="282"/>
      <c r="O892" s="282"/>
      <c r="P892" s="282"/>
      <c r="Q892" s="278"/>
      <c r="R892" s="278"/>
      <c r="S892" s="282"/>
      <c r="T892" s="282"/>
      <c r="U892" s="278"/>
      <c r="V892" s="282"/>
      <c r="W892" s="282"/>
    </row>
    <row r="893" spans="2:24">
      <c r="B893" s="230" t="str">
        <f>$B$10</f>
        <v>(наименование на разпоредителя с бюджет)</v>
      </c>
      <c r="E893" s="278"/>
      <c r="F893" s="280">
        <f>$F$10</f>
        <v>0</v>
      </c>
      <c r="G893" s="278"/>
      <c r="H893" s="278"/>
      <c r="I893" s="282"/>
      <c r="J893" s="221">
        <f>(IF($E1021&lt;&gt;0,$J$2,IF($I1021&lt;&gt;0,$J$2,"")))</f>
        <v>1</v>
      </c>
      <c r="L893" s="278"/>
      <c r="M893" s="278"/>
      <c r="N893" s="282"/>
      <c r="O893" s="282"/>
      <c r="P893" s="282"/>
      <c r="Q893" s="278"/>
      <c r="R893" s="278"/>
      <c r="S893" s="282"/>
      <c r="T893" s="282"/>
      <c r="U893" s="278"/>
      <c r="V893" s="282"/>
      <c r="W893" s="282"/>
    </row>
    <row r="894" spans="2:24">
      <c r="B894" s="230"/>
      <c r="E894" s="281"/>
      <c r="F894" s="278"/>
      <c r="G894" s="278"/>
      <c r="H894" s="278"/>
      <c r="I894" s="282"/>
      <c r="J894" s="221">
        <f>(IF($E1021&lt;&gt;0,$J$2,IF($I1021&lt;&gt;0,$J$2,"")))</f>
        <v>1</v>
      </c>
      <c r="L894" s="278"/>
      <c r="M894" s="278"/>
      <c r="N894" s="282"/>
      <c r="O894" s="282"/>
      <c r="P894" s="282"/>
      <c r="Q894" s="278"/>
      <c r="R894" s="278"/>
      <c r="S894" s="282"/>
      <c r="T894" s="282"/>
      <c r="U894" s="278"/>
      <c r="V894" s="282"/>
      <c r="W894" s="282"/>
    </row>
    <row r="895" spans="2:24" ht="18">
      <c r="B895" s="883" t="str">
        <f>$B$12</f>
        <v>Маджарово</v>
      </c>
      <c r="C895" s="884"/>
      <c r="D895" s="885"/>
      <c r="E895" s="229" t="s">
        <v>1657</v>
      </c>
      <c r="F895" s="580" t="str">
        <f>$F$12</f>
        <v>7604</v>
      </c>
      <c r="G895" s="278"/>
      <c r="H895" s="278"/>
      <c r="I895" s="282"/>
      <c r="J895" s="221">
        <f>(IF($E1021&lt;&gt;0,$J$2,IF($I1021&lt;&gt;0,$J$2,"")))</f>
        <v>1</v>
      </c>
      <c r="L895" s="278"/>
      <c r="M895" s="278"/>
      <c r="N895" s="282"/>
      <c r="O895" s="282"/>
      <c r="P895" s="282"/>
      <c r="Q895" s="278"/>
      <c r="R895" s="278"/>
      <c r="S895" s="282"/>
      <c r="T895" s="282"/>
      <c r="U895" s="278"/>
      <c r="V895" s="282"/>
      <c r="W895" s="282"/>
    </row>
    <row r="896" spans="2:24">
      <c r="B896" s="581" t="str">
        <f>$B$13</f>
        <v>(наименование на първостепенния разпоредител с бюджет)</v>
      </c>
      <c r="E896" s="281" t="s">
        <v>1658</v>
      </c>
      <c r="F896" s="278"/>
      <c r="G896" s="278"/>
      <c r="H896" s="278"/>
      <c r="I896" s="282"/>
      <c r="J896" s="221">
        <f>(IF($E1021&lt;&gt;0,$J$2,IF($I1021&lt;&gt;0,$J$2,"")))</f>
        <v>1</v>
      </c>
      <c r="L896" s="278"/>
      <c r="M896" s="278"/>
      <c r="N896" s="282"/>
      <c r="O896" s="282"/>
      <c r="P896" s="282"/>
      <c r="Q896" s="278"/>
      <c r="R896" s="278"/>
      <c r="S896" s="282"/>
      <c r="T896" s="282"/>
      <c r="U896" s="278"/>
      <c r="V896" s="282"/>
      <c r="W896" s="282"/>
    </row>
    <row r="897" spans="2:24" ht="18">
      <c r="B897" s="230"/>
      <c r="D897" s="441"/>
      <c r="E897" s="277"/>
      <c r="F897" s="277"/>
      <c r="G897" s="277"/>
      <c r="H897" s="277"/>
      <c r="I897" s="384"/>
      <c r="J897" s="221">
        <f>(IF($E1021&lt;&gt;0,$J$2,IF($I1021&lt;&gt;0,$J$2,"")))</f>
        <v>1</v>
      </c>
      <c r="L897" s="278"/>
      <c r="M897" s="278"/>
      <c r="N897" s="282"/>
      <c r="O897" s="282"/>
      <c r="P897" s="282"/>
      <c r="Q897" s="278"/>
      <c r="R897" s="278"/>
      <c r="S897" s="282"/>
      <c r="T897" s="282"/>
      <c r="U897" s="278"/>
      <c r="V897" s="282"/>
      <c r="W897" s="282"/>
    </row>
    <row r="898" spans="2:24" ht="16.8" thickBot="1">
      <c r="C898" s="227"/>
      <c r="D898" s="228"/>
      <c r="E898" s="278"/>
      <c r="F898" s="281"/>
      <c r="G898" s="281"/>
      <c r="H898" s="281"/>
      <c r="I898" s="284" t="s">
        <v>1659</v>
      </c>
      <c r="J898" s="221">
        <f>(IF($E1021&lt;&gt;0,$J$2,IF($I1021&lt;&gt;0,$J$2,"")))</f>
        <v>1</v>
      </c>
      <c r="L898" s="283" t="s">
        <v>91</v>
      </c>
      <c r="M898" s="278"/>
      <c r="N898" s="282"/>
      <c r="O898" s="284" t="s">
        <v>1659</v>
      </c>
      <c r="P898" s="282"/>
      <c r="Q898" s="283" t="s">
        <v>92</v>
      </c>
      <c r="R898" s="278"/>
      <c r="S898" s="282"/>
      <c r="T898" s="284" t="s">
        <v>1659</v>
      </c>
      <c r="U898" s="278"/>
      <c r="V898" s="282"/>
      <c r="W898" s="284" t="s">
        <v>1659</v>
      </c>
    </row>
    <row r="899" spans="2:24" ht="18.600000000000001" thickBot="1">
      <c r="B899" s="674"/>
      <c r="C899" s="675"/>
      <c r="D899" s="676" t="s">
        <v>1055</v>
      </c>
      <c r="E899" s="677"/>
      <c r="F899" s="955" t="s">
        <v>1460</v>
      </c>
      <c r="G899" s="956"/>
      <c r="H899" s="957"/>
      <c r="I899" s="958"/>
      <c r="J899" s="221">
        <f>(IF($E1021&lt;&gt;0,$J$2,IF($I1021&lt;&gt;0,$J$2,"")))</f>
        <v>1</v>
      </c>
      <c r="L899" s="912" t="s">
        <v>1888</v>
      </c>
      <c r="M899" s="912" t="s">
        <v>1889</v>
      </c>
      <c r="N899" s="905" t="s">
        <v>1890</v>
      </c>
      <c r="O899" s="905" t="s">
        <v>93</v>
      </c>
      <c r="P899" s="222"/>
      <c r="Q899" s="905" t="s">
        <v>1891</v>
      </c>
      <c r="R899" s="905" t="s">
        <v>1892</v>
      </c>
      <c r="S899" s="905" t="s">
        <v>1893</v>
      </c>
      <c r="T899" s="905" t="s">
        <v>94</v>
      </c>
      <c r="U899" s="409" t="s">
        <v>95</v>
      </c>
      <c r="V899" s="410"/>
      <c r="W899" s="411"/>
      <c r="X899" s="291"/>
    </row>
    <row r="900" spans="2:24" ht="31.8" thickBot="1">
      <c r="B900" s="678" t="s">
        <v>1575</v>
      </c>
      <c r="C900" s="679" t="s">
        <v>1660</v>
      </c>
      <c r="D900" s="680" t="s">
        <v>1056</v>
      </c>
      <c r="E900" s="681"/>
      <c r="F900" s="605" t="s">
        <v>1461</v>
      </c>
      <c r="G900" s="605" t="s">
        <v>1462</v>
      </c>
      <c r="H900" s="605" t="s">
        <v>1459</v>
      </c>
      <c r="I900" s="605" t="s">
        <v>1049</v>
      </c>
      <c r="J900" s="221">
        <f>(IF($E1021&lt;&gt;0,$J$2,IF($I1021&lt;&gt;0,$J$2,"")))</f>
        <v>1</v>
      </c>
      <c r="L900" s="948"/>
      <c r="M900" s="954"/>
      <c r="N900" s="948"/>
      <c r="O900" s="954"/>
      <c r="P900" s="222"/>
      <c r="Q900" s="945"/>
      <c r="R900" s="945"/>
      <c r="S900" s="945"/>
      <c r="T900" s="945"/>
      <c r="U900" s="412">
        <f>$C$3</f>
        <v>2023</v>
      </c>
      <c r="V900" s="412">
        <f>$C$3+1</f>
        <v>2024</v>
      </c>
      <c r="W900" s="412" t="str">
        <f>CONCATENATE("след ",$C$3+1)</f>
        <v>след 2024</v>
      </c>
      <c r="X900" s="413" t="s">
        <v>96</v>
      </c>
    </row>
    <row r="901" spans="2:24" ht="18" thickBot="1">
      <c r="B901" s="506"/>
      <c r="C901" s="397"/>
      <c r="D901" s="295" t="s">
        <v>1244</v>
      </c>
      <c r="E901" s="701"/>
      <c r="F901" s="296"/>
      <c r="G901" s="296"/>
      <c r="H901" s="296"/>
      <c r="I901" s="483"/>
      <c r="J901" s="221">
        <f>(IF($E1021&lt;&gt;0,$J$2,IF($I1021&lt;&gt;0,$J$2,"")))</f>
        <v>1</v>
      </c>
      <c r="L901" s="297" t="s">
        <v>97</v>
      </c>
      <c r="M901" s="297" t="s">
        <v>98</v>
      </c>
      <c r="N901" s="298" t="s">
        <v>99</v>
      </c>
      <c r="O901" s="298" t="s">
        <v>100</v>
      </c>
      <c r="P901" s="222"/>
      <c r="Q901" s="504" t="s">
        <v>101</v>
      </c>
      <c r="R901" s="504" t="s">
        <v>102</v>
      </c>
      <c r="S901" s="504" t="s">
        <v>103</v>
      </c>
      <c r="T901" s="504" t="s">
        <v>104</v>
      </c>
      <c r="U901" s="504" t="s">
        <v>1026</v>
      </c>
      <c r="V901" s="504" t="s">
        <v>1027</v>
      </c>
      <c r="W901" s="504" t="s">
        <v>1028</v>
      </c>
      <c r="X901" s="414" t="s">
        <v>1029</v>
      </c>
    </row>
    <row r="902" spans="2:24" ht="122.4" thickBot="1">
      <c r="B902" s="236"/>
      <c r="C902" s="511">
        <f>VLOOKUP(D902,OP_LIST2,2,FALSE)</f>
        <v>0</v>
      </c>
      <c r="D902" s="512" t="s">
        <v>944</v>
      </c>
      <c r="E902" s="702"/>
      <c r="F902" s="368"/>
      <c r="G902" s="368"/>
      <c r="H902" s="368"/>
      <c r="I902" s="303"/>
      <c r="J902" s="221">
        <f>(IF($E1021&lt;&gt;0,$J$2,IF($I1021&lt;&gt;0,$J$2,"")))</f>
        <v>1</v>
      </c>
      <c r="L902" s="415" t="s">
        <v>1030</v>
      </c>
      <c r="M902" s="415" t="s">
        <v>1030</v>
      </c>
      <c r="N902" s="415" t="s">
        <v>1031</v>
      </c>
      <c r="O902" s="415" t="s">
        <v>1032</v>
      </c>
      <c r="P902" s="222"/>
      <c r="Q902" s="415" t="s">
        <v>1030</v>
      </c>
      <c r="R902" s="415" t="s">
        <v>1030</v>
      </c>
      <c r="S902" s="415" t="s">
        <v>1057</v>
      </c>
      <c r="T902" s="415" t="s">
        <v>1034</v>
      </c>
      <c r="U902" s="415" t="s">
        <v>1030</v>
      </c>
      <c r="V902" s="415" t="s">
        <v>1030</v>
      </c>
      <c r="W902" s="415" t="s">
        <v>1030</v>
      </c>
      <c r="X902" s="306" t="s">
        <v>1035</v>
      </c>
    </row>
    <row r="903" spans="2:24" ht="18" thickBot="1">
      <c r="B903" s="510"/>
      <c r="C903" s="513">
        <f>VLOOKUP(D904,EBK_DEIN2,2,FALSE)</f>
        <v>2239</v>
      </c>
      <c r="D903" s="505" t="s">
        <v>1444</v>
      </c>
      <c r="E903" s="703"/>
      <c r="F903" s="368"/>
      <c r="G903" s="368"/>
      <c r="H903" s="368"/>
      <c r="I903" s="303"/>
      <c r="J903" s="221">
        <f>(IF($E1021&lt;&gt;0,$J$2,IF($I1021&lt;&gt;0,$J$2,"")))</f>
        <v>1</v>
      </c>
      <c r="L903" s="416"/>
      <c r="M903" s="416"/>
      <c r="N903" s="344"/>
      <c r="O903" s="417"/>
      <c r="P903" s="222"/>
      <c r="Q903" s="416"/>
      <c r="R903" s="416"/>
      <c r="S903" s="344"/>
      <c r="T903" s="417"/>
      <c r="U903" s="416"/>
      <c r="V903" s="344"/>
      <c r="W903" s="417"/>
      <c r="X903" s="418"/>
    </row>
    <row r="904" spans="2:24" ht="18">
      <c r="B904" s="419"/>
      <c r="C904" s="238"/>
      <c r="D904" s="502" t="s">
        <v>706</v>
      </c>
      <c r="E904" s="703"/>
      <c r="F904" s="368"/>
      <c r="G904" s="368"/>
      <c r="H904" s="368"/>
      <c r="I904" s="303"/>
      <c r="J904" s="221">
        <f>(IF($E1021&lt;&gt;0,$J$2,IF($I1021&lt;&gt;0,$J$2,"")))</f>
        <v>1</v>
      </c>
      <c r="L904" s="416"/>
      <c r="M904" s="416"/>
      <c r="N904" s="344"/>
      <c r="O904" s="420">
        <f>SUMIF(O907:O908,"&lt;0")+SUMIF(O910:O914,"&lt;0")+SUMIF(O916:O923,"&lt;0")+SUMIF(O925:O941,"&lt;0")+SUMIF(O947:O951,"&lt;0")+SUMIF(O953:O958,"&lt;0")+SUMIF(O961:O967,"&lt;0")+SUMIF(O974:O975,"&lt;0")+SUMIF(O978:O983,"&lt;0")+SUMIF(O985:O990,"&lt;0")+SUMIF(O994,"&lt;0")+SUMIF(O996:O1002,"&lt;0")+SUMIF(O1004:O1006,"&lt;0")+SUMIF(O1008:O1011,"&lt;0")+SUMIF(O1013:O1014,"&lt;0")+SUMIF(O1017,"&lt;0")</f>
        <v>-69190</v>
      </c>
      <c r="P904" s="222"/>
      <c r="Q904" s="416"/>
      <c r="R904" s="416"/>
      <c r="S904" s="344"/>
      <c r="T904" s="420">
        <f>SUMIF(T907:T908,"&lt;0")+SUMIF(T910:T914,"&lt;0")+SUMIF(T916:T923,"&lt;0")+SUMIF(T925:T941,"&lt;0")+SUMIF(T947:T951,"&lt;0")+SUMIF(T953:T958,"&lt;0")+SUMIF(T961:T967,"&lt;0")+SUMIF(T974:T975,"&lt;0")+SUMIF(T978:T983,"&lt;0")+SUMIF(T985:T990,"&lt;0")+SUMIF(T994,"&lt;0")+SUMIF(T996:T1002,"&lt;0")+SUMIF(T1004:T1006,"&lt;0")+SUMIF(T1008:T1011,"&lt;0")+SUMIF(T1013:T1014,"&lt;0")+SUMIF(T1017,"&lt;0")</f>
        <v>-59610</v>
      </c>
      <c r="U904" s="416"/>
      <c r="V904" s="344"/>
      <c r="W904" s="417"/>
      <c r="X904" s="308"/>
    </row>
    <row r="905" spans="2:24" ht="18.600000000000001" thickBot="1">
      <c r="B905" s="354"/>
      <c r="C905" s="238"/>
      <c r="D905" s="292" t="s">
        <v>1058</v>
      </c>
      <c r="E905" s="703"/>
      <c r="F905" s="368"/>
      <c r="G905" s="368"/>
      <c r="H905" s="368"/>
      <c r="I905" s="303"/>
      <c r="J905" s="221">
        <f>(IF($E1021&lt;&gt;0,$J$2,IF($I1021&lt;&gt;0,$J$2,"")))</f>
        <v>1</v>
      </c>
      <c r="L905" s="416"/>
      <c r="M905" s="416"/>
      <c r="N905" s="344"/>
      <c r="O905" s="417"/>
      <c r="P905" s="222"/>
      <c r="Q905" s="416"/>
      <c r="R905" s="416"/>
      <c r="S905" s="344"/>
      <c r="T905" s="417"/>
      <c r="U905" s="416"/>
      <c r="V905" s="344"/>
      <c r="W905" s="417"/>
      <c r="X905" s="310"/>
    </row>
    <row r="906" spans="2:24" ht="18.600000000000001" hidden="1" thickBot="1">
      <c r="B906" s="682">
        <v>100</v>
      </c>
      <c r="C906" s="959" t="s">
        <v>1245</v>
      </c>
      <c r="D906" s="960"/>
      <c r="E906" s="683"/>
      <c r="F906" s="684">
        <f>SUM(F907:F908)</f>
        <v>0</v>
      </c>
      <c r="G906" s="685">
        <f>SUM(G907:G908)</f>
        <v>0</v>
      </c>
      <c r="H906" s="685">
        <f>SUM(H907:H908)</f>
        <v>0</v>
      </c>
      <c r="I906" s="685">
        <f>SUM(I907:I908)</f>
        <v>0</v>
      </c>
      <c r="J906" s="243" t="str">
        <f t="shared" ref="J906:J937" si="196">(IF($E906&lt;&gt;0,$J$2,IF($I906&lt;&gt;0,$J$2,"")))</f>
        <v/>
      </c>
      <c r="K906" s="244"/>
      <c r="L906" s="311">
        <f>SUM(L907:L908)</f>
        <v>0</v>
      </c>
      <c r="M906" s="312">
        <f>SUM(M907:M908)</f>
        <v>0</v>
      </c>
      <c r="N906" s="421">
        <f>SUM(N907:N908)</f>
        <v>0</v>
      </c>
      <c r="O906" s="422">
        <f>SUM(O907:O908)</f>
        <v>0</v>
      </c>
      <c r="P906" s="244"/>
      <c r="Q906" s="707"/>
      <c r="R906" s="708"/>
      <c r="S906" s="709"/>
      <c r="T906" s="708"/>
      <c r="U906" s="708"/>
      <c r="V906" s="708"/>
      <c r="W906" s="710"/>
      <c r="X906" s="313">
        <f t="shared" ref="X906:X937" si="197">T906-U906-V906-W906</f>
        <v>0</v>
      </c>
    </row>
    <row r="907" spans="2:24" ht="18.600000000000001" hidden="1" thickBot="1">
      <c r="B907" s="140"/>
      <c r="C907" s="144">
        <v>101</v>
      </c>
      <c r="D907" s="138" t="s">
        <v>1246</v>
      </c>
      <c r="E907" s="704"/>
      <c r="F907" s="449"/>
      <c r="G907" s="245"/>
      <c r="H907" s="245"/>
      <c r="I907" s="476">
        <f>F907+G907+H907</f>
        <v>0</v>
      </c>
      <c r="J907" s="243" t="str">
        <f t="shared" si="196"/>
        <v/>
      </c>
      <c r="K907" s="244"/>
      <c r="L907" s="423"/>
      <c r="M907" s="252"/>
      <c r="N907" s="315">
        <f>I907</f>
        <v>0</v>
      </c>
      <c r="O907" s="424">
        <f>L907+M907-N907</f>
        <v>0</v>
      </c>
      <c r="P907" s="244"/>
      <c r="Q907" s="663"/>
      <c r="R907" s="667"/>
      <c r="S907" s="667"/>
      <c r="T907" s="667"/>
      <c r="U907" s="667"/>
      <c r="V907" s="667"/>
      <c r="W907" s="711"/>
      <c r="X907" s="313">
        <f t="shared" si="197"/>
        <v>0</v>
      </c>
    </row>
    <row r="908" spans="2:24" ht="18.600000000000001" hidden="1" thickBot="1">
      <c r="B908" s="140"/>
      <c r="C908" s="137">
        <v>102</v>
      </c>
      <c r="D908" s="139" t="s">
        <v>1247</v>
      </c>
      <c r="E908" s="704"/>
      <c r="F908" s="449"/>
      <c r="G908" s="245"/>
      <c r="H908" s="245"/>
      <c r="I908" s="476">
        <f>F908+G908+H908</f>
        <v>0</v>
      </c>
      <c r="J908" s="243" t="str">
        <f t="shared" si="196"/>
        <v/>
      </c>
      <c r="K908" s="244"/>
      <c r="L908" s="423"/>
      <c r="M908" s="252"/>
      <c r="N908" s="315">
        <f>I908</f>
        <v>0</v>
      </c>
      <c r="O908" s="424">
        <f>L908+M908-N908</f>
        <v>0</v>
      </c>
      <c r="P908" s="244"/>
      <c r="Q908" s="663"/>
      <c r="R908" s="667"/>
      <c r="S908" s="667"/>
      <c r="T908" s="667"/>
      <c r="U908" s="667"/>
      <c r="V908" s="667"/>
      <c r="W908" s="711"/>
      <c r="X908" s="313">
        <f t="shared" si="197"/>
        <v>0</v>
      </c>
    </row>
    <row r="909" spans="2:24" ht="18.600000000000001" thickBot="1">
      <c r="B909" s="686">
        <v>200</v>
      </c>
      <c r="C909" s="946" t="s">
        <v>1248</v>
      </c>
      <c r="D909" s="946"/>
      <c r="E909" s="687"/>
      <c r="F909" s="688">
        <f>SUM(F910:F914)</f>
        <v>8000</v>
      </c>
      <c r="G909" s="689">
        <f>SUM(G910:G914)</f>
        <v>0</v>
      </c>
      <c r="H909" s="689">
        <f>SUM(H910:H914)</f>
        <v>0</v>
      </c>
      <c r="I909" s="689">
        <f>SUM(I910:I914)</f>
        <v>8000</v>
      </c>
      <c r="J909" s="243">
        <f t="shared" si="196"/>
        <v>1</v>
      </c>
      <c r="K909" s="244"/>
      <c r="L909" s="316">
        <f>SUM(L910:L914)</f>
        <v>0</v>
      </c>
      <c r="M909" s="317">
        <f>SUM(M910:M914)</f>
        <v>0</v>
      </c>
      <c r="N909" s="425">
        <f>SUM(N910:N914)</f>
        <v>8000</v>
      </c>
      <c r="O909" s="426">
        <f>SUM(O910:O914)</f>
        <v>-8000</v>
      </c>
      <c r="P909" s="244"/>
      <c r="Q909" s="665"/>
      <c r="R909" s="666"/>
      <c r="S909" s="666"/>
      <c r="T909" s="666"/>
      <c r="U909" s="666"/>
      <c r="V909" s="666"/>
      <c r="W909" s="712"/>
      <c r="X909" s="313">
        <f t="shared" si="197"/>
        <v>0</v>
      </c>
    </row>
    <row r="910" spans="2:24" ht="18.600000000000001" hidden="1" thickBot="1">
      <c r="B910" s="143"/>
      <c r="C910" s="144">
        <v>201</v>
      </c>
      <c r="D910" s="138" t="s">
        <v>1249</v>
      </c>
      <c r="E910" s="704"/>
      <c r="F910" s="449"/>
      <c r="G910" s="245"/>
      <c r="H910" s="245"/>
      <c r="I910" s="476">
        <f>F910+G910+H910</f>
        <v>0</v>
      </c>
      <c r="J910" s="243" t="str">
        <f t="shared" si="196"/>
        <v/>
      </c>
      <c r="K910" s="244"/>
      <c r="L910" s="423"/>
      <c r="M910" s="252"/>
      <c r="N910" s="315">
        <f>I910</f>
        <v>0</v>
      </c>
      <c r="O910" s="424">
        <f>L910+M910-N910</f>
        <v>0</v>
      </c>
      <c r="P910" s="244"/>
      <c r="Q910" s="663"/>
      <c r="R910" s="667"/>
      <c r="S910" s="667"/>
      <c r="T910" s="667"/>
      <c r="U910" s="667"/>
      <c r="V910" s="667"/>
      <c r="W910" s="711"/>
      <c r="X910" s="313">
        <f t="shared" si="197"/>
        <v>0</v>
      </c>
    </row>
    <row r="911" spans="2:24" ht="18.600000000000001" thickBot="1">
      <c r="B911" s="136"/>
      <c r="C911" s="137">
        <v>202</v>
      </c>
      <c r="D911" s="145" t="s">
        <v>1250</v>
      </c>
      <c r="E911" s="704"/>
      <c r="F911" s="449">
        <v>8000</v>
      </c>
      <c r="G911" s="245"/>
      <c r="H911" s="245"/>
      <c r="I911" s="476">
        <f>F911+G911+H911</f>
        <v>8000</v>
      </c>
      <c r="J911" s="243">
        <f t="shared" si="196"/>
        <v>1</v>
      </c>
      <c r="K911" s="244"/>
      <c r="L911" s="423"/>
      <c r="M911" s="252"/>
      <c r="N911" s="315">
        <f>I911</f>
        <v>8000</v>
      </c>
      <c r="O911" s="424">
        <f>L911+M911-N911</f>
        <v>-8000</v>
      </c>
      <c r="P911" s="244"/>
      <c r="Q911" s="663"/>
      <c r="R911" s="667"/>
      <c r="S911" s="667"/>
      <c r="T911" s="667"/>
      <c r="U911" s="667"/>
      <c r="V911" s="667"/>
      <c r="W911" s="711"/>
      <c r="X911" s="313">
        <f t="shared" si="197"/>
        <v>0</v>
      </c>
    </row>
    <row r="912" spans="2:24" ht="18.600000000000001" hidden="1" thickBot="1">
      <c r="B912" s="152"/>
      <c r="C912" s="137">
        <v>205</v>
      </c>
      <c r="D912" s="145" t="s">
        <v>901</v>
      </c>
      <c r="E912" s="704"/>
      <c r="F912" s="449"/>
      <c r="G912" s="245"/>
      <c r="H912" s="245"/>
      <c r="I912" s="476">
        <f>F912+G912+H912</f>
        <v>0</v>
      </c>
      <c r="J912" s="243" t="str">
        <f t="shared" si="196"/>
        <v/>
      </c>
      <c r="K912" s="244"/>
      <c r="L912" s="423"/>
      <c r="M912" s="252"/>
      <c r="N912" s="315">
        <f>I912</f>
        <v>0</v>
      </c>
      <c r="O912" s="424">
        <f>L912+M912-N912</f>
        <v>0</v>
      </c>
      <c r="P912" s="244"/>
      <c r="Q912" s="663"/>
      <c r="R912" s="667"/>
      <c r="S912" s="667"/>
      <c r="T912" s="667"/>
      <c r="U912" s="667"/>
      <c r="V912" s="667"/>
      <c r="W912" s="711"/>
      <c r="X912" s="313">
        <f t="shared" si="197"/>
        <v>0</v>
      </c>
    </row>
    <row r="913" spans="2:24" ht="18.600000000000001" hidden="1" thickBot="1">
      <c r="B913" s="152"/>
      <c r="C913" s="137">
        <v>208</v>
      </c>
      <c r="D913" s="159" t="s">
        <v>902</v>
      </c>
      <c r="E913" s="704"/>
      <c r="F913" s="449"/>
      <c r="G913" s="245"/>
      <c r="H913" s="245"/>
      <c r="I913" s="476">
        <f>F913+G913+H913</f>
        <v>0</v>
      </c>
      <c r="J913" s="243" t="str">
        <f t="shared" si="196"/>
        <v/>
      </c>
      <c r="K913" s="244"/>
      <c r="L913" s="423"/>
      <c r="M913" s="252"/>
      <c r="N913" s="315">
        <f>I913</f>
        <v>0</v>
      </c>
      <c r="O913" s="424">
        <f>L913+M913-N913</f>
        <v>0</v>
      </c>
      <c r="P913" s="244"/>
      <c r="Q913" s="663"/>
      <c r="R913" s="667"/>
      <c r="S913" s="667"/>
      <c r="T913" s="667"/>
      <c r="U913" s="667"/>
      <c r="V913" s="667"/>
      <c r="W913" s="711"/>
      <c r="X913" s="313">
        <f t="shared" si="197"/>
        <v>0</v>
      </c>
    </row>
    <row r="914" spans="2:24" ht="18.600000000000001" hidden="1" thickBot="1">
      <c r="B914" s="143"/>
      <c r="C914" s="142">
        <v>209</v>
      </c>
      <c r="D914" s="148" t="s">
        <v>903</v>
      </c>
      <c r="E914" s="704"/>
      <c r="F914" s="449"/>
      <c r="G914" s="245"/>
      <c r="H914" s="245"/>
      <c r="I914" s="476">
        <f>F914+G914+H914</f>
        <v>0</v>
      </c>
      <c r="J914" s="243" t="str">
        <f t="shared" si="196"/>
        <v/>
      </c>
      <c r="K914" s="244"/>
      <c r="L914" s="423"/>
      <c r="M914" s="252"/>
      <c r="N914" s="315">
        <f>I914</f>
        <v>0</v>
      </c>
      <c r="O914" s="424">
        <f>L914+M914-N914</f>
        <v>0</v>
      </c>
      <c r="P914" s="244"/>
      <c r="Q914" s="663"/>
      <c r="R914" s="667"/>
      <c r="S914" s="667"/>
      <c r="T914" s="667"/>
      <c r="U914" s="667"/>
      <c r="V914" s="667"/>
      <c r="W914" s="711"/>
      <c r="X914" s="313">
        <f t="shared" si="197"/>
        <v>0</v>
      </c>
    </row>
    <row r="915" spans="2:24" ht="18.600000000000001" thickBot="1">
      <c r="B915" s="686">
        <v>500</v>
      </c>
      <c r="C915" s="947" t="s">
        <v>203</v>
      </c>
      <c r="D915" s="947"/>
      <c r="E915" s="687"/>
      <c r="F915" s="688">
        <f>SUM(F916:F922)</f>
        <v>1580</v>
      </c>
      <c r="G915" s="689">
        <f>SUM(G916:G922)</f>
        <v>0</v>
      </c>
      <c r="H915" s="689">
        <f>SUM(H916:H922)</f>
        <v>0</v>
      </c>
      <c r="I915" s="689">
        <f>SUM(I916:I922)</f>
        <v>1580</v>
      </c>
      <c r="J915" s="243">
        <f t="shared" si="196"/>
        <v>1</v>
      </c>
      <c r="K915" s="244"/>
      <c r="L915" s="316">
        <f>SUM(L916:L922)</f>
        <v>0</v>
      </c>
      <c r="M915" s="317">
        <f>SUM(M916:M922)</f>
        <v>0</v>
      </c>
      <c r="N915" s="425">
        <f>SUM(N916:N922)</f>
        <v>1580</v>
      </c>
      <c r="O915" s="426">
        <f>SUM(O916:O922)</f>
        <v>-1580</v>
      </c>
      <c r="P915" s="244"/>
      <c r="Q915" s="665"/>
      <c r="R915" s="666"/>
      <c r="S915" s="667"/>
      <c r="T915" s="666"/>
      <c r="U915" s="666"/>
      <c r="V915" s="666"/>
      <c r="W915" s="712"/>
      <c r="X915" s="313">
        <f t="shared" si="197"/>
        <v>0</v>
      </c>
    </row>
    <row r="916" spans="2:24" ht="18.600000000000001" thickBot="1">
      <c r="B916" s="143"/>
      <c r="C916" s="160">
        <v>551</v>
      </c>
      <c r="D916" s="456" t="s">
        <v>204</v>
      </c>
      <c r="E916" s="704"/>
      <c r="F916" s="449">
        <v>1200</v>
      </c>
      <c r="G916" s="245"/>
      <c r="H916" s="245"/>
      <c r="I916" s="476">
        <f t="shared" ref="I916:I923" si="198">F916+G916+H916</f>
        <v>1200</v>
      </c>
      <c r="J916" s="243">
        <f t="shared" si="196"/>
        <v>1</v>
      </c>
      <c r="K916" s="244"/>
      <c r="L916" s="423"/>
      <c r="M916" s="252"/>
      <c r="N916" s="315">
        <f t="shared" ref="N916:N923" si="199">I916</f>
        <v>1200</v>
      </c>
      <c r="O916" s="424">
        <f t="shared" ref="O916:O923" si="200">L916+M916-N916</f>
        <v>-1200</v>
      </c>
      <c r="P916" s="244"/>
      <c r="Q916" s="663"/>
      <c r="R916" s="667"/>
      <c r="S916" s="667"/>
      <c r="T916" s="667"/>
      <c r="U916" s="667"/>
      <c r="V916" s="667"/>
      <c r="W916" s="711"/>
      <c r="X916" s="313">
        <f t="shared" si="197"/>
        <v>0</v>
      </c>
    </row>
    <row r="917" spans="2:24" ht="18.600000000000001" hidden="1" thickBot="1">
      <c r="B917" s="143"/>
      <c r="C917" s="161">
        <v>552</v>
      </c>
      <c r="D917" s="457" t="s">
        <v>205</v>
      </c>
      <c r="E917" s="704"/>
      <c r="F917" s="449"/>
      <c r="G917" s="245"/>
      <c r="H917" s="245"/>
      <c r="I917" s="476">
        <f t="shared" si="198"/>
        <v>0</v>
      </c>
      <c r="J917" s="243" t="str">
        <f t="shared" si="196"/>
        <v/>
      </c>
      <c r="K917" s="244"/>
      <c r="L917" s="423"/>
      <c r="M917" s="252"/>
      <c r="N917" s="315">
        <f t="shared" si="199"/>
        <v>0</v>
      </c>
      <c r="O917" s="424">
        <f t="shared" si="200"/>
        <v>0</v>
      </c>
      <c r="P917" s="244"/>
      <c r="Q917" s="663"/>
      <c r="R917" s="667"/>
      <c r="S917" s="667"/>
      <c r="T917" s="667"/>
      <c r="U917" s="667"/>
      <c r="V917" s="667"/>
      <c r="W917" s="711"/>
      <c r="X917" s="313">
        <f t="shared" si="197"/>
        <v>0</v>
      </c>
    </row>
    <row r="918" spans="2:24" ht="18.600000000000001" hidden="1" thickBot="1">
      <c r="B918" s="143"/>
      <c r="C918" s="161">
        <v>558</v>
      </c>
      <c r="D918" s="457" t="s">
        <v>1676</v>
      </c>
      <c r="E918" s="704"/>
      <c r="F918" s="592">
        <v>0</v>
      </c>
      <c r="G918" s="592">
        <v>0</v>
      </c>
      <c r="H918" s="592">
        <v>0</v>
      </c>
      <c r="I918" s="476">
        <f t="shared" si="198"/>
        <v>0</v>
      </c>
      <c r="J918" s="243" t="str">
        <f t="shared" si="196"/>
        <v/>
      </c>
      <c r="K918" s="244"/>
      <c r="L918" s="423"/>
      <c r="M918" s="252"/>
      <c r="N918" s="315">
        <f t="shared" si="199"/>
        <v>0</v>
      </c>
      <c r="O918" s="424">
        <f t="shared" si="200"/>
        <v>0</v>
      </c>
      <c r="P918" s="244"/>
      <c r="Q918" s="663"/>
      <c r="R918" s="667"/>
      <c r="S918" s="667"/>
      <c r="T918" s="667"/>
      <c r="U918" s="667"/>
      <c r="V918" s="667"/>
      <c r="W918" s="711"/>
      <c r="X918" s="313">
        <f t="shared" si="197"/>
        <v>0</v>
      </c>
    </row>
    <row r="919" spans="2:24" ht="18.600000000000001" thickBot="1">
      <c r="B919" s="143"/>
      <c r="C919" s="161">
        <v>560</v>
      </c>
      <c r="D919" s="458" t="s">
        <v>206</v>
      </c>
      <c r="E919" s="704"/>
      <c r="F919" s="449">
        <v>380</v>
      </c>
      <c r="G919" s="245"/>
      <c r="H919" s="245"/>
      <c r="I919" s="476">
        <f t="shared" si="198"/>
        <v>380</v>
      </c>
      <c r="J919" s="243">
        <f t="shared" si="196"/>
        <v>1</v>
      </c>
      <c r="K919" s="244"/>
      <c r="L919" s="423"/>
      <c r="M919" s="252"/>
      <c r="N919" s="315">
        <f t="shared" si="199"/>
        <v>380</v>
      </c>
      <c r="O919" s="424">
        <f t="shared" si="200"/>
        <v>-380</v>
      </c>
      <c r="P919" s="244"/>
      <c r="Q919" s="663"/>
      <c r="R919" s="667"/>
      <c r="S919" s="667"/>
      <c r="T919" s="667"/>
      <c r="U919" s="667"/>
      <c r="V919" s="667"/>
      <c r="W919" s="711"/>
      <c r="X919" s="313">
        <f t="shared" si="197"/>
        <v>0</v>
      </c>
    </row>
    <row r="920" spans="2:24" ht="18.600000000000001" hidden="1" thickBot="1">
      <c r="B920" s="143"/>
      <c r="C920" s="161">
        <v>580</v>
      </c>
      <c r="D920" s="457" t="s">
        <v>207</v>
      </c>
      <c r="E920" s="704"/>
      <c r="F920" s="449"/>
      <c r="G920" s="245"/>
      <c r="H920" s="245"/>
      <c r="I920" s="476">
        <f t="shared" si="198"/>
        <v>0</v>
      </c>
      <c r="J920" s="243" t="str">
        <f t="shared" si="196"/>
        <v/>
      </c>
      <c r="K920" s="244"/>
      <c r="L920" s="423"/>
      <c r="M920" s="252"/>
      <c r="N920" s="315">
        <f t="shared" si="199"/>
        <v>0</v>
      </c>
      <c r="O920" s="424">
        <f t="shared" si="200"/>
        <v>0</v>
      </c>
      <c r="P920" s="244"/>
      <c r="Q920" s="663"/>
      <c r="R920" s="667"/>
      <c r="S920" s="667"/>
      <c r="T920" s="667"/>
      <c r="U920" s="667"/>
      <c r="V920" s="667"/>
      <c r="W920" s="711"/>
      <c r="X920" s="313">
        <f t="shared" si="197"/>
        <v>0</v>
      </c>
    </row>
    <row r="921" spans="2:24" ht="18.600000000000001" hidden="1" thickBot="1">
      <c r="B921" s="143"/>
      <c r="C921" s="161">
        <v>588</v>
      </c>
      <c r="D921" s="457" t="s">
        <v>1681</v>
      </c>
      <c r="E921" s="704"/>
      <c r="F921" s="592">
        <v>0</v>
      </c>
      <c r="G921" s="592">
        <v>0</v>
      </c>
      <c r="H921" s="592">
        <v>0</v>
      </c>
      <c r="I921" s="476">
        <f t="shared" si="198"/>
        <v>0</v>
      </c>
      <c r="J921" s="243" t="str">
        <f t="shared" si="196"/>
        <v/>
      </c>
      <c r="K921" s="244"/>
      <c r="L921" s="423"/>
      <c r="M921" s="252"/>
      <c r="N921" s="315">
        <f t="shared" si="199"/>
        <v>0</v>
      </c>
      <c r="O921" s="424">
        <f t="shared" si="200"/>
        <v>0</v>
      </c>
      <c r="P921" s="244"/>
      <c r="Q921" s="663"/>
      <c r="R921" s="667"/>
      <c r="S921" s="667"/>
      <c r="T921" s="667"/>
      <c r="U921" s="667"/>
      <c r="V921" s="667"/>
      <c r="W921" s="711"/>
      <c r="X921" s="313">
        <f t="shared" si="197"/>
        <v>0</v>
      </c>
    </row>
    <row r="922" spans="2:24" ht="32.4" hidden="1" thickBot="1">
      <c r="B922" s="143"/>
      <c r="C922" s="162">
        <v>590</v>
      </c>
      <c r="D922" s="459" t="s">
        <v>208</v>
      </c>
      <c r="E922" s="704"/>
      <c r="F922" s="449"/>
      <c r="G922" s="245"/>
      <c r="H922" s="245"/>
      <c r="I922" s="476">
        <f t="shared" si="198"/>
        <v>0</v>
      </c>
      <c r="J922" s="243" t="str">
        <f t="shared" si="196"/>
        <v/>
      </c>
      <c r="K922" s="244"/>
      <c r="L922" s="423"/>
      <c r="M922" s="252"/>
      <c r="N922" s="315">
        <f t="shared" si="199"/>
        <v>0</v>
      </c>
      <c r="O922" s="424">
        <f t="shared" si="200"/>
        <v>0</v>
      </c>
      <c r="P922" s="244"/>
      <c r="Q922" s="663"/>
      <c r="R922" s="667"/>
      <c r="S922" s="667"/>
      <c r="T922" s="667"/>
      <c r="U922" s="667"/>
      <c r="V922" s="667"/>
      <c r="W922" s="711"/>
      <c r="X922" s="313">
        <f t="shared" si="197"/>
        <v>0</v>
      </c>
    </row>
    <row r="923" spans="2:24" ht="18.600000000000001" hidden="1" thickBot="1">
      <c r="B923" s="686">
        <v>800</v>
      </c>
      <c r="C923" s="947" t="s">
        <v>1059</v>
      </c>
      <c r="D923" s="947"/>
      <c r="E923" s="687"/>
      <c r="F923" s="690"/>
      <c r="G923" s="691"/>
      <c r="H923" s="691"/>
      <c r="I923" s="692">
        <f t="shared" si="198"/>
        <v>0</v>
      </c>
      <c r="J923" s="243" t="str">
        <f t="shared" si="196"/>
        <v/>
      </c>
      <c r="K923" s="244"/>
      <c r="L923" s="428"/>
      <c r="M923" s="254"/>
      <c r="N923" s="315">
        <f t="shared" si="199"/>
        <v>0</v>
      </c>
      <c r="O923" s="424">
        <f t="shared" si="200"/>
        <v>0</v>
      </c>
      <c r="P923" s="244"/>
      <c r="Q923" s="665"/>
      <c r="R923" s="666"/>
      <c r="S923" s="667"/>
      <c r="T923" s="667"/>
      <c r="U923" s="666"/>
      <c r="V923" s="667"/>
      <c r="W923" s="711"/>
      <c r="X923" s="313">
        <f t="shared" si="197"/>
        <v>0</v>
      </c>
    </row>
    <row r="924" spans="2:24" ht="18.600000000000001" thickBot="1">
      <c r="B924" s="686">
        <v>1000</v>
      </c>
      <c r="C924" s="943" t="s">
        <v>210</v>
      </c>
      <c r="D924" s="943"/>
      <c r="E924" s="687"/>
      <c r="F924" s="688">
        <f>SUM(F925:F941)</f>
        <v>59610</v>
      </c>
      <c r="G924" s="689">
        <f>SUM(G925:G941)</f>
        <v>0</v>
      </c>
      <c r="H924" s="689">
        <f>SUM(H925:H941)</f>
        <v>0</v>
      </c>
      <c r="I924" s="689">
        <f>SUM(I925:I941)</f>
        <v>59610</v>
      </c>
      <c r="J924" s="243">
        <f t="shared" si="196"/>
        <v>1</v>
      </c>
      <c r="K924" s="244"/>
      <c r="L924" s="316">
        <f>SUM(L925:L941)</f>
        <v>0</v>
      </c>
      <c r="M924" s="317">
        <f>SUM(M925:M941)</f>
        <v>0</v>
      </c>
      <c r="N924" s="425">
        <f>SUM(N925:N941)</f>
        <v>59610</v>
      </c>
      <c r="O924" s="426">
        <f>SUM(O925:O941)</f>
        <v>-59610</v>
      </c>
      <c r="P924" s="244"/>
      <c r="Q924" s="316">
        <f t="shared" ref="Q924:W924" si="201">SUM(Q925:Q941)</f>
        <v>0</v>
      </c>
      <c r="R924" s="317">
        <f t="shared" si="201"/>
        <v>0</v>
      </c>
      <c r="S924" s="317">
        <f t="shared" si="201"/>
        <v>59610</v>
      </c>
      <c r="T924" s="317">
        <f t="shared" si="201"/>
        <v>-59610</v>
      </c>
      <c r="U924" s="317">
        <f t="shared" si="201"/>
        <v>0</v>
      </c>
      <c r="V924" s="317">
        <f t="shared" si="201"/>
        <v>0</v>
      </c>
      <c r="W924" s="426">
        <f t="shared" si="201"/>
        <v>0</v>
      </c>
      <c r="X924" s="313">
        <f t="shared" si="197"/>
        <v>-59610</v>
      </c>
    </row>
    <row r="925" spans="2:24" ht="18.600000000000001" hidden="1" thickBot="1">
      <c r="B925" s="136"/>
      <c r="C925" s="144">
        <v>1011</v>
      </c>
      <c r="D925" s="163" t="s">
        <v>211</v>
      </c>
      <c r="E925" s="704"/>
      <c r="F925" s="449"/>
      <c r="G925" s="245"/>
      <c r="H925" s="245"/>
      <c r="I925" s="476">
        <f t="shared" ref="I925:I941" si="202">F925+G925+H925</f>
        <v>0</v>
      </c>
      <c r="J925" s="243" t="str">
        <f t="shared" si="196"/>
        <v/>
      </c>
      <c r="K925" s="244"/>
      <c r="L925" s="423"/>
      <c r="M925" s="252"/>
      <c r="N925" s="315">
        <f t="shared" ref="N925:N941" si="203">I925</f>
        <v>0</v>
      </c>
      <c r="O925" s="424">
        <f t="shared" ref="O925:O941" si="204">L925+M925-N925</f>
        <v>0</v>
      </c>
      <c r="P925" s="244"/>
      <c r="Q925" s="423"/>
      <c r="R925" s="252"/>
      <c r="S925" s="429">
        <f t="shared" ref="S925:S932" si="205">+IF(+(L925+M925)&gt;=I925,+M925,+(+I925-L925))</f>
        <v>0</v>
      </c>
      <c r="T925" s="315">
        <f t="shared" ref="T925:T932" si="206">Q925+R925-S925</f>
        <v>0</v>
      </c>
      <c r="U925" s="252"/>
      <c r="V925" s="252"/>
      <c r="W925" s="253"/>
      <c r="X925" s="313">
        <f t="shared" si="197"/>
        <v>0</v>
      </c>
    </row>
    <row r="926" spans="2:24" ht="18.600000000000001" hidden="1" thickBot="1">
      <c r="B926" s="136"/>
      <c r="C926" s="137">
        <v>1012</v>
      </c>
      <c r="D926" s="145" t="s">
        <v>212</v>
      </c>
      <c r="E926" s="704"/>
      <c r="F926" s="449"/>
      <c r="G926" s="245"/>
      <c r="H926" s="245"/>
      <c r="I926" s="476">
        <f t="shared" si="202"/>
        <v>0</v>
      </c>
      <c r="J926" s="243" t="str">
        <f t="shared" si="196"/>
        <v/>
      </c>
      <c r="K926" s="244"/>
      <c r="L926" s="423"/>
      <c r="M926" s="252"/>
      <c r="N926" s="315">
        <f t="shared" si="203"/>
        <v>0</v>
      </c>
      <c r="O926" s="424">
        <f t="shared" si="204"/>
        <v>0</v>
      </c>
      <c r="P926" s="244"/>
      <c r="Q926" s="423"/>
      <c r="R926" s="252"/>
      <c r="S926" s="429">
        <f t="shared" si="205"/>
        <v>0</v>
      </c>
      <c r="T926" s="315">
        <f t="shared" si="206"/>
        <v>0</v>
      </c>
      <c r="U926" s="252"/>
      <c r="V926" s="252"/>
      <c r="W926" s="253"/>
      <c r="X926" s="313">
        <f t="shared" si="197"/>
        <v>0</v>
      </c>
    </row>
    <row r="927" spans="2:24" ht="18.600000000000001" hidden="1" thickBot="1">
      <c r="B927" s="136"/>
      <c r="C927" s="137">
        <v>1013</v>
      </c>
      <c r="D927" s="145" t="s">
        <v>213</v>
      </c>
      <c r="E927" s="704"/>
      <c r="F927" s="449"/>
      <c r="G927" s="245"/>
      <c r="H927" s="245"/>
      <c r="I927" s="476">
        <f t="shared" si="202"/>
        <v>0</v>
      </c>
      <c r="J927" s="243" t="str">
        <f t="shared" si="196"/>
        <v/>
      </c>
      <c r="K927" s="244"/>
      <c r="L927" s="423"/>
      <c r="M927" s="252"/>
      <c r="N927" s="315">
        <f t="shared" si="203"/>
        <v>0</v>
      </c>
      <c r="O927" s="424">
        <f t="shared" si="204"/>
        <v>0</v>
      </c>
      <c r="P927" s="244"/>
      <c r="Q927" s="423"/>
      <c r="R927" s="252"/>
      <c r="S927" s="429">
        <f t="shared" si="205"/>
        <v>0</v>
      </c>
      <c r="T927" s="315">
        <f t="shared" si="206"/>
        <v>0</v>
      </c>
      <c r="U927" s="252"/>
      <c r="V927" s="252"/>
      <c r="W927" s="253"/>
      <c r="X927" s="313">
        <f t="shared" si="197"/>
        <v>0</v>
      </c>
    </row>
    <row r="928" spans="2:24" ht="18.600000000000001" hidden="1" thickBot="1">
      <c r="B928" s="136"/>
      <c r="C928" s="137">
        <v>1014</v>
      </c>
      <c r="D928" s="145" t="s">
        <v>214</v>
      </c>
      <c r="E928" s="704"/>
      <c r="F928" s="449"/>
      <c r="G928" s="245"/>
      <c r="H928" s="245"/>
      <c r="I928" s="476">
        <f t="shared" si="202"/>
        <v>0</v>
      </c>
      <c r="J928" s="243" t="str">
        <f t="shared" si="196"/>
        <v/>
      </c>
      <c r="K928" s="244"/>
      <c r="L928" s="423"/>
      <c r="M928" s="252"/>
      <c r="N928" s="315">
        <f t="shared" si="203"/>
        <v>0</v>
      </c>
      <c r="O928" s="424">
        <f t="shared" si="204"/>
        <v>0</v>
      </c>
      <c r="P928" s="244"/>
      <c r="Q928" s="423"/>
      <c r="R928" s="252"/>
      <c r="S928" s="429">
        <f t="shared" si="205"/>
        <v>0</v>
      </c>
      <c r="T928" s="315">
        <f t="shared" si="206"/>
        <v>0</v>
      </c>
      <c r="U928" s="252"/>
      <c r="V928" s="252"/>
      <c r="W928" s="253"/>
      <c r="X928" s="313">
        <f t="shared" si="197"/>
        <v>0</v>
      </c>
    </row>
    <row r="929" spans="2:24" ht="18.600000000000001" thickBot="1">
      <c r="B929" s="136"/>
      <c r="C929" s="137">
        <v>1015</v>
      </c>
      <c r="D929" s="145" t="s">
        <v>215</v>
      </c>
      <c r="E929" s="704"/>
      <c r="F929" s="449">
        <v>7602</v>
      </c>
      <c r="G929" s="245"/>
      <c r="H929" s="245"/>
      <c r="I929" s="476">
        <f t="shared" si="202"/>
        <v>7602</v>
      </c>
      <c r="J929" s="243">
        <f t="shared" si="196"/>
        <v>1</v>
      </c>
      <c r="K929" s="244"/>
      <c r="L929" s="423"/>
      <c r="M929" s="252"/>
      <c r="N929" s="315">
        <f t="shared" si="203"/>
        <v>7602</v>
      </c>
      <c r="O929" s="424">
        <f t="shared" si="204"/>
        <v>-7602</v>
      </c>
      <c r="P929" s="244"/>
      <c r="Q929" s="423"/>
      <c r="R929" s="252"/>
      <c r="S929" s="429">
        <f t="shared" si="205"/>
        <v>7602</v>
      </c>
      <c r="T929" s="315">
        <f t="shared" si="206"/>
        <v>-7602</v>
      </c>
      <c r="U929" s="252"/>
      <c r="V929" s="252"/>
      <c r="W929" s="253"/>
      <c r="X929" s="313">
        <f t="shared" si="197"/>
        <v>-7602</v>
      </c>
    </row>
    <row r="930" spans="2:24" ht="18.600000000000001" thickBot="1">
      <c r="B930" s="136"/>
      <c r="C930" s="137">
        <v>1016</v>
      </c>
      <c r="D930" s="145" t="s">
        <v>216</v>
      </c>
      <c r="E930" s="704"/>
      <c r="F930" s="449">
        <v>12000</v>
      </c>
      <c r="G930" s="245"/>
      <c r="H930" s="245"/>
      <c r="I930" s="476">
        <f t="shared" si="202"/>
        <v>12000</v>
      </c>
      <c r="J930" s="243">
        <f t="shared" si="196"/>
        <v>1</v>
      </c>
      <c r="K930" s="244"/>
      <c r="L930" s="423"/>
      <c r="M930" s="252"/>
      <c r="N930" s="315">
        <f t="shared" si="203"/>
        <v>12000</v>
      </c>
      <c r="O930" s="424">
        <f t="shared" si="204"/>
        <v>-12000</v>
      </c>
      <c r="P930" s="244"/>
      <c r="Q930" s="423"/>
      <c r="R930" s="252"/>
      <c r="S930" s="429">
        <f t="shared" si="205"/>
        <v>12000</v>
      </c>
      <c r="T930" s="315">
        <f t="shared" si="206"/>
        <v>-12000</v>
      </c>
      <c r="U930" s="252"/>
      <c r="V930" s="252"/>
      <c r="W930" s="253"/>
      <c r="X930" s="313">
        <f t="shared" si="197"/>
        <v>-12000</v>
      </c>
    </row>
    <row r="931" spans="2:24" ht="18.600000000000001" thickBot="1">
      <c r="B931" s="140"/>
      <c r="C931" s="164">
        <v>1020</v>
      </c>
      <c r="D931" s="165" t="s">
        <v>217</v>
      </c>
      <c r="E931" s="704"/>
      <c r="F931" s="449">
        <v>40008</v>
      </c>
      <c r="G931" s="245"/>
      <c r="H931" s="245"/>
      <c r="I931" s="476">
        <f t="shared" si="202"/>
        <v>40008</v>
      </c>
      <c r="J931" s="243">
        <f t="shared" si="196"/>
        <v>1</v>
      </c>
      <c r="K931" s="244"/>
      <c r="L931" s="423"/>
      <c r="M931" s="252"/>
      <c r="N931" s="315">
        <f t="shared" si="203"/>
        <v>40008</v>
      </c>
      <c r="O931" s="424">
        <f t="shared" si="204"/>
        <v>-40008</v>
      </c>
      <c r="P931" s="244"/>
      <c r="Q931" s="423"/>
      <c r="R931" s="252"/>
      <c r="S931" s="429">
        <f t="shared" si="205"/>
        <v>40008</v>
      </c>
      <c r="T931" s="315">
        <f t="shared" si="206"/>
        <v>-40008</v>
      </c>
      <c r="U931" s="252"/>
      <c r="V931" s="252"/>
      <c r="W931" s="253"/>
      <c r="X931" s="313">
        <f t="shared" si="197"/>
        <v>-40008</v>
      </c>
    </row>
    <row r="932" spans="2:24" ht="18.600000000000001" hidden="1" thickBot="1">
      <c r="B932" s="136"/>
      <c r="C932" s="137">
        <v>1030</v>
      </c>
      <c r="D932" s="145" t="s">
        <v>218</v>
      </c>
      <c r="E932" s="704"/>
      <c r="F932" s="449"/>
      <c r="G932" s="245"/>
      <c r="H932" s="245"/>
      <c r="I932" s="476">
        <f t="shared" si="202"/>
        <v>0</v>
      </c>
      <c r="J932" s="243" t="str">
        <f t="shared" si="196"/>
        <v/>
      </c>
      <c r="K932" s="244"/>
      <c r="L932" s="423"/>
      <c r="M932" s="252"/>
      <c r="N932" s="315">
        <f t="shared" si="203"/>
        <v>0</v>
      </c>
      <c r="O932" s="424">
        <f t="shared" si="204"/>
        <v>0</v>
      </c>
      <c r="P932" s="244"/>
      <c r="Q932" s="423"/>
      <c r="R932" s="252"/>
      <c r="S932" s="429">
        <f t="shared" si="205"/>
        <v>0</v>
      </c>
      <c r="T932" s="315">
        <f t="shared" si="206"/>
        <v>0</v>
      </c>
      <c r="U932" s="252"/>
      <c r="V932" s="252"/>
      <c r="W932" s="253"/>
      <c r="X932" s="313">
        <f t="shared" si="197"/>
        <v>0</v>
      </c>
    </row>
    <row r="933" spans="2:24" ht="18.600000000000001" hidden="1" thickBot="1">
      <c r="B933" s="136"/>
      <c r="C933" s="164">
        <v>1051</v>
      </c>
      <c r="D933" s="167" t="s">
        <v>219</v>
      </c>
      <c r="E933" s="704"/>
      <c r="F933" s="449"/>
      <c r="G933" s="245"/>
      <c r="H933" s="245"/>
      <c r="I933" s="476">
        <f t="shared" si="202"/>
        <v>0</v>
      </c>
      <c r="J933" s="243" t="str">
        <f t="shared" si="196"/>
        <v/>
      </c>
      <c r="K933" s="244"/>
      <c r="L933" s="423"/>
      <c r="M933" s="252"/>
      <c r="N933" s="315">
        <f t="shared" si="203"/>
        <v>0</v>
      </c>
      <c r="O933" s="424">
        <f t="shared" si="204"/>
        <v>0</v>
      </c>
      <c r="P933" s="244"/>
      <c r="Q933" s="663"/>
      <c r="R933" s="667"/>
      <c r="S933" s="667"/>
      <c r="T933" s="667"/>
      <c r="U933" s="667"/>
      <c r="V933" s="667"/>
      <c r="W933" s="711"/>
      <c r="X933" s="313">
        <f t="shared" si="197"/>
        <v>0</v>
      </c>
    </row>
    <row r="934" spans="2:24" ht="18.600000000000001" hidden="1" thickBot="1">
      <c r="B934" s="136"/>
      <c r="C934" s="137">
        <v>1052</v>
      </c>
      <c r="D934" s="145" t="s">
        <v>220</v>
      </c>
      <c r="E934" s="704"/>
      <c r="F934" s="449"/>
      <c r="G934" s="245"/>
      <c r="H934" s="245"/>
      <c r="I934" s="476">
        <f t="shared" si="202"/>
        <v>0</v>
      </c>
      <c r="J934" s="243" t="str">
        <f t="shared" si="196"/>
        <v/>
      </c>
      <c r="K934" s="244"/>
      <c r="L934" s="423"/>
      <c r="M934" s="252"/>
      <c r="N934" s="315">
        <f t="shared" si="203"/>
        <v>0</v>
      </c>
      <c r="O934" s="424">
        <f t="shared" si="204"/>
        <v>0</v>
      </c>
      <c r="P934" s="244"/>
      <c r="Q934" s="663"/>
      <c r="R934" s="667"/>
      <c r="S934" s="667"/>
      <c r="T934" s="667"/>
      <c r="U934" s="667"/>
      <c r="V934" s="667"/>
      <c r="W934" s="711"/>
      <c r="X934" s="313">
        <f t="shared" si="197"/>
        <v>0</v>
      </c>
    </row>
    <row r="935" spans="2:24" ht="18.600000000000001" hidden="1" thickBot="1">
      <c r="B935" s="136"/>
      <c r="C935" s="168">
        <v>1053</v>
      </c>
      <c r="D935" s="169" t="s">
        <v>1682</v>
      </c>
      <c r="E935" s="704"/>
      <c r="F935" s="449"/>
      <c r="G935" s="245"/>
      <c r="H935" s="245"/>
      <c r="I935" s="476">
        <f t="shared" si="202"/>
        <v>0</v>
      </c>
      <c r="J935" s="243" t="str">
        <f t="shared" si="196"/>
        <v/>
      </c>
      <c r="K935" s="244"/>
      <c r="L935" s="423"/>
      <c r="M935" s="252"/>
      <c r="N935" s="315">
        <f t="shared" si="203"/>
        <v>0</v>
      </c>
      <c r="O935" s="424">
        <f t="shared" si="204"/>
        <v>0</v>
      </c>
      <c r="P935" s="244"/>
      <c r="Q935" s="663"/>
      <c r="R935" s="667"/>
      <c r="S935" s="667"/>
      <c r="T935" s="667"/>
      <c r="U935" s="667"/>
      <c r="V935" s="667"/>
      <c r="W935" s="711"/>
      <c r="X935" s="313">
        <f t="shared" si="197"/>
        <v>0</v>
      </c>
    </row>
    <row r="936" spans="2:24" ht="18.600000000000001" hidden="1" thickBot="1">
      <c r="B936" s="136"/>
      <c r="C936" s="137">
        <v>1062</v>
      </c>
      <c r="D936" s="139" t="s">
        <v>221</v>
      </c>
      <c r="E936" s="704"/>
      <c r="F936" s="449"/>
      <c r="G936" s="245"/>
      <c r="H936" s="245"/>
      <c r="I936" s="476">
        <f t="shared" si="202"/>
        <v>0</v>
      </c>
      <c r="J936" s="243" t="str">
        <f t="shared" si="196"/>
        <v/>
      </c>
      <c r="K936" s="244"/>
      <c r="L936" s="423"/>
      <c r="M936" s="252"/>
      <c r="N936" s="315">
        <f t="shared" si="203"/>
        <v>0</v>
      </c>
      <c r="O936" s="424">
        <f t="shared" si="204"/>
        <v>0</v>
      </c>
      <c r="P936" s="244"/>
      <c r="Q936" s="423"/>
      <c r="R936" s="252"/>
      <c r="S936" s="429">
        <f>+IF(+(L936+M936)&gt;=I936,+M936,+(+I936-L936))</f>
        <v>0</v>
      </c>
      <c r="T936" s="315">
        <f>Q936+R936-S936</f>
        <v>0</v>
      </c>
      <c r="U936" s="252"/>
      <c r="V936" s="252"/>
      <c r="W936" s="253"/>
      <c r="X936" s="313">
        <f t="shared" si="197"/>
        <v>0</v>
      </c>
    </row>
    <row r="937" spans="2:24" ht="18.600000000000001" hidden="1" thickBot="1">
      <c r="B937" s="136"/>
      <c r="C937" s="137">
        <v>1063</v>
      </c>
      <c r="D937" s="139" t="s">
        <v>222</v>
      </c>
      <c r="E937" s="704"/>
      <c r="F937" s="449"/>
      <c r="G937" s="245"/>
      <c r="H937" s="245"/>
      <c r="I937" s="476">
        <f t="shared" si="202"/>
        <v>0</v>
      </c>
      <c r="J937" s="243" t="str">
        <f t="shared" si="196"/>
        <v/>
      </c>
      <c r="K937" s="244"/>
      <c r="L937" s="423"/>
      <c r="M937" s="252"/>
      <c r="N937" s="315">
        <f t="shared" si="203"/>
        <v>0</v>
      </c>
      <c r="O937" s="424">
        <f t="shared" si="204"/>
        <v>0</v>
      </c>
      <c r="P937" s="244"/>
      <c r="Q937" s="663"/>
      <c r="R937" s="667"/>
      <c r="S937" s="667"/>
      <c r="T937" s="667"/>
      <c r="U937" s="667"/>
      <c r="V937" s="667"/>
      <c r="W937" s="711"/>
      <c r="X937" s="313">
        <f t="shared" si="197"/>
        <v>0</v>
      </c>
    </row>
    <row r="938" spans="2:24" ht="18.600000000000001" hidden="1" thickBot="1">
      <c r="B938" s="136"/>
      <c r="C938" s="168">
        <v>1069</v>
      </c>
      <c r="D938" s="170" t="s">
        <v>223</v>
      </c>
      <c r="E938" s="704"/>
      <c r="F938" s="449"/>
      <c r="G938" s="245"/>
      <c r="H938" s="245"/>
      <c r="I938" s="476">
        <f t="shared" si="202"/>
        <v>0</v>
      </c>
      <c r="J938" s="243" t="str">
        <f t="shared" ref="J938:J969" si="207">(IF($E938&lt;&gt;0,$J$2,IF($I938&lt;&gt;0,$J$2,"")))</f>
        <v/>
      </c>
      <c r="K938" s="244"/>
      <c r="L938" s="423"/>
      <c r="M938" s="252"/>
      <c r="N938" s="315">
        <f t="shared" si="203"/>
        <v>0</v>
      </c>
      <c r="O938" s="424">
        <f t="shared" si="204"/>
        <v>0</v>
      </c>
      <c r="P938" s="244"/>
      <c r="Q938" s="423"/>
      <c r="R938" s="252"/>
      <c r="S938" s="429">
        <f>+IF(+(L938+M938)&gt;=I938,+M938,+(+I938-L938))</f>
        <v>0</v>
      </c>
      <c r="T938" s="315">
        <f>Q938+R938-S938</f>
        <v>0</v>
      </c>
      <c r="U938" s="252"/>
      <c r="V938" s="252"/>
      <c r="W938" s="253"/>
      <c r="X938" s="313">
        <f t="shared" ref="X938:X969" si="208">T938-U938-V938-W938</f>
        <v>0</v>
      </c>
    </row>
    <row r="939" spans="2:24" ht="31.8" hidden="1" thickBot="1">
      <c r="B939" s="140"/>
      <c r="C939" s="137">
        <v>1091</v>
      </c>
      <c r="D939" s="145" t="s">
        <v>224</v>
      </c>
      <c r="E939" s="704"/>
      <c r="F939" s="449"/>
      <c r="G939" s="245"/>
      <c r="H939" s="245"/>
      <c r="I939" s="476">
        <f t="shared" si="202"/>
        <v>0</v>
      </c>
      <c r="J939" s="243" t="str">
        <f t="shared" si="207"/>
        <v/>
      </c>
      <c r="K939" s="244"/>
      <c r="L939" s="423"/>
      <c r="M939" s="252"/>
      <c r="N939" s="315">
        <f t="shared" si="203"/>
        <v>0</v>
      </c>
      <c r="O939" s="424">
        <f t="shared" si="204"/>
        <v>0</v>
      </c>
      <c r="P939" s="244"/>
      <c r="Q939" s="423"/>
      <c r="R939" s="252"/>
      <c r="S939" s="429">
        <f>+IF(+(L939+M939)&gt;=I939,+M939,+(+I939-L939))</f>
        <v>0</v>
      </c>
      <c r="T939" s="315">
        <f>Q939+R939-S939</f>
        <v>0</v>
      </c>
      <c r="U939" s="252"/>
      <c r="V939" s="252"/>
      <c r="W939" s="253"/>
      <c r="X939" s="313">
        <f t="shared" si="208"/>
        <v>0</v>
      </c>
    </row>
    <row r="940" spans="2:24" ht="18.600000000000001" hidden="1" thickBot="1">
      <c r="B940" s="136"/>
      <c r="C940" s="137">
        <v>1092</v>
      </c>
      <c r="D940" s="145" t="s">
        <v>352</v>
      </c>
      <c r="E940" s="704"/>
      <c r="F940" s="449"/>
      <c r="G940" s="245"/>
      <c r="H940" s="245"/>
      <c r="I940" s="476">
        <f t="shared" si="202"/>
        <v>0</v>
      </c>
      <c r="J940" s="243" t="str">
        <f t="shared" si="207"/>
        <v/>
      </c>
      <c r="K940" s="244"/>
      <c r="L940" s="423"/>
      <c r="M940" s="252"/>
      <c r="N940" s="315">
        <f t="shared" si="203"/>
        <v>0</v>
      </c>
      <c r="O940" s="424">
        <f t="shared" si="204"/>
        <v>0</v>
      </c>
      <c r="P940" s="244"/>
      <c r="Q940" s="663"/>
      <c r="R940" s="667"/>
      <c r="S940" s="667"/>
      <c r="T940" s="667"/>
      <c r="U940" s="667"/>
      <c r="V940" s="667"/>
      <c r="W940" s="711"/>
      <c r="X940" s="313">
        <f t="shared" si="208"/>
        <v>0</v>
      </c>
    </row>
    <row r="941" spans="2:24" ht="18.600000000000001" hidden="1" thickBot="1">
      <c r="B941" s="136"/>
      <c r="C941" s="142">
        <v>1098</v>
      </c>
      <c r="D941" s="146" t="s">
        <v>225</v>
      </c>
      <c r="E941" s="704"/>
      <c r="F941" s="449"/>
      <c r="G941" s="245"/>
      <c r="H941" s="245"/>
      <c r="I941" s="476">
        <f t="shared" si="202"/>
        <v>0</v>
      </c>
      <c r="J941" s="243" t="str">
        <f t="shared" si="207"/>
        <v/>
      </c>
      <c r="K941" s="244"/>
      <c r="L941" s="423"/>
      <c r="M941" s="252"/>
      <c r="N941" s="315">
        <f t="shared" si="203"/>
        <v>0</v>
      </c>
      <c r="O941" s="424">
        <f t="shared" si="204"/>
        <v>0</v>
      </c>
      <c r="P941" s="244"/>
      <c r="Q941" s="423"/>
      <c r="R941" s="252"/>
      <c r="S941" s="429">
        <f>+IF(+(L941+M941)&gt;=I941,+M941,+(+I941-L941))</f>
        <v>0</v>
      </c>
      <c r="T941" s="315">
        <f>Q941+R941-S941</f>
        <v>0</v>
      </c>
      <c r="U941" s="252"/>
      <c r="V941" s="252"/>
      <c r="W941" s="253"/>
      <c r="X941" s="313">
        <f t="shared" si="208"/>
        <v>0</v>
      </c>
    </row>
    <row r="942" spans="2:24" ht="18.600000000000001" hidden="1" thickBot="1">
      <c r="B942" s="686">
        <v>1900</v>
      </c>
      <c r="C942" s="942" t="s">
        <v>286</v>
      </c>
      <c r="D942" s="942"/>
      <c r="E942" s="687"/>
      <c r="F942" s="688">
        <f>SUM(F943:F945)</f>
        <v>0</v>
      </c>
      <c r="G942" s="689">
        <f>SUM(G943:G945)</f>
        <v>0</v>
      </c>
      <c r="H942" s="689">
        <f>SUM(H943:H945)</f>
        <v>0</v>
      </c>
      <c r="I942" s="689">
        <f>SUM(I943:I945)</f>
        <v>0</v>
      </c>
      <c r="J942" s="243" t="str">
        <f t="shared" si="207"/>
        <v/>
      </c>
      <c r="K942" s="244"/>
      <c r="L942" s="316">
        <f>SUM(L943:L945)</f>
        <v>0</v>
      </c>
      <c r="M942" s="317">
        <f>SUM(M943:M945)</f>
        <v>0</v>
      </c>
      <c r="N942" s="425">
        <f>SUM(N943:N945)</f>
        <v>0</v>
      </c>
      <c r="O942" s="426">
        <f>SUM(O943:O945)</f>
        <v>0</v>
      </c>
      <c r="P942" s="244"/>
      <c r="Q942" s="665"/>
      <c r="R942" s="666"/>
      <c r="S942" s="666"/>
      <c r="T942" s="666"/>
      <c r="U942" s="666"/>
      <c r="V942" s="666"/>
      <c r="W942" s="712"/>
      <c r="X942" s="313">
        <f t="shared" si="208"/>
        <v>0</v>
      </c>
    </row>
    <row r="943" spans="2:24" ht="18.600000000000001" hidden="1" thickBot="1">
      <c r="B943" s="136"/>
      <c r="C943" s="144">
        <v>1901</v>
      </c>
      <c r="D943" s="138" t="s">
        <v>287</v>
      </c>
      <c r="E943" s="704"/>
      <c r="F943" s="449"/>
      <c r="G943" s="245"/>
      <c r="H943" s="245"/>
      <c r="I943" s="476">
        <f>F943+G943+H943</f>
        <v>0</v>
      </c>
      <c r="J943" s="243" t="str">
        <f t="shared" si="207"/>
        <v/>
      </c>
      <c r="K943" s="244"/>
      <c r="L943" s="423"/>
      <c r="M943" s="252"/>
      <c r="N943" s="315">
        <f>I943</f>
        <v>0</v>
      </c>
      <c r="O943" s="424">
        <f>L943+M943-N943</f>
        <v>0</v>
      </c>
      <c r="P943" s="244"/>
      <c r="Q943" s="663"/>
      <c r="R943" s="667"/>
      <c r="S943" s="667"/>
      <c r="T943" s="667"/>
      <c r="U943" s="667"/>
      <c r="V943" s="667"/>
      <c r="W943" s="711"/>
      <c r="X943" s="313">
        <f t="shared" si="208"/>
        <v>0</v>
      </c>
    </row>
    <row r="944" spans="2:24" ht="18.600000000000001" hidden="1" thickBot="1">
      <c r="B944" s="136"/>
      <c r="C944" s="137">
        <v>1981</v>
      </c>
      <c r="D944" s="139" t="s">
        <v>288</v>
      </c>
      <c r="E944" s="704"/>
      <c r="F944" s="449"/>
      <c r="G944" s="245"/>
      <c r="H944" s="245"/>
      <c r="I944" s="476">
        <f>F944+G944+H944</f>
        <v>0</v>
      </c>
      <c r="J944" s="243" t="str">
        <f t="shared" si="207"/>
        <v/>
      </c>
      <c r="K944" s="244"/>
      <c r="L944" s="423"/>
      <c r="M944" s="252"/>
      <c r="N944" s="315">
        <f>I944</f>
        <v>0</v>
      </c>
      <c r="O944" s="424">
        <f>L944+M944-N944</f>
        <v>0</v>
      </c>
      <c r="P944" s="244"/>
      <c r="Q944" s="663"/>
      <c r="R944" s="667"/>
      <c r="S944" s="667"/>
      <c r="T944" s="667"/>
      <c r="U944" s="667"/>
      <c r="V944" s="667"/>
      <c r="W944" s="711"/>
      <c r="X944" s="313">
        <f t="shared" si="208"/>
        <v>0</v>
      </c>
    </row>
    <row r="945" spans="2:24" ht="18.600000000000001" hidden="1" thickBot="1">
      <c r="B945" s="136"/>
      <c r="C945" s="142">
        <v>1991</v>
      </c>
      <c r="D945" s="141" t="s">
        <v>289</v>
      </c>
      <c r="E945" s="704"/>
      <c r="F945" s="449"/>
      <c r="G945" s="245"/>
      <c r="H945" s="245"/>
      <c r="I945" s="476">
        <f>F945+G945+H945</f>
        <v>0</v>
      </c>
      <c r="J945" s="243" t="str">
        <f t="shared" si="207"/>
        <v/>
      </c>
      <c r="K945" s="244"/>
      <c r="L945" s="423"/>
      <c r="M945" s="252"/>
      <c r="N945" s="315">
        <f>I945</f>
        <v>0</v>
      </c>
      <c r="O945" s="424">
        <f>L945+M945-N945</f>
        <v>0</v>
      </c>
      <c r="P945" s="244"/>
      <c r="Q945" s="663"/>
      <c r="R945" s="667"/>
      <c r="S945" s="667"/>
      <c r="T945" s="667"/>
      <c r="U945" s="667"/>
      <c r="V945" s="667"/>
      <c r="W945" s="711"/>
      <c r="X945" s="313">
        <f t="shared" si="208"/>
        <v>0</v>
      </c>
    </row>
    <row r="946" spans="2:24" ht="18.600000000000001" hidden="1" thickBot="1">
      <c r="B946" s="686">
        <v>2100</v>
      </c>
      <c r="C946" s="942" t="s">
        <v>1067</v>
      </c>
      <c r="D946" s="942"/>
      <c r="E946" s="687"/>
      <c r="F946" s="688">
        <f>SUM(F947:F951)</f>
        <v>0</v>
      </c>
      <c r="G946" s="689">
        <f>SUM(G947:G951)</f>
        <v>0</v>
      </c>
      <c r="H946" s="689">
        <f>SUM(H947:H951)</f>
        <v>0</v>
      </c>
      <c r="I946" s="689">
        <f>SUM(I947:I951)</f>
        <v>0</v>
      </c>
      <c r="J946" s="243" t="str">
        <f t="shared" si="207"/>
        <v/>
      </c>
      <c r="K946" s="244"/>
      <c r="L946" s="316">
        <f>SUM(L947:L951)</f>
        <v>0</v>
      </c>
      <c r="M946" s="317">
        <f>SUM(M947:M951)</f>
        <v>0</v>
      </c>
      <c r="N946" s="425">
        <f>SUM(N947:N951)</f>
        <v>0</v>
      </c>
      <c r="O946" s="426">
        <f>SUM(O947:O951)</f>
        <v>0</v>
      </c>
      <c r="P946" s="244"/>
      <c r="Q946" s="665"/>
      <c r="R946" s="666"/>
      <c r="S946" s="666"/>
      <c r="T946" s="666"/>
      <c r="U946" s="666"/>
      <c r="V946" s="666"/>
      <c r="W946" s="712"/>
      <c r="X946" s="313">
        <f t="shared" si="208"/>
        <v>0</v>
      </c>
    </row>
    <row r="947" spans="2:24" ht="18.600000000000001" hidden="1" thickBot="1">
      <c r="B947" s="136"/>
      <c r="C947" s="144">
        <v>2110</v>
      </c>
      <c r="D947" s="147" t="s">
        <v>226</v>
      </c>
      <c r="E947" s="704"/>
      <c r="F947" s="449"/>
      <c r="G947" s="245"/>
      <c r="H947" s="245"/>
      <c r="I947" s="476">
        <f>F947+G947+H947</f>
        <v>0</v>
      </c>
      <c r="J947" s="243" t="str">
        <f t="shared" si="207"/>
        <v/>
      </c>
      <c r="K947" s="244"/>
      <c r="L947" s="423"/>
      <c r="M947" s="252"/>
      <c r="N947" s="315">
        <f>I947</f>
        <v>0</v>
      </c>
      <c r="O947" s="424">
        <f>L947+M947-N947</f>
        <v>0</v>
      </c>
      <c r="P947" s="244"/>
      <c r="Q947" s="663"/>
      <c r="R947" s="667"/>
      <c r="S947" s="667"/>
      <c r="T947" s="667"/>
      <c r="U947" s="667"/>
      <c r="V947" s="667"/>
      <c r="W947" s="711"/>
      <c r="X947" s="313">
        <f t="shared" si="208"/>
        <v>0</v>
      </c>
    </row>
    <row r="948" spans="2:24" ht="18.600000000000001" hidden="1" thickBot="1">
      <c r="B948" s="171"/>
      <c r="C948" s="137">
        <v>2120</v>
      </c>
      <c r="D948" s="159" t="s">
        <v>227</v>
      </c>
      <c r="E948" s="704"/>
      <c r="F948" s="449"/>
      <c r="G948" s="245"/>
      <c r="H948" s="245"/>
      <c r="I948" s="476">
        <f>F948+G948+H948</f>
        <v>0</v>
      </c>
      <c r="J948" s="243" t="str">
        <f t="shared" si="207"/>
        <v/>
      </c>
      <c r="K948" s="244"/>
      <c r="L948" s="423"/>
      <c r="M948" s="252"/>
      <c r="N948" s="315">
        <f>I948</f>
        <v>0</v>
      </c>
      <c r="O948" s="424">
        <f>L948+M948-N948</f>
        <v>0</v>
      </c>
      <c r="P948" s="244"/>
      <c r="Q948" s="663"/>
      <c r="R948" s="667"/>
      <c r="S948" s="667"/>
      <c r="T948" s="667"/>
      <c r="U948" s="667"/>
      <c r="V948" s="667"/>
      <c r="W948" s="711"/>
      <c r="X948" s="313">
        <f t="shared" si="208"/>
        <v>0</v>
      </c>
    </row>
    <row r="949" spans="2:24" ht="18.600000000000001" hidden="1" thickBot="1">
      <c r="B949" s="171"/>
      <c r="C949" s="137">
        <v>2125</v>
      </c>
      <c r="D949" s="156" t="s">
        <v>1060</v>
      </c>
      <c r="E949" s="704"/>
      <c r="F949" s="592">
        <v>0</v>
      </c>
      <c r="G949" s="592">
        <v>0</v>
      </c>
      <c r="H949" s="592">
        <v>0</v>
      </c>
      <c r="I949" s="476">
        <f>F949+G949+H949</f>
        <v>0</v>
      </c>
      <c r="J949" s="243" t="str">
        <f t="shared" si="207"/>
        <v/>
      </c>
      <c r="K949" s="244"/>
      <c r="L949" s="423"/>
      <c r="M949" s="252"/>
      <c r="N949" s="315">
        <f>I949</f>
        <v>0</v>
      </c>
      <c r="O949" s="424">
        <f>L949+M949-N949</f>
        <v>0</v>
      </c>
      <c r="P949" s="244"/>
      <c r="Q949" s="663"/>
      <c r="R949" s="667"/>
      <c r="S949" s="667"/>
      <c r="T949" s="667"/>
      <c r="U949" s="667"/>
      <c r="V949" s="667"/>
      <c r="W949" s="711"/>
      <c r="X949" s="313">
        <f t="shared" si="208"/>
        <v>0</v>
      </c>
    </row>
    <row r="950" spans="2:24" ht="18.600000000000001" hidden="1" thickBot="1">
      <c r="B950" s="143"/>
      <c r="C950" s="137">
        <v>2140</v>
      </c>
      <c r="D950" s="159" t="s">
        <v>229</v>
      </c>
      <c r="E950" s="704"/>
      <c r="F950" s="592">
        <v>0</v>
      </c>
      <c r="G950" s="592">
        <v>0</v>
      </c>
      <c r="H950" s="592">
        <v>0</v>
      </c>
      <c r="I950" s="476">
        <f>F950+G950+H950</f>
        <v>0</v>
      </c>
      <c r="J950" s="243" t="str">
        <f t="shared" si="207"/>
        <v/>
      </c>
      <c r="K950" s="244"/>
      <c r="L950" s="423"/>
      <c r="M950" s="252"/>
      <c r="N950" s="315">
        <f>I950</f>
        <v>0</v>
      </c>
      <c r="O950" s="424">
        <f>L950+M950-N950</f>
        <v>0</v>
      </c>
      <c r="P950" s="244"/>
      <c r="Q950" s="663"/>
      <c r="R950" s="667"/>
      <c r="S950" s="667"/>
      <c r="T950" s="667"/>
      <c r="U950" s="667"/>
      <c r="V950" s="667"/>
      <c r="W950" s="711"/>
      <c r="X950" s="313">
        <f t="shared" si="208"/>
        <v>0</v>
      </c>
    </row>
    <row r="951" spans="2:24" ht="18.600000000000001" hidden="1" thickBot="1">
      <c r="B951" s="136"/>
      <c r="C951" s="142">
        <v>2190</v>
      </c>
      <c r="D951" s="491" t="s">
        <v>230</v>
      </c>
      <c r="E951" s="704"/>
      <c r="F951" s="449"/>
      <c r="G951" s="245"/>
      <c r="H951" s="245"/>
      <c r="I951" s="476">
        <f>F951+G951+H951</f>
        <v>0</v>
      </c>
      <c r="J951" s="243" t="str">
        <f t="shared" si="207"/>
        <v/>
      </c>
      <c r="K951" s="244"/>
      <c r="L951" s="423"/>
      <c r="M951" s="252"/>
      <c r="N951" s="315">
        <f>I951</f>
        <v>0</v>
      </c>
      <c r="O951" s="424">
        <f>L951+M951-N951</f>
        <v>0</v>
      </c>
      <c r="P951" s="244"/>
      <c r="Q951" s="663"/>
      <c r="R951" s="667"/>
      <c r="S951" s="667"/>
      <c r="T951" s="667"/>
      <c r="U951" s="667"/>
      <c r="V951" s="667"/>
      <c r="W951" s="711"/>
      <c r="X951" s="313">
        <f t="shared" si="208"/>
        <v>0</v>
      </c>
    </row>
    <row r="952" spans="2:24" ht="18.600000000000001" hidden="1" thickBot="1">
      <c r="B952" s="686">
        <v>2200</v>
      </c>
      <c r="C952" s="942" t="s">
        <v>231</v>
      </c>
      <c r="D952" s="942"/>
      <c r="E952" s="687"/>
      <c r="F952" s="688">
        <f>SUM(F953:F954)</f>
        <v>0</v>
      </c>
      <c r="G952" s="689">
        <f>SUM(G953:G954)</f>
        <v>0</v>
      </c>
      <c r="H952" s="689">
        <f>SUM(H953:H954)</f>
        <v>0</v>
      </c>
      <c r="I952" s="689">
        <f>SUM(I953:I954)</f>
        <v>0</v>
      </c>
      <c r="J952" s="243" t="str">
        <f t="shared" si="207"/>
        <v/>
      </c>
      <c r="K952" s="244"/>
      <c r="L952" s="316">
        <f>SUM(L953:L954)</f>
        <v>0</v>
      </c>
      <c r="M952" s="317">
        <f>SUM(M953:M954)</f>
        <v>0</v>
      </c>
      <c r="N952" s="425">
        <f>SUM(N953:N954)</f>
        <v>0</v>
      </c>
      <c r="O952" s="426">
        <f>SUM(O953:O954)</f>
        <v>0</v>
      </c>
      <c r="P952" s="244"/>
      <c r="Q952" s="665"/>
      <c r="R952" s="666"/>
      <c r="S952" s="666"/>
      <c r="T952" s="666"/>
      <c r="U952" s="666"/>
      <c r="V952" s="666"/>
      <c r="W952" s="712"/>
      <c r="X952" s="313">
        <f t="shared" si="208"/>
        <v>0</v>
      </c>
    </row>
    <row r="953" spans="2:24" ht="18.600000000000001" hidden="1" thickBot="1">
      <c r="B953" s="136"/>
      <c r="C953" s="137">
        <v>2221</v>
      </c>
      <c r="D953" s="139" t="s">
        <v>1440</v>
      </c>
      <c r="E953" s="704"/>
      <c r="F953" s="449"/>
      <c r="G953" s="245"/>
      <c r="H953" s="245"/>
      <c r="I953" s="476">
        <f t="shared" ref="I953:I958" si="209">F953+G953+H953</f>
        <v>0</v>
      </c>
      <c r="J953" s="243" t="str">
        <f t="shared" si="207"/>
        <v/>
      </c>
      <c r="K953" s="244"/>
      <c r="L953" s="423"/>
      <c r="M953" s="252"/>
      <c r="N953" s="315">
        <f t="shared" ref="N953:N958" si="210">I953</f>
        <v>0</v>
      </c>
      <c r="O953" s="424">
        <f t="shared" ref="O953:O958" si="211">L953+M953-N953</f>
        <v>0</v>
      </c>
      <c r="P953" s="244"/>
      <c r="Q953" s="663"/>
      <c r="R953" s="667"/>
      <c r="S953" s="667"/>
      <c r="T953" s="667"/>
      <c r="U953" s="667"/>
      <c r="V953" s="667"/>
      <c r="W953" s="711"/>
      <c r="X953" s="313">
        <f t="shared" si="208"/>
        <v>0</v>
      </c>
    </row>
    <row r="954" spans="2:24" ht="18.600000000000001" hidden="1" thickBot="1">
      <c r="B954" s="136"/>
      <c r="C954" s="142">
        <v>2224</v>
      </c>
      <c r="D954" s="141" t="s">
        <v>232</v>
      </c>
      <c r="E954" s="704"/>
      <c r="F954" s="449"/>
      <c r="G954" s="245"/>
      <c r="H954" s="245"/>
      <c r="I954" s="476">
        <f t="shared" si="209"/>
        <v>0</v>
      </c>
      <c r="J954" s="243" t="str">
        <f t="shared" si="207"/>
        <v/>
      </c>
      <c r="K954" s="244"/>
      <c r="L954" s="423"/>
      <c r="M954" s="252"/>
      <c r="N954" s="315">
        <f t="shared" si="210"/>
        <v>0</v>
      </c>
      <c r="O954" s="424">
        <f t="shared" si="211"/>
        <v>0</v>
      </c>
      <c r="P954" s="244"/>
      <c r="Q954" s="663"/>
      <c r="R954" s="667"/>
      <c r="S954" s="667"/>
      <c r="T954" s="667"/>
      <c r="U954" s="667"/>
      <c r="V954" s="667"/>
      <c r="W954" s="711"/>
      <c r="X954" s="313">
        <f t="shared" si="208"/>
        <v>0</v>
      </c>
    </row>
    <row r="955" spans="2:24" ht="18.600000000000001" hidden="1" thickBot="1">
      <c r="B955" s="686">
        <v>2500</v>
      </c>
      <c r="C955" s="944" t="s">
        <v>233</v>
      </c>
      <c r="D955" s="944"/>
      <c r="E955" s="687"/>
      <c r="F955" s="690"/>
      <c r="G955" s="691"/>
      <c r="H955" s="691"/>
      <c r="I955" s="692">
        <f t="shared" si="209"/>
        <v>0</v>
      </c>
      <c r="J955" s="243" t="str">
        <f t="shared" si="207"/>
        <v/>
      </c>
      <c r="K955" s="244"/>
      <c r="L955" s="428"/>
      <c r="M955" s="254"/>
      <c r="N955" s="315">
        <f t="shared" si="210"/>
        <v>0</v>
      </c>
      <c r="O955" s="424">
        <f t="shared" si="211"/>
        <v>0</v>
      </c>
      <c r="P955" s="244"/>
      <c r="Q955" s="665"/>
      <c r="R955" s="666"/>
      <c r="S955" s="667"/>
      <c r="T955" s="667"/>
      <c r="U955" s="666"/>
      <c r="V955" s="667"/>
      <c r="W955" s="711"/>
      <c r="X955" s="313">
        <f t="shared" si="208"/>
        <v>0</v>
      </c>
    </row>
    <row r="956" spans="2:24" ht="18.600000000000001" hidden="1" thickBot="1">
      <c r="B956" s="686">
        <v>2600</v>
      </c>
      <c r="C956" s="961" t="s">
        <v>234</v>
      </c>
      <c r="D956" s="962"/>
      <c r="E956" s="687"/>
      <c r="F956" s="690"/>
      <c r="G956" s="691"/>
      <c r="H956" s="691"/>
      <c r="I956" s="692">
        <f t="shared" si="209"/>
        <v>0</v>
      </c>
      <c r="J956" s="243" t="str">
        <f t="shared" si="207"/>
        <v/>
      </c>
      <c r="K956" s="244"/>
      <c r="L956" s="428"/>
      <c r="M956" s="254"/>
      <c r="N956" s="315">
        <f t="shared" si="210"/>
        <v>0</v>
      </c>
      <c r="O956" s="424">
        <f t="shared" si="211"/>
        <v>0</v>
      </c>
      <c r="P956" s="244"/>
      <c r="Q956" s="665"/>
      <c r="R956" s="666"/>
      <c r="S956" s="667"/>
      <c r="T956" s="667"/>
      <c r="U956" s="666"/>
      <c r="V956" s="667"/>
      <c r="W956" s="711"/>
      <c r="X956" s="313">
        <f t="shared" si="208"/>
        <v>0</v>
      </c>
    </row>
    <row r="957" spans="2:24" ht="18.600000000000001" hidden="1" thickBot="1">
      <c r="B957" s="686">
        <v>2700</v>
      </c>
      <c r="C957" s="961" t="s">
        <v>235</v>
      </c>
      <c r="D957" s="962"/>
      <c r="E957" s="687"/>
      <c r="F957" s="690"/>
      <c r="G957" s="691"/>
      <c r="H957" s="691"/>
      <c r="I957" s="692">
        <f t="shared" si="209"/>
        <v>0</v>
      </c>
      <c r="J957" s="243" t="str">
        <f t="shared" si="207"/>
        <v/>
      </c>
      <c r="K957" s="244"/>
      <c r="L957" s="428"/>
      <c r="M957" s="254"/>
      <c r="N957" s="315">
        <f t="shared" si="210"/>
        <v>0</v>
      </c>
      <c r="O957" s="424">
        <f t="shared" si="211"/>
        <v>0</v>
      </c>
      <c r="P957" s="244"/>
      <c r="Q957" s="665"/>
      <c r="R957" s="666"/>
      <c r="S957" s="667"/>
      <c r="T957" s="667"/>
      <c r="U957" s="666"/>
      <c r="V957" s="667"/>
      <c r="W957" s="711"/>
      <c r="X957" s="313">
        <f t="shared" si="208"/>
        <v>0</v>
      </c>
    </row>
    <row r="958" spans="2:24" ht="18.600000000000001" hidden="1" thickBot="1">
      <c r="B958" s="686">
        <v>2800</v>
      </c>
      <c r="C958" s="961" t="s">
        <v>1683</v>
      </c>
      <c r="D958" s="962"/>
      <c r="E958" s="687"/>
      <c r="F958" s="690"/>
      <c r="G958" s="691"/>
      <c r="H958" s="691"/>
      <c r="I958" s="692">
        <f t="shared" si="209"/>
        <v>0</v>
      </c>
      <c r="J958" s="243" t="str">
        <f t="shared" si="207"/>
        <v/>
      </c>
      <c r="K958" s="244"/>
      <c r="L958" s="428"/>
      <c r="M958" s="254"/>
      <c r="N958" s="315">
        <f t="shared" si="210"/>
        <v>0</v>
      </c>
      <c r="O958" s="424">
        <f t="shared" si="211"/>
        <v>0</v>
      </c>
      <c r="P958" s="244"/>
      <c r="Q958" s="665"/>
      <c r="R958" s="666"/>
      <c r="S958" s="667"/>
      <c r="T958" s="667"/>
      <c r="U958" s="666"/>
      <c r="V958" s="667"/>
      <c r="W958" s="711"/>
      <c r="X958" s="313">
        <f t="shared" si="208"/>
        <v>0</v>
      </c>
    </row>
    <row r="959" spans="2:24" ht="18.600000000000001" hidden="1" thickBot="1">
      <c r="B959" s="686">
        <v>2900</v>
      </c>
      <c r="C959" s="952" t="s">
        <v>236</v>
      </c>
      <c r="D959" s="953"/>
      <c r="E959" s="687"/>
      <c r="F959" s="688">
        <f>SUM(F960:F967)</f>
        <v>0</v>
      </c>
      <c r="G959" s="689">
        <f>SUM(G960:G967)</f>
        <v>0</v>
      </c>
      <c r="H959" s="689">
        <f>SUM(H960:H967)</f>
        <v>0</v>
      </c>
      <c r="I959" s="689">
        <f>SUM(I960:I967)</f>
        <v>0</v>
      </c>
      <c r="J959" s="243" t="str">
        <f t="shared" si="207"/>
        <v/>
      </c>
      <c r="K959" s="244"/>
      <c r="L959" s="316">
        <f>SUM(L960:L967)</f>
        <v>0</v>
      </c>
      <c r="M959" s="317">
        <f>SUM(M960:M967)</f>
        <v>0</v>
      </c>
      <c r="N959" s="425">
        <f>SUM(N960:N967)</f>
        <v>0</v>
      </c>
      <c r="O959" s="426">
        <f>SUM(O960:O967)</f>
        <v>0</v>
      </c>
      <c r="P959" s="244"/>
      <c r="Q959" s="665"/>
      <c r="R959" s="666"/>
      <c r="S959" s="666"/>
      <c r="T959" s="666"/>
      <c r="U959" s="666"/>
      <c r="V959" s="666"/>
      <c r="W959" s="712"/>
      <c r="X959" s="313">
        <f t="shared" si="208"/>
        <v>0</v>
      </c>
    </row>
    <row r="960" spans="2:24" ht="18.600000000000001" hidden="1" thickBot="1">
      <c r="B960" s="172"/>
      <c r="C960" s="144">
        <v>2910</v>
      </c>
      <c r="D960" s="319" t="s">
        <v>1720</v>
      </c>
      <c r="E960" s="704"/>
      <c r="F960" s="449"/>
      <c r="G960" s="245"/>
      <c r="H960" s="245"/>
      <c r="I960" s="476">
        <f t="shared" ref="I960:I967" si="212">F960+G960+H960</f>
        <v>0</v>
      </c>
      <c r="J960" s="243" t="str">
        <f t="shared" si="207"/>
        <v/>
      </c>
      <c r="K960" s="244"/>
      <c r="L960" s="423"/>
      <c r="M960" s="252"/>
      <c r="N960" s="315">
        <f t="shared" ref="N960:N967" si="213">I960</f>
        <v>0</v>
      </c>
      <c r="O960" s="424">
        <f t="shared" ref="O960:O967" si="214">L960+M960-N960</f>
        <v>0</v>
      </c>
      <c r="P960" s="244"/>
      <c r="Q960" s="663"/>
      <c r="R960" s="667"/>
      <c r="S960" s="667"/>
      <c r="T960" s="667"/>
      <c r="U960" s="667"/>
      <c r="V960" s="667"/>
      <c r="W960" s="711"/>
      <c r="X960" s="313">
        <f t="shared" si="208"/>
        <v>0</v>
      </c>
    </row>
    <row r="961" spans="2:24" ht="18.600000000000001" hidden="1" thickBot="1">
      <c r="B961" s="172"/>
      <c r="C961" s="144">
        <v>2920</v>
      </c>
      <c r="D961" s="319" t="s">
        <v>237</v>
      </c>
      <c r="E961" s="704"/>
      <c r="F961" s="449"/>
      <c r="G961" s="245"/>
      <c r="H961" s="245"/>
      <c r="I961" s="476">
        <f t="shared" si="212"/>
        <v>0</v>
      </c>
      <c r="J961" s="243" t="str">
        <f t="shared" si="207"/>
        <v/>
      </c>
      <c r="K961" s="244"/>
      <c r="L961" s="423"/>
      <c r="M961" s="252"/>
      <c r="N961" s="315">
        <f t="shared" si="213"/>
        <v>0</v>
      </c>
      <c r="O961" s="424">
        <f t="shared" si="214"/>
        <v>0</v>
      </c>
      <c r="P961" s="244"/>
      <c r="Q961" s="663"/>
      <c r="R961" s="667"/>
      <c r="S961" s="667"/>
      <c r="T961" s="667"/>
      <c r="U961" s="667"/>
      <c r="V961" s="667"/>
      <c r="W961" s="711"/>
      <c r="X961" s="313">
        <f t="shared" si="208"/>
        <v>0</v>
      </c>
    </row>
    <row r="962" spans="2:24" ht="33" hidden="1" thickBot="1">
      <c r="B962" s="172"/>
      <c r="C962" s="168">
        <v>2969</v>
      </c>
      <c r="D962" s="320" t="s">
        <v>238</v>
      </c>
      <c r="E962" s="704"/>
      <c r="F962" s="449"/>
      <c r="G962" s="245"/>
      <c r="H962" s="245"/>
      <c r="I962" s="476">
        <f t="shared" si="212"/>
        <v>0</v>
      </c>
      <c r="J962" s="243" t="str">
        <f t="shared" si="207"/>
        <v/>
      </c>
      <c r="K962" s="244"/>
      <c r="L962" s="423"/>
      <c r="M962" s="252"/>
      <c r="N962" s="315">
        <f t="shared" si="213"/>
        <v>0</v>
      </c>
      <c r="O962" s="424">
        <f t="shared" si="214"/>
        <v>0</v>
      </c>
      <c r="P962" s="244"/>
      <c r="Q962" s="663"/>
      <c r="R962" s="667"/>
      <c r="S962" s="667"/>
      <c r="T962" s="667"/>
      <c r="U962" s="667"/>
      <c r="V962" s="667"/>
      <c r="W962" s="711"/>
      <c r="X962" s="313">
        <f t="shared" si="208"/>
        <v>0</v>
      </c>
    </row>
    <row r="963" spans="2:24" ht="33" hidden="1" thickBot="1">
      <c r="B963" s="172"/>
      <c r="C963" s="168">
        <v>2970</v>
      </c>
      <c r="D963" s="320" t="s">
        <v>239</v>
      </c>
      <c r="E963" s="704"/>
      <c r="F963" s="449"/>
      <c r="G963" s="245"/>
      <c r="H963" s="245"/>
      <c r="I963" s="476">
        <f t="shared" si="212"/>
        <v>0</v>
      </c>
      <c r="J963" s="243" t="str">
        <f t="shared" si="207"/>
        <v/>
      </c>
      <c r="K963" s="244"/>
      <c r="L963" s="423"/>
      <c r="M963" s="252"/>
      <c r="N963" s="315">
        <f t="shared" si="213"/>
        <v>0</v>
      </c>
      <c r="O963" s="424">
        <f t="shared" si="214"/>
        <v>0</v>
      </c>
      <c r="P963" s="244"/>
      <c r="Q963" s="663"/>
      <c r="R963" s="667"/>
      <c r="S963" s="667"/>
      <c r="T963" s="667"/>
      <c r="U963" s="667"/>
      <c r="V963" s="667"/>
      <c r="W963" s="711"/>
      <c r="X963" s="313">
        <f t="shared" si="208"/>
        <v>0</v>
      </c>
    </row>
    <row r="964" spans="2:24" ht="18.600000000000001" hidden="1" thickBot="1">
      <c r="B964" s="172"/>
      <c r="C964" s="166">
        <v>2989</v>
      </c>
      <c r="D964" s="321" t="s">
        <v>240</v>
      </c>
      <c r="E964" s="704"/>
      <c r="F964" s="449"/>
      <c r="G964" s="245"/>
      <c r="H964" s="245"/>
      <c r="I964" s="476">
        <f t="shared" si="212"/>
        <v>0</v>
      </c>
      <c r="J964" s="243" t="str">
        <f t="shared" si="207"/>
        <v/>
      </c>
      <c r="K964" s="244"/>
      <c r="L964" s="423"/>
      <c r="M964" s="252"/>
      <c r="N964" s="315">
        <f t="shared" si="213"/>
        <v>0</v>
      </c>
      <c r="O964" s="424">
        <f t="shared" si="214"/>
        <v>0</v>
      </c>
      <c r="P964" s="244"/>
      <c r="Q964" s="663"/>
      <c r="R964" s="667"/>
      <c r="S964" s="667"/>
      <c r="T964" s="667"/>
      <c r="U964" s="667"/>
      <c r="V964" s="667"/>
      <c r="W964" s="711"/>
      <c r="X964" s="313">
        <f t="shared" si="208"/>
        <v>0</v>
      </c>
    </row>
    <row r="965" spans="2:24" ht="33" hidden="1" thickBot="1">
      <c r="B965" s="136"/>
      <c r="C965" s="137">
        <v>2990</v>
      </c>
      <c r="D965" s="322" t="s">
        <v>1701</v>
      </c>
      <c r="E965" s="704"/>
      <c r="F965" s="449"/>
      <c r="G965" s="245"/>
      <c r="H965" s="245"/>
      <c r="I965" s="476">
        <f t="shared" si="212"/>
        <v>0</v>
      </c>
      <c r="J965" s="243" t="str">
        <f t="shared" si="207"/>
        <v/>
      </c>
      <c r="K965" s="244"/>
      <c r="L965" s="423"/>
      <c r="M965" s="252"/>
      <c r="N965" s="315">
        <f t="shared" si="213"/>
        <v>0</v>
      </c>
      <c r="O965" s="424">
        <f t="shared" si="214"/>
        <v>0</v>
      </c>
      <c r="P965" s="244"/>
      <c r="Q965" s="663"/>
      <c r="R965" s="667"/>
      <c r="S965" s="667"/>
      <c r="T965" s="667"/>
      <c r="U965" s="667"/>
      <c r="V965" s="667"/>
      <c r="W965" s="711"/>
      <c r="X965" s="313">
        <f t="shared" si="208"/>
        <v>0</v>
      </c>
    </row>
    <row r="966" spans="2:24" ht="18.600000000000001" hidden="1" thickBot="1">
      <c r="B966" s="136"/>
      <c r="C966" s="137">
        <v>2991</v>
      </c>
      <c r="D966" s="322" t="s">
        <v>241</v>
      </c>
      <c r="E966" s="704"/>
      <c r="F966" s="449"/>
      <c r="G966" s="245"/>
      <c r="H966" s="245"/>
      <c r="I966" s="476">
        <f t="shared" si="212"/>
        <v>0</v>
      </c>
      <c r="J966" s="243" t="str">
        <f t="shared" si="207"/>
        <v/>
      </c>
      <c r="K966" s="244"/>
      <c r="L966" s="423"/>
      <c r="M966" s="252"/>
      <c r="N966" s="315">
        <f t="shared" si="213"/>
        <v>0</v>
      </c>
      <c r="O966" s="424">
        <f t="shared" si="214"/>
        <v>0</v>
      </c>
      <c r="P966" s="244"/>
      <c r="Q966" s="663"/>
      <c r="R966" s="667"/>
      <c r="S966" s="667"/>
      <c r="T966" s="667"/>
      <c r="U966" s="667"/>
      <c r="V966" s="667"/>
      <c r="W966" s="711"/>
      <c r="X966" s="313">
        <f t="shared" si="208"/>
        <v>0</v>
      </c>
    </row>
    <row r="967" spans="2:24" ht="18.600000000000001" hidden="1" thickBot="1">
      <c r="B967" s="136"/>
      <c r="C967" s="142">
        <v>2992</v>
      </c>
      <c r="D967" s="154" t="s">
        <v>242</v>
      </c>
      <c r="E967" s="704"/>
      <c r="F967" s="449"/>
      <c r="G967" s="245"/>
      <c r="H967" s="245"/>
      <c r="I967" s="476">
        <f t="shared" si="212"/>
        <v>0</v>
      </c>
      <c r="J967" s="243" t="str">
        <f t="shared" si="207"/>
        <v/>
      </c>
      <c r="K967" s="244"/>
      <c r="L967" s="423"/>
      <c r="M967" s="252"/>
      <c r="N967" s="315">
        <f t="shared" si="213"/>
        <v>0</v>
      </c>
      <c r="O967" s="424">
        <f t="shared" si="214"/>
        <v>0</v>
      </c>
      <c r="P967" s="244"/>
      <c r="Q967" s="663"/>
      <c r="R967" s="667"/>
      <c r="S967" s="667"/>
      <c r="T967" s="667"/>
      <c r="U967" s="667"/>
      <c r="V967" s="667"/>
      <c r="W967" s="711"/>
      <c r="X967" s="313">
        <f t="shared" si="208"/>
        <v>0</v>
      </c>
    </row>
    <row r="968" spans="2:24" ht="18.600000000000001" hidden="1" thickBot="1">
      <c r="B968" s="686">
        <v>3300</v>
      </c>
      <c r="C968" s="952" t="s">
        <v>1740</v>
      </c>
      <c r="D968" s="952"/>
      <c r="E968" s="687"/>
      <c r="F968" s="673">
        <v>0</v>
      </c>
      <c r="G968" s="673">
        <v>0</v>
      </c>
      <c r="H968" s="673">
        <v>0</v>
      </c>
      <c r="I968" s="689">
        <f>SUM(I969:I973)</f>
        <v>0</v>
      </c>
      <c r="J968" s="243" t="str">
        <f t="shared" si="207"/>
        <v/>
      </c>
      <c r="K968" s="244"/>
      <c r="L968" s="665"/>
      <c r="M968" s="666"/>
      <c r="N968" s="666"/>
      <c r="O968" s="712"/>
      <c r="P968" s="244"/>
      <c r="Q968" s="665"/>
      <c r="R968" s="666"/>
      <c r="S968" s="666"/>
      <c r="T968" s="666"/>
      <c r="U968" s="666"/>
      <c r="V968" s="666"/>
      <c r="W968" s="712"/>
      <c r="X968" s="313">
        <f t="shared" si="208"/>
        <v>0</v>
      </c>
    </row>
    <row r="969" spans="2:24" ht="18.600000000000001" hidden="1" thickBot="1">
      <c r="B969" s="143"/>
      <c r="C969" s="144">
        <v>3301</v>
      </c>
      <c r="D969" s="460" t="s">
        <v>243</v>
      </c>
      <c r="E969" s="704"/>
      <c r="F969" s="592">
        <v>0</v>
      </c>
      <c r="G969" s="592">
        <v>0</v>
      </c>
      <c r="H969" s="592">
        <v>0</v>
      </c>
      <c r="I969" s="476">
        <f t="shared" ref="I969:I976" si="215">F969+G969+H969</f>
        <v>0</v>
      </c>
      <c r="J969" s="243" t="str">
        <f t="shared" si="207"/>
        <v/>
      </c>
      <c r="K969" s="244"/>
      <c r="L969" s="663"/>
      <c r="M969" s="667"/>
      <c r="N969" s="667"/>
      <c r="O969" s="711"/>
      <c r="P969" s="244"/>
      <c r="Q969" s="663"/>
      <c r="R969" s="667"/>
      <c r="S969" s="667"/>
      <c r="T969" s="667"/>
      <c r="U969" s="667"/>
      <c r="V969" s="667"/>
      <c r="W969" s="711"/>
      <c r="X969" s="313">
        <f t="shared" si="208"/>
        <v>0</v>
      </c>
    </row>
    <row r="970" spans="2:24" ht="18.600000000000001" hidden="1" thickBot="1">
      <c r="B970" s="143"/>
      <c r="C970" s="168">
        <v>3302</v>
      </c>
      <c r="D970" s="461" t="s">
        <v>1061</v>
      </c>
      <c r="E970" s="704"/>
      <c r="F970" s="592">
        <v>0</v>
      </c>
      <c r="G970" s="592">
        <v>0</v>
      </c>
      <c r="H970" s="592">
        <v>0</v>
      </c>
      <c r="I970" s="476">
        <f t="shared" si="215"/>
        <v>0</v>
      </c>
      <c r="J970" s="243" t="str">
        <f t="shared" ref="J970:J1001" si="216">(IF($E970&lt;&gt;0,$J$2,IF($I970&lt;&gt;0,$J$2,"")))</f>
        <v/>
      </c>
      <c r="K970" s="244"/>
      <c r="L970" s="663"/>
      <c r="M970" s="667"/>
      <c r="N970" s="667"/>
      <c r="O970" s="711"/>
      <c r="P970" s="244"/>
      <c r="Q970" s="663"/>
      <c r="R970" s="667"/>
      <c r="S970" s="667"/>
      <c r="T970" s="667"/>
      <c r="U970" s="667"/>
      <c r="V970" s="667"/>
      <c r="W970" s="711"/>
      <c r="X970" s="313">
        <f t="shared" ref="X970:X1001" si="217">T970-U970-V970-W970</f>
        <v>0</v>
      </c>
    </row>
    <row r="971" spans="2:24" ht="18.600000000000001" hidden="1" thickBot="1">
      <c r="B971" s="143"/>
      <c r="C971" s="166">
        <v>3304</v>
      </c>
      <c r="D971" s="462" t="s">
        <v>245</v>
      </c>
      <c r="E971" s="704"/>
      <c r="F971" s="592">
        <v>0</v>
      </c>
      <c r="G971" s="592">
        <v>0</v>
      </c>
      <c r="H971" s="592">
        <v>0</v>
      </c>
      <c r="I971" s="476">
        <f t="shared" si="215"/>
        <v>0</v>
      </c>
      <c r="J971" s="243" t="str">
        <f t="shared" si="216"/>
        <v/>
      </c>
      <c r="K971" s="244"/>
      <c r="L971" s="663"/>
      <c r="M971" s="667"/>
      <c r="N971" s="667"/>
      <c r="O971" s="711"/>
      <c r="P971" s="244"/>
      <c r="Q971" s="663"/>
      <c r="R971" s="667"/>
      <c r="S971" s="667"/>
      <c r="T971" s="667"/>
      <c r="U971" s="667"/>
      <c r="V971" s="667"/>
      <c r="W971" s="711"/>
      <c r="X971" s="313">
        <f t="shared" si="217"/>
        <v>0</v>
      </c>
    </row>
    <row r="972" spans="2:24" ht="31.8" hidden="1" thickBot="1">
      <c r="B972" s="143"/>
      <c r="C972" s="142">
        <v>3306</v>
      </c>
      <c r="D972" s="463" t="s">
        <v>1684</v>
      </c>
      <c r="E972" s="704"/>
      <c r="F972" s="592">
        <v>0</v>
      </c>
      <c r="G972" s="592">
        <v>0</v>
      </c>
      <c r="H972" s="592">
        <v>0</v>
      </c>
      <c r="I972" s="476">
        <f t="shared" si="215"/>
        <v>0</v>
      </c>
      <c r="J972" s="243" t="str">
        <f t="shared" si="216"/>
        <v/>
      </c>
      <c r="K972" s="244"/>
      <c r="L972" s="663"/>
      <c r="M972" s="667"/>
      <c r="N972" s="667"/>
      <c r="O972" s="711"/>
      <c r="P972" s="244"/>
      <c r="Q972" s="663"/>
      <c r="R972" s="667"/>
      <c r="S972" s="667"/>
      <c r="T972" s="667"/>
      <c r="U972" s="667"/>
      <c r="V972" s="667"/>
      <c r="W972" s="711"/>
      <c r="X972" s="313">
        <f t="shared" si="217"/>
        <v>0</v>
      </c>
    </row>
    <row r="973" spans="2:24" ht="18.600000000000001" hidden="1" thickBot="1">
      <c r="B973" s="143"/>
      <c r="C973" s="142">
        <v>3307</v>
      </c>
      <c r="D973" s="463" t="s">
        <v>1775</v>
      </c>
      <c r="E973" s="704"/>
      <c r="F973" s="592">
        <v>0</v>
      </c>
      <c r="G973" s="592">
        <v>0</v>
      </c>
      <c r="H973" s="592">
        <v>0</v>
      </c>
      <c r="I973" s="476">
        <f t="shared" si="215"/>
        <v>0</v>
      </c>
      <c r="J973" s="243" t="str">
        <f t="shared" si="216"/>
        <v/>
      </c>
      <c r="K973" s="244"/>
      <c r="L973" s="663"/>
      <c r="M973" s="667"/>
      <c r="N973" s="667"/>
      <c r="O973" s="711"/>
      <c r="P973" s="244"/>
      <c r="Q973" s="663"/>
      <c r="R973" s="667"/>
      <c r="S973" s="667"/>
      <c r="T973" s="667"/>
      <c r="U973" s="667"/>
      <c r="V973" s="667"/>
      <c r="W973" s="711"/>
      <c r="X973" s="313">
        <f t="shared" si="217"/>
        <v>0</v>
      </c>
    </row>
    <row r="974" spans="2:24" ht="18.600000000000001" hidden="1" thickBot="1">
      <c r="B974" s="686">
        <v>3900</v>
      </c>
      <c r="C974" s="944" t="s">
        <v>246</v>
      </c>
      <c r="D974" s="965"/>
      <c r="E974" s="687"/>
      <c r="F974" s="673">
        <v>0</v>
      </c>
      <c r="G974" s="673">
        <v>0</v>
      </c>
      <c r="H974" s="673">
        <v>0</v>
      </c>
      <c r="I974" s="692">
        <f t="shared" si="215"/>
        <v>0</v>
      </c>
      <c r="J974" s="243" t="str">
        <f t="shared" si="216"/>
        <v/>
      </c>
      <c r="K974" s="244"/>
      <c r="L974" s="428"/>
      <c r="M974" s="254"/>
      <c r="N974" s="317">
        <f>I974</f>
        <v>0</v>
      </c>
      <c r="O974" s="424">
        <f>L974+M974-N974</f>
        <v>0</v>
      </c>
      <c r="P974" s="244"/>
      <c r="Q974" s="428"/>
      <c r="R974" s="254"/>
      <c r="S974" s="429">
        <f>+IF(+(L974+M974)&gt;=I974,+M974,+(+I974-L974))</f>
        <v>0</v>
      </c>
      <c r="T974" s="315">
        <f>Q974+R974-S974</f>
        <v>0</v>
      </c>
      <c r="U974" s="254"/>
      <c r="V974" s="254"/>
      <c r="W974" s="253"/>
      <c r="X974" s="313">
        <f t="shared" si="217"/>
        <v>0</v>
      </c>
    </row>
    <row r="975" spans="2:24" ht="18.600000000000001" hidden="1" thickBot="1">
      <c r="B975" s="686">
        <v>4000</v>
      </c>
      <c r="C975" s="966" t="s">
        <v>247</v>
      </c>
      <c r="D975" s="966"/>
      <c r="E975" s="687"/>
      <c r="F975" s="690"/>
      <c r="G975" s="691"/>
      <c r="H975" s="691"/>
      <c r="I975" s="692">
        <f t="shared" si="215"/>
        <v>0</v>
      </c>
      <c r="J975" s="243" t="str">
        <f t="shared" si="216"/>
        <v/>
      </c>
      <c r="K975" s="244"/>
      <c r="L975" s="428"/>
      <c r="M975" s="254"/>
      <c r="N975" s="317">
        <f>I975</f>
        <v>0</v>
      </c>
      <c r="O975" s="424">
        <f>L975+M975-N975</f>
        <v>0</v>
      </c>
      <c r="P975" s="244"/>
      <c r="Q975" s="665"/>
      <c r="R975" s="666"/>
      <c r="S975" s="666"/>
      <c r="T975" s="667"/>
      <c r="U975" s="666"/>
      <c r="V975" s="666"/>
      <c r="W975" s="711"/>
      <c r="X975" s="313">
        <f t="shared" si="217"/>
        <v>0</v>
      </c>
    </row>
    <row r="976" spans="2:24" ht="18.600000000000001" hidden="1" thickBot="1">
      <c r="B976" s="686">
        <v>4100</v>
      </c>
      <c r="C976" s="966" t="s">
        <v>248</v>
      </c>
      <c r="D976" s="966"/>
      <c r="E976" s="687"/>
      <c r="F976" s="673">
        <v>0</v>
      </c>
      <c r="G976" s="673">
        <v>0</v>
      </c>
      <c r="H976" s="673">
        <v>0</v>
      </c>
      <c r="I976" s="692">
        <f t="shared" si="215"/>
        <v>0</v>
      </c>
      <c r="J976" s="243" t="str">
        <f t="shared" si="216"/>
        <v/>
      </c>
      <c r="K976" s="244"/>
      <c r="L976" s="665"/>
      <c r="M976" s="666"/>
      <c r="N976" s="666"/>
      <c r="O976" s="712"/>
      <c r="P976" s="244"/>
      <c r="Q976" s="665"/>
      <c r="R976" s="666"/>
      <c r="S976" s="666"/>
      <c r="T976" s="666"/>
      <c r="U976" s="666"/>
      <c r="V976" s="666"/>
      <c r="W976" s="712"/>
      <c r="X976" s="313">
        <f t="shared" si="217"/>
        <v>0</v>
      </c>
    </row>
    <row r="977" spans="2:24" ht="18.600000000000001" hidden="1" thickBot="1">
      <c r="B977" s="686">
        <v>4200</v>
      </c>
      <c r="C977" s="952" t="s">
        <v>249</v>
      </c>
      <c r="D977" s="953"/>
      <c r="E977" s="687"/>
      <c r="F977" s="688">
        <f>SUM(F978:F983)</f>
        <v>0</v>
      </c>
      <c r="G977" s="689">
        <f>SUM(G978:G983)</f>
        <v>0</v>
      </c>
      <c r="H977" s="689">
        <f>SUM(H978:H983)</f>
        <v>0</v>
      </c>
      <c r="I977" s="689">
        <f>SUM(I978:I983)</f>
        <v>0</v>
      </c>
      <c r="J977" s="243" t="str">
        <f t="shared" si="216"/>
        <v/>
      </c>
      <c r="K977" s="244"/>
      <c r="L977" s="316">
        <f>SUM(L978:L983)</f>
        <v>0</v>
      </c>
      <c r="M977" s="317">
        <f>SUM(M978:M983)</f>
        <v>0</v>
      </c>
      <c r="N977" s="425">
        <f>SUM(N978:N983)</f>
        <v>0</v>
      </c>
      <c r="O977" s="426">
        <f>SUM(O978:O983)</f>
        <v>0</v>
      </c>
      <c r="P977" s="244"/>
      <c r="Q977" s="316">
        <f t="shared" ref="Q977:W977" si="218">SUM(Q978:Q983)</f>
        <v>0</v>
      </c>
      <c r="R977" s="317">
        <f t="shared" si="218"/>
        <v>0</v>
      </c>
      <c r="S977" s="317">
        <f t="shared" si="218"/>
        <v>0</v>
      </c>
      <c r="T977" s="317">
        <f t="shared" si="218"/>
        <v>0</v>
      </c>
      <c r="U977" s="317">
        <f t="shared" si="218"/>
        <v>0</v>
      </c>
      <c r="V977" s="317">
        <f t="shared" si="218"/>
        <v>0</v>
      </c>
      <c r="W977" s="426">
        <f t="shared" si="218"/>
        <v>0</v>
      </c>
      <c r="X977" s="313">
        <f t="shared" si="217"/>
        <v>0</v>
      </c>
    </row>
    <row r="978" spans="2:24" ht="18.600000000000001" hidden="1" thickBot="1">
      <c r="B978" s="173"/>
      <c r="C978" s="144">
        <v>4201</v>
      </c>
      <c r="D978" s="138" t="s">
        <v>250</v>
      </c>
      <c r="E978" s="704"/>
      <c r="F978" s="449"/>
      <c r="G978" s="245"/>
      <c r="H978" s="245"/>
      <c r="I978" s="476">
        <f t="shared" ref="I978:I983" si="219">F978+G978+H978</f>
        <v>0</v>
      </c>
      <c r="J978" s="243" t="str">
        <f t="shared" si="216"/>
        <v/>
      </c>
      <c r="K978" s="244"/>
      <c r="L978" s="423"/>
      <c r="M978" s="252"/>
      <c r="N978" s="315">
        <f t="shared" ref="N978:N983" si="220">I978</f>
        <v>0</v>
      </c>
      <c r="O978" s="424">
        <f t="shared" ref="O978:O983" si="221">L978+M978-N978</f>
        <v>0</v>
      </c>
      <c r="P978" s="244"/>
      <c r="Q978" s="423"/>
      <c r="R978" s="252"/>
      <c r="S978" s="429">
        <f t="shared" ref="S978:S983" si="222">+IF(+(L978+M978)&gt;=I978,+M978,+(+I978-L978))</f>
        <v>0</v>
      </c>
      <c r="T978" s="315">
        <f t="shared" ref="T978:T983" si="223">Q978+R978-S978</f>
        <v>0</v>
      </c>
      <c r="U978" s="252"/>
      <c r="V978" s="252"/>
      <c r="W978" s="253"/>
      <c r="X978" s="313">
        <f t="shared" si="217"/>
        <v>0</v>
      </c>
    </row>
    <row r="979" spans="2:24" ht="18.600000000000001" hidden="1" thickBot="1">
      <c r="B979" s="173"/>
      <c r="C979" s="137">
        <v>4202</v>
      </c>
      <c r="D979" s="139" t="s">
        <v>251</v>
      </c>
      <c r="E979" s="704"/>
      <c r="F979" s="449"/>
      <c r="G979" s="245"/>
      <c r="H979" s="245"/>
      <c r="I979" s="476">
        <f t="shared" si="219"/>
        <v>0</v>
      </c>
      <c r="J979" s="243" t="str">
        <f t="shared" si="216"/>
        <v/>
      </c>
      <c r="K979" s="244"/>
      <c r="L979" s="423"/>
      <c r="M979" s="252"/>
      <c r="N979" s="315">
        <f t="shared" si="220"/>
        <v>0</v>
      </c>
      <c r="O979" s="424">
        <f t="shared" si="221"/>
        <v>0</v>
      </c>
      <c r="P979" s="244"/>
      <c r="Q979" s="423"/>
      <c r="R979" s="252"/>
      <c r="S979" s="429">
        <f t="shared" si="222"/>
        <v>0</v>
      </c>
      <c r="T979" s="315">
        <f t="shared" si="223"/>
        <v>0</v>
      </c>
      <c r="U979" s="252"/>
      <c r="V979" s="252"/>
      <c r="W979" s="253"/>
      <c r="X979" s="313">
        <f t="shared" si="217"/>
        <v>0</v>
      </c>
    </row>
    <row r="980" spans="2:24" ht="18.600000000000001" hidden="1" thickBot="1">
      <c r="B980" s="173"/>
      <c r="C980" s="137">
        <v>4214</v>
      </c>
      <c r="D980" s="139" t="s">
        <v>252</v>
      </c>
      <c r="E980" s="704"/>
      <c r="F980" s="449"/>
      <c r="G980" s="245"/>
      <c r="H980" s="245"/>
      <c r="I980" s="476">
        <f t="shared" si="219"/>
        <v>0</v>
      </c>
      <c r="J980" s="243" t="str">
        <f t="shared" si="216"/>
        <v/>
      </c>
      <c r="K980" s="244"/>
      <c r="L980" s="423"/>
      <c r="M980" s="252"/>
      <c r="N980" s="315">
        <f t="shared" si="220"/>
        <v>0</v>
      </c>
      <c r="O980" s="424">
        <f t="shared" si="221"/>
        <v>0</v>
      </c>
      <c r="P980" s="244"/>
      <c r="Q980" s="423"/>
      <c r="R980" s="252"/>
      <c r="S980" s="429">
        <f t="shared" si="222"/>
        <v>0</v>
      </c>
      <c r="T980" s="315">
        <f t="shared" si="223"/>
        <v>0</v>
      </c>
      <c r="U980" s="252"/>
      <c r="V980" s="252"/>
      <c r="W980" s="253"/>
      <c r="X980" s="313">
        <f t="shared" si="217"/>
        <v>0</v>
      </c>
    </row>
    <row r="981" spans="2:24" ht="18.600000000000001" hidden="1" thickBot="1">
      <c r="B981" s="173"/>
      <c r="C981" s="137">
        <v>4217</v>
      </c>
      <c r="D981" s="139" t="s">
        <v>253</v>
      </c>
      <c r="E981" s="704"/>
      <c r="F981" s="449"/>
      <c r="G981" s="245"/>
      <c r="H981" s="245"/>
      <c r="I981" s="476">
        <f t="shared" si="219"/>
        <v>0</v>
      </c>
      <c r="J981" s="243" t="str">
        <f t="shared" si="216"/>
        <v/>
      </c>
      <c r="K981" s="244"/>
      <c r="L981" s="423"/>
      <c r="M981" s="252"/>
      <c r="N981" s="315">
        <f t="shared" si="220"/>
        <v>0</v>
      </c>
      <c r="O981" s="424">
        <f t="shared" si="221"/>
        <v>0</v>
      </c>
      <c r="P981" s="244"/>
      <c r="Q981" s="423"/>
      <c r="R981" s="252"/>
      <c r="S981" s="429">
        <f t="shared" si="222"/>
        <v>0</v>
      </c>
      <c r="T981" s="315">
        <f t="shared" si="223"/>
        <v>0</v>
      </c>
      <c r="U981" s="252"/>
      <c r="V981" s="252"/>
      <c r="W981" s="253"/>
      <c r="X981" s="313">
        <f t="shared" si="217"/>
        <v>0</v>
      </c>
    </row>
    <row r="982" spans="2:24" ht="18.600000000000001" hidden="1" thickBot="1">
      <c r="B982" s="173"/>
      <c r="C982" s="137">
        <v>4218</v>
      </c>
      <c r="D982" s="145" t="s">
        <v>254</v>
      </c>
      <c r="E982" s="704"/>
      <c r="F982" s="449"/>
      <c r="G982" s="245"/>
      <c r="H982" s="245"/>
      <c r="I982" s="476">
        <f t="shared" si="219"/>
        <v>0</v>
      </c>
      <c r="J982" s="243" t="str">
        <f t="shared" si="216"/>
        <v/>
      </c>
      <c r="K982" s="244"/>
      <c r="L982" s="423"/>
      <c r="M982" s="252"/>
      <c r="N982" s="315">
        <f t="shared" si="220"/>
        <v>0</v>
      </c>
      <c r="O982" s="424">
        <f t="shared" si="221"/>
        <v>0</v>
      </c>
      <c r="P982" s="244"/>
      <c r="Q982" s="423"/>
      <c r="R982" s="252"/>
      <c r="S982" s="429">
        <f t="shared" si="222"/>
        <v>0</v>
      </c>
      <c r="T982" s="315">
        <f t="shared" si="223"/>
        <v>0</v>
      </c>
      <c r="U982" s="252"/>
      <c r="V982" s="252"/>
      <c r="W982" s="253"/>
      <c r="X982" s="313">
        <f t="shared" si="217"/>
        <v>0</v>
      </c>
    </row>
    <row r="983" spans="2:24" ht="18.600000000000001" hidden="1" thickBot="1">
      <c r="B983" s="173"/>
      <c r="C983" s="137">
        <v>4219</v>
      </c>
      <c r="D983" s="156" t="s">
        <v>255</v>
      </c>
      <c r="E983" s="704"/>
      <c r="F983" s="449"/>
      <c r="G983" s="245"/>
      <c r="H983" s="245"/>
      <c r="I983" s="476">
        <f t="shared" si="219"/>
        <v>0</v>
      </c>
      <c r="J983" s="243" t="str">
        <f t="shared" si="216"/>
        <v/>
      </c>
      <c r="K983" s="244"/>
      <c r="L983" s="423"/>
      <c r="M983" s="252"/>
      <c r="N983" s="315">
        <f t="shared" si="220"/>
        <v>0</v>
      </c>
      <c r="O983" s="424">
        <f t="shared" si="221"/>
        <v>0</v>
      </c>
      <c r="P983" s="244"/>
      <c r="Q983" s="423"/>
      <c r="R983" s="252"/>
      <c r="S983" s="429">
        <f t="shared" si="222"/>
        <v>0</v>
      </c>
      <c r="T983" s="315">
        <f t="shared" si="223"/>
        <v>0</v>
      </c>
      <c r="U983" s="252"/>
      <c r="V983" s="252"/>
      <c r="W983" s="253"/>
      <c r="X983" s="313">
        <f t="shared" si="217"/>
        <v>0</v>
      </c>
    </row>
    <row r="984" spans="2:24" ht="18.600000000000001" hidden="1" thickBot="1">
      <c r="B984" s="686">
        <v>4300</v>
      </c>
      <c r="C984" s="942" t="s">
        <v>1685</v>
      </c>
      <c r="D984" s="942"/>
      <c r="E984" s="687"/>
      <c r="F984" s="688">
        <f>SUM(F985:F987)</f>
        <v>0</v>
      </c>
      <c r="G984" s="689">
        <f>SUM(G985:G987)</f>
        <v>0</v>
      </c>
      <c r="H984" s="689">
        <f>SUM(H985:H987)</f>
        <v>0</v>
      </c>
      <c r="I984" s="689">
        <f>SUM(I985:I987)</f>
        <v>0</v>
      </c>
      <c r="J984" s="243" t="str">
        <f t="shared" si="216"/>
        <v/>
      </c>
      <c r="K984" s="244"/>
      <c r="L984" s="316">
        <f>SUM(L985:L987)</f>
        <v>0</v>
      </c>
      <c r="M984" s="317">
        <f>SUM(M985:M987)</f>
        <v>0</v>
      </c>
      <c r="N984" s="425">
        <f>SUM(N985:N987)</f>
        <v>0</v>
      </c>
      <c r="O984" s="426">
        <f>SUM(O985:O987)</f>
        <v>0</v>
      </c>
      <c r="P984" s="244"/>
      <c r="Q984" s="316">
        <f t="shared" ref="Q984:W984" si="224">SUM(Q985:Q987)</f>
        <v>0</v>
      </c>
      <c r="R984" s="317">
        <f t="shared" si="224"/>
        <v>0</v>
      </c>
      <c r="S984" s="317">
        <f t="shared" si="224"/>
        <v>0</v>
      </c>
      <c r="T984" s="317">
        <f t="shared" si="224"/>
        <v>0</v>
      </c>
      <c r="U984" s="317">
        <f t="shared" si="224"/>
        <v>0</v>
      </c>
      <c r="V984" s="317">
        <f t="shared" si="224"/>
        <v>0</v>
      </c>
      <c r="W984" s="426">
        <f t="shared" si="224"/>
        <v>0</v>
      </c>
      <c r="X984" s="313">
        <f t="shared" si="217"/>
        <v>0</v>
      </c>
    </row>
    <row r="985" spans="2:24" ht="18.600000000000001" hidden="1" thickBot="1">
      <c r="B985" s="173"/>
      <c r="C985" s="144">
        <v>4301</v>
      </c>
      <c r="D985" s="163" t="s">
        <v>256</v>
      </c>
      <c r="E985" s="704"/>
      <c r="F985" s="449"/>
      <c r="G985" s="245"/>
      <c r="H985" s="245"/>
      <c r="I985" s="476">
        <f t="shared" ref="I985:I990" si="225">F985+G985+H985</f>
        <v>0</v>
      </c>
      <c r="J985" s="243" t="str">
        <f t="shared" si="216"/>
        <v/>
      </c>
      <c r="K985" s="244"/>
      <c r="L985" s="423"/>
      <c r="M985" s="252"/>
      <c r="N985" s="315">
        <f t="shared" ref="N985:N990" si="226">I985</f>
        <v>0</v>
      </c>
      <c r="O985" s="424">
        <f t="shared" ref="O985:O990" si="227">L985+M985-N985</f>
        <v>0</v>
      </c>
      <c r="P985" s="244"/>
      <c r="Q985" s="423"/>
      <c r="R985" s="252"/>
      <c r="S985" s="429">
        <f t="shared" ref="S985:S990" si="228">+IF(+(L985+M985)&gt;=I985,+M985,+(+I985-L985))</f>
        <v>0</v>
      </c>
      <c r="T985" s="315">
        <f t="shared" ref="T985:T990" si="229">Q985+R985-S985</f>
        <v>0</v>
      </c>
      <c r="U985" s="252"/>
      <c r="V985" s="252"/>
      <c r="W985" s="253"/>
      <c r="X985" s="313">
        <f t="shared" si="217"/>
        <v>0</v>
      </c>
    </row>
    <row r="986" spans="2:24" ht="18.600000000000001" hidden="1" thickBot="1">
      <c r="B986" s="173"/>
      <c r="C986" s="137">
        <v>4302</v>
      </c>
      <c r="D986" s="139" t="s">
        <v>1062</v>
      </c>
      <c r="E986" s="704"/>
      <c r="F986" s="449"/>
      <c r="G986" s="245"/>
      <c r="H986" s="245"/>
      <c r="I986" s="476">
        <f t="shared" si="225"/>
        <v>0</v>
      </c>
      <c r="J986" s="243" t="str">
        <f t="shared" si="216"/>
        <v/>
      </c>
      <c r="K986" s="244"/>
      <c r="L986" s="423"/>
      <c r="M986" s="252"/>
      <c r="N986" s="315">
        <f t="shared" si="226"/>
        <v>0</v>
      </c>
      <c r="O986" s="424">
        <f t="shared" si="227"/>
        <v>0</v>
      </c>
      <c r="P986" s="244"/>
      <c r="Q986" s="423"/>
      <c r="R986" s="252"/>
      <c r="S986" s="429">
        <f t="shared" si="228"/>
        <v>0</v>
      </c>
      <c r="T986" s="315">
        <f t="shared" si="229"/>
        <v>0</v>
      </c>
      <c r="U986" s="252"/>
      <c r="V986" s="252"/>
      <c r="W986" s="253"/>
      <c r="X986" s="313">
        <f t="shared" si="217"/>
        <v>0</v>
      </c>
    </row>
    <row r="987" spans="2:24" ht="18.600000000000001" hidden="1" thickBot="1">
      <c r="B987" s="173"/>
      <c r="C987" s="142">
        <v>4309</v>
      </c>
      <c r="D987" s="148" t="s">
        <v>258</v>
      </c>
      <c r="E987" s="704"/>
      <c r="F987" s="449"/>
      <c r="G987" s="245"/>
      <c r="H987" s="245"/>
      <c r="I987" s="476">
        <f t="shared" si="225"/>
        <v>0</v>
      </c>
      <c r="J987" s="243" t="str">
        <f t="shared" si="216"/>
        <v/>
      </c>
      <c r="K987" s="244"/>
      <c r="L987" s="423"/>
      <c r="M987" s="252"/>
      <c r="N987" s="315">
        <f t="shared" si="226"/>
        <v>0</v>
      </c>
      <c r="O987" s="424">
        <f t="shared" si="227"/>
        <v>0</v>
      </c>
      <c r="P987" s="244"/>
      <c r="Q987" s="423"/>
      <c r="R987" s="252"/>
      <c r="S987" s="429">
        <f t="shared" si="228"/>
        <v>0</v>
      </c>
      <c r="T987" s="315">
        <f t="shared" si="229"/>
        <v>0</v>
      </c>
      <c r="U987" s="252"/>
      <c r="V987" s="252"/>
      <c r="W987" s="253"/>
      <c r="X987" s="313">
        <f t="shared" si="217"/>
        <v>0</v>
      </c>
    </row>
    <row r="988" spans="2:24" ht="18.600000000000001" hidden="1" thickBot="1">
      <c r="B988" s="686">
        <v>4400</v>
      </c>
      <c r="C988" s="944" t="s">
        <v>1686</v>
      </c>
      <c r="D988" s="944"/>
      <c r="E988" s="687"/>
      <c r="F988" s="690"/>
      <c r="G988" s="691"/>
      <c r="H988" s="691"/>
      <c r="I988" s="692">
        <f t="shared" si="225"/>
        <v>0</v>
      </c>
      <c r="J988" s="243" t="str">
        <f t="shared" si="216"/>
        <v/>
      </c>
      <c r="K988" s="244"/>
      <c r="L988" s="428"/>
      <c r="M988" s="254"/>
      <c r="N988" s="317">
        <f t="shared" si="226"/>
        <v>0</v>
      </c>
      <c r="O988" s="424">
        <f t="shared" si="227"/>
        <v>0</v>
      </c>
      <c r="P988" s="244"/>
      <c r="Q988" s="428"/>
      <c r="R988" s="254"/>
      <c r="S988" s="429">
        <f t="shared" si="228"/>
        <v>0</v>
      </c>
      <c r="T988" s="315">
        <f t="shared" si="229"/>
        <v>0</v>
      </c>
      <c r="U988" s="254"/>
      <c r="V988" s="254"/>
      <c r="W988" s="253"/>
      <c r="X988" s="313">
        <f t="shared" si="217"/>
        <v>0</v>
      </c>
    </row>
    <row r="989" spans="2:24" ht="18.600000000000001" hidden="1" thickBot="1">
      <c r="B989" s="686">
        <v>4500</v>
      </c>
      <c r="C989" s="966" t="s">
        <v>1687</v>
      </c>
      <c r="D989" s="966"/>
      <c r="E989" s="687"/>
      <c r="F989" s="690"/>
      <c r="G989" s="691"/>
      <c r="H989" s="691"/>
      <c r="I989" s="692">
        <f t="shared" si="225"/>
        <v>0</v>
      </c>
      <c r="J989" s="243" t="str">
        <f t="shared" si="216"/>
        <v/>
      </c>
      <c r="K989" s="244"/>
      <c r="L989" s="428"/>
      <c r="M989" s="254"/>
      <c r="N989" s="317">
        <f t="shared" si="226"/>
        <v>0</v>
      </c>
      <c r="O989" s="424">
        <f t="shared" si="227"/>
        <v>0</v>
      </c>
      <c r="P989" s="244"/>
      <c r="Q989" s="428"/>
      <c r="R989" s="254"/>
      <c r="S989" s="429">
        <f t="shared" si="228"/>
        <v>0</v>
      </c>
      <c r="T989" s="315">
        <f t="shared" si="229"/>
        <v>0</v>
      </c>
      <c r="U989" s="254"/>
      <c r="V989" s="254"/>
      <c r="W989" s="253"/>
      <c r="X989" s="313">
        <f t="shared" si="217"/>
        <v>0</v>
      </c>
    </row>
    <row r="990" spans="2:24" ht="18.600000000000001" hidden="1" thickBot="1">
      <c r="B990" s="686">
        <v>4600</v>
      </c>
      <c r="C990" s="961" t="s">
        <v>259</v>
      </c>
      <c r="D990" s="967"/>
      <c r="E990" s="687"/>
      <c r="F990" s="690"/>
      <c r="G990" s="691"/>
      <c r="H990" s="691"/>
      <c r="I990" s="692">
        <f t="shared" si="225"/>
        <v>0</v>
      </c>
      <c r="J990" s="243" t="str">
        <f t="shared" si="216"/>
        <v/>
      </c>
      <c r="K990" s="244"/>
      <c r="L990" s="428"/>
      <c r="M990" s="254"/>
      <c r="N990" s="317">
        <f t="shared" si="226"/>
        <v>0</v>
      </c>
      <c r="O990" s="424">
        <f t="shared" si="227"/>
        <v>0</v>
      </c>
      <c r="P990" s="244"/>
      <c r="Q990" s="428"/>
      <c r="R990" s="254"/>
      <c r="S990" s="429">
        <f t="shared" si="228"/>
        <v>0</v>
      </c>
      <c r="T990" s="315">
        <f t="shared" si="229"/>
        <v>0</v>
      </c>
      <c r="U990" s="254"/>
      <c r="V990" s="254"/>
      <c r="W990" s="253"/>
      <c r="X990" s="313">
        <f t="shared" si="217"/>
        <v>0</v>
      </c>
    </row>
    <row r="991" spans="2:24" ht="18.600000000000001" hidden="1" thickBot="1">
      <c r="B991" s="686">
        <v>4900</v>
      </c>
      <c r="C991" s="952" t="s">
        <v>290</v>
      </c>
      <c r="D991" s="952"/>
      <c r="E991" s="687"/>
      <c r="F991" s="688">
        <f>+F992+F993</f>
        <v>0</v>
      </c>
      <c r="G991" s="689">
        <f>+G992+G993</f>
        <v>0</v>
      </c>
      <c r="H991" s="689">
        <f>+H992+H993</f>
        <v>0</v>
      </c>
      <c r="I991" s="689">
        <f>+I992+I993</f>
        <v>0</v>
      </c>
      <c r="J991" s="243" t="str">
        <f t="shared" si="216"/>
        <v/>
      </c>
      <c r="K991" s="244"/>
      <c r="L991" s="665"/>
      <c r="M991" s="666"/>
      <c r="N991" s="666"/>
      <c r="O991" s="712"/>
      <c r="P991" s="244"/>
      <c r="Q991" s="665"/>
      <c r="R991" s="666"/>
      <c r="S991" s="666"/>
      <c r="T991" s="666"/>
      <c r="U991" s="666"/>
      <c r="V991" s="666"/>
      <c r="W991" s="712"/>
      <c r="X991" s="313">
        <f t="shared" si="217"/>
        <v>0</v>
      </c>
    </row>
    <row r="992" spans="2:24" ht="18.600000000000001" hidden="1" thickBot="1">
      <c r="B992" s="173"/>
      <c r="C992" s="144">
        <v>4901</v>
      </c>
      <c r="D992" s="174" t="s">
        <v>291</v>
      </c>
      <c r="E992" s="704"/>
      <c r="F992" s="449"/>
      <c r="G992" s="245"/>
      <c r="H992" s="245"/>
      <c r="I992" s="476">
        <f>F992+G992+H992</f>
        <v>0</v>
      </c>
      <c r="J992" s="243" t="str">
        <f t="shared" si="216"/>
        <v/>
      </c>
      <c r="K992" s="244"/>
      <c r="L992" s="663"/>
      <c r="M992" s="667"/>
      <c r="N992" s="667"/>
      <c r="O992" s="711"/>
      <c r="P992" s="244"/>
      <c r="Q992" s="663"/>
      <c r="R992" s="667"/>
      <c r="S992" s="667"/>
      <c r="T992" s="667"/>
      <c r="U992" s="667"/>
      <c r="V992" s="667"/>
      <c r="W992" s="711"/>
      <c r="X992" s="313">
        <f t="shared" si="217"/>
        <v>0</v>
      </c>
    </row>
    <row r="993" spans="2:24" ht="18.600000000000001" hidden="1" thickBot="1">
      <c r="B993" s="173"/>
      <c r="C993" s="142">
        <v>4902</v>
      </c>
      <c r="D993" s="148" t="s">
        <v>292</v>
      </c>
      <c r="E993" s="704"/>
      <c r="F993" s="449"/>
      <c r="G993" s="245"/>
      <c r="H993" s="245"/>
      <c r="I993" s="476">
        <f>F993+G993+H993</f>
        <v>0</v>
      </c>
      <c r="J993" s="243" t="str">
        <f t="shared" si="216"/>
        <v/>
      </c>
      <c r="K993" s="244"/>
      <c r="L993" s="663"/>
      <c r="M993" s="667"/>
      <c r="N993" s="667"/>
      <c r="O993" s="711"/>
      <c r="P993" s="244"/>
      <c r="Q993" s="663"/>
      <c r="R993" s="667"/>
      <c r="S993" s="667"/>
      <c r="T993" s="667"/>
      <c r="U993" s="667"/>
      <c r="V993" s="667"/>
      <c r="W993" s="711"/>
      <c r="X993" s="313">
        <f t="shared" si="217"/>
        <v>0</v>
      </c>
    </row>
    <row r="994" spans="2:24" ht="18.600000000000001" hidden="1" thickBot="1">
      <c r="B994" s="693">
        <v>5100</v>
      </c>
      <c r="C994" s="949" t="s">
        <v>260</v>
      </c>
      <c r="D994" s="949"/>
      <c r="E994" s="694"/>
      <c r="F994" s="695"/>
      <c r="G994" s="696"/>
      <c r="H994" s="696"/>
      <c r="I994" s="692">
        <f>F994+G994+H994</f>
        <v>0</v>
      </c>
      <c r="J994" s="243" t="str">
        <f t="shared" si="216"/>
        <v/>
      </c>
      <c r="K994" s="244"/>
      <c r="L994" s="430"/>
      <c r="M994" s="431"/>
      <c r="N994" s="327">
        <f>I994</f>
        <v>0</v>
      </c>
      <c r="O994" s="424">
        <f>L994+M994-N994</f>
        <v>0</v>
      </c>
      <c r="P994" s="244"/>
      <c r="Q994" s="430"/>
      <c r="R994" s="431"/>
      <c r="S994" s="429">
        <f>+IF(+(L994+M994)&gt;=I994,+M994,+(+I994-L994))</f>
        <v>0</v>
      </c>
      <c r="T994" s="315">
        <f>Q994+R994-S994</f>
        <v>0</v>
      </c>
      <c r="U994" s="431"/>
      <c r="V994" s="431"/>
      <c r="W994" s="253"/>
      <c r="X994" s="313">
        <f t="shared" si="217"/>
        <v>0</v>
      </c>
    </row>
    <row r="995" spans="2:24" ht="18.600000000000001" hidden="1" thickBot="1">
      <c r="B995" s="693">
        <v>5200</v>
      </c>
      <c r="C995" s="964" t="s">
        <v>261</v>
      </c>
      <c r="D995" s="964"/>
      <c r="E995" s="694"/>
      <c r="F995" s="697">
        <f>SUM(F996:F1002)</f>
        <v>0</v>
      </c>
      <c r="G995" s="698">
        <f>SUM(G996:G1002)</f>
        <v>0</v>
      </c>
      <c r="H995" s="698">
        <f>SUM(H996:H1002)</f>
        <v>0</v>
      </c>
      <c r="I995" s="698">
        <f>SUM(I996:I1002)</f>
        <v>0</v>
      </c>
      <c r="J995" s="243" t="str">
        <f t="shared" si="216"/>
        <v/>
      </c>
      <c r="K995" s="244"/>
      <c r="L995" s="326">
        <f>SUM(L996:L1002)</f>
        <v>0</v>
      </c>
      <c r="M995" s="327">
        <f>SUM(M996:M1002)</f>
        <v>0</v>
      </c>
      <c r="N995" s="432">
        <f>SUM(N996:N1002)</f>
        <v>0</v>
      </c>
      <c r="O995" s="433">
        <f>SUM(O996:O1002)</f>
        <v>0</v>
      </c>
      <c r="P995" s="244"/>
      <c r="Q995" s="326">
        <f t="shared" ref="Q995:W995" si="230">SUM(Q996:Q1002)</f>
        <v>0</v>
      </c>
      <c r="R995" s="327">
        <f t="shared" si="230"/>
        <v>0</v>
      </c>
      <c r="S995" s="327">
        <f t="shared" si="230"/>
        <v>0</v>
      </c>
      <c r="T995" s="327">
        <f t="shared" si="230"/>
        <v>0</v>
      </c>
      <c r="U995" s="327">
        <f t="shared" si="230"/>
        <v>0</v>
      </c>
      <c r="V995" s="327">
        <f t="shared" si="230"/>
        <v>0</v>
      </c>
      <c r="W995" s="433">
        <f t="shared" si="230"/>
        <v>0</v>
      </c>
      <c r="X995" s="313">
        <f t="shared" si="217"/>
        <v>0</v>
      </c>
    </row>
    <row r="996" spans="2:24" ht="18.600000000000001" hidden="1" thickBot="1">
      <c r="B996" s="175"/>
      <c r="C996" s="176">
        <v>5201</v>
      </c>
      <c r="D996" s="177" t="s">
        <v>262</v>
      </c>
      <c r="E996" s="705"/>
      <c r="F996" s="473"/>
      <c r="G996" s="434"/>
      <c r="H996" s="434"/>
      <c r="I996" s="476">
        <f t="shared" ref="I996:I1002" si="231">F996+G996+H996</f>
        <v>0</v>
      </c>
      <c r="J996" s="243" t="str">
        <f t="shared" si="216"/>
        <v/>
      </c>
      <c r="K996" s="244"/>
      <c r="L996" s="435"/>
      <c r="M996" s="436"/>
      <c r="N996" s="330">
        <f t="shared" ref="N996:N1002" si="232">I996</f>
        <v>0</v>
      </c>
      <c r="O996" s="424">
        <f t="shared" ref="O996:O1002" si="233">L996+M996-N996</f>
        <v>0</v>
      </c>
      <c r="P996" s="244"/>
      <c r="Q996" s="435"/>
      <c r="R996" s="436"/>
      <c r="S996" s="429">
        <f t="shared" ref="S996:S1002" si="234">+IF(+(L996+M996)&gt;=I996,+M996,+(+I996-L996))</f>
        <v>0</v>
      </c>
      <c r="T996" s="315">
        <f t="shared" ref="T996:T1002" si="235">Q996+R996-S996</f>
        <v>0</v>
      </c>
      <c r="U996" s="436"/>
      <c r="V996" s="436"/>
      <c r="W996" s="253"/>
      <c r="X996" s="313">
        <f t="shared" si="217"/>
        <v>0</v>
      </c>
    </row>
    <row r="997" spans="2:24" ht="18.600000000000001" hidden="1" thickBot="1">
      <c r="B997" s="175"/>
      <c r="C997" s="178">
        <v>5202</v>
      </c>
      <c r="D997" s="179" t="s">
        <v>263</v>
      </c>
      <c r="E997" s="705"/>
      <c r="F997" s="473"/>
      <c r="G997" s="434"/>
      <c r="H997" s="434"/>
      <c r="I997" s="476">
        <f t="shared" si="231"/>
        <v>0</v>
      </c>
      <c r="J997" s="243" t="str">
        <f t="shared" si="216"/>
        <v/>
      </c>
      <c r="K997" s="244"/>
      <c r="L997" s="435"/>
      <c r="M997" s="436"/>
      <c r="N997" s="330">
        <f t="shared" si="232"/>
        <v>0</v>
      </c>
      <c r="O997" s="424">
        <f t="shared" si="233"/>
        <v>0</v>
      </c>
      <c r="P997" s="244"/>
      <c r="Q997" s="435"/>
      <c r="R997" s="436"/>
      <c r="S997" s="429">
        <f t="shared" si="234"/>
        <v>0</v>
      </c>
      <c r="T997" s="315">
        <f t="shared" si="235"/>
        <v>0</v>
      </c>
      <c r="U997" s="436"/>
      <c r="V997" s="436"/>
      <c r="W997" s="253"/>
      <c r="X997" s="313">
        <f t="shared" si="217"/>
        <v>0</v>
      </c>
    </row>
    <row r="998" spans="2:24" ht="18.600000000000001" hidden="1" thickBot="1">
      <c r="B998" s="175"/>
      <c r="C998" s="178">
        <v>5203</v>
      </c>
      <c r="D998" s="179" t="s">
        <v>924</v>
      </c>
      <c r="E998" s="705"/>
      <c r="F998" s="473"/>
      <c r="G998" s="434"/>
      <c r="H998" s="434"/>
      <c r="I998" s="476">
        <f t="shared" si="231"/>
        <v>0</v>
      </c>
      <c r="J998" s="243" t="str">
        <f t="shared" si="216"/>
        <v/>
      </c>
      <c r="K998" s="244"/>
      <c r="L998" s="435"/>
      <c r="M998" s="436"/>
      <c r="N998" s="330">
        <f t="shared" si="232"/>
        <v>0</v>
      </c>
      <c r="O998" s="424">
        <f t="shared" si="233"/>
        <v>0</v>
      </c>
      <c r="P998" s="244"/>
      <c r="Q998" s="435"/>
      <c r="R998" s="436"/>
      <c r="S998" s="429">
        <f t="shared" si="234"/>
        <v>0</v>
      </c>
      <c r="T998" s="315">
        <f t="shared" si="235"/>
        <v>0</v>
      </c>
      <c r="U998" s="436"/>
      <c r="V998" s="436"/>
      <c r="W998" s="253"/>
      <c r="X998" s="313">
        <f t="shared" si="217"/>
        <v>0</v>
      </c>
    </row>
    <row r="999" spans="2:24" ht="18.600000000000001" hidden="1" thickBot="1">
      <c r="B999" s="175"/>
      <c r="C999" s="178">
        <v>5204</v>
      </c>
      <c r="D999" s="179" t="s">
        <v>925</v>
      </c>
      <c r="E999" s="705"/>
      <c r="F999" s="473"/>
      <c r="G999" s="434"/>
      <c r="H999" s="434"/>
      <c r="I999" s="476">
        <f t="shared" si="231"/>
        <v>0</v>
      </c>
      <c r="J999" s="243" t="str">
        <f t="shared" si="216"/>
        <v/>
      </c>
      <c r="K999" s="244"/>
      <c r="L999" s="435"/>
      <c r="M999" s="436"/>
      <c r="N999" s="330">
        <f t="shared" si="232"/>
        <v>0</v>
      </c>
      <c r="O999" s="424">
        <f t="shared" si="233"/>
        <v>0</v>
      </c>
      <c r="P999" s="244"/>
      <c r="Q999" s="435"/>
      <c r="R999" s="436"/>
      <c r="S999" s="429">
        <f t="shared" si="234"/>
        <v>0</v>
      </c>
      <c r="T999" s="315">
        <f t="shared" si="235"/>
        <v>0</v>
      </c>
      <c r="U999" s="436"/>
      <c r="V999" s="436"/>
      <c r="W999" s="253"/>
      <c r="X999" s="313">
        <f t="shared" si="217"/>
        <v>0</v>
      </c>
    </row>
    <row r="1000" spans="2:24" ht="18.600000000000001" hidden="1" thickBot="1">
      <c r="B1000" s="175"/>
      <c r="C1000" s="178">
        <v>5205</v>
      </c>
      <c r="D1000" s="179" t="s">
        <v>926</v>
      </c>
      <c r="E1000" s="705"/>
      <c r="F1000" s="473"/>
      <c r="G1000" s="434"/>
      <c r="H1000" s="434"/>
      <c r="I1000" s="476">
        <f t="shared" si="231"/>
        <v>0</v>
      </c>
      <c r="J1000" s="243" t="str">
        <f t="shared" si="216"/>
        <v/>
      </c>
      <c r="K1000" s="244"/>
      <c r="L1000" s="435"/>
      <c r="M1000" s="436"/>
      <c r="N1000" s="330">
        <f t="shared" si="232"/>
        <v>0</v>
      </c>
      <c r="O1000" s="424">
        <f t="shared" si="233"/>
        <v>0</v>
      </c>
      <c r="P1000" s="244"/>
      <c r="Q1000" s="435"/>
      <c r="R1000" s="436"/>
      <c r="S1000" s="429">
        <f t="shared" si="234"/>
        <v>0</v>
      </c>
      <c r="T1000" s="315">
        <f t="shared" si="235"/>
        <v>0</v>
      </c>
      <c r="U1000" s="436"/>
      <c r="V1000" s="436"/>
      <c r="W1000" s="253"/>
      <c r="X1000" s="313">
        <f t="shared" si="217"/>
        <v>0</v>
      </c>
    </row>
    <row r="1001" spans="2:24" ht="18.600000000000001" hidden="1" thickBot="1">
      <c r="B1001" s="175"/>
      <c r="C1001" s="178">
        <v>5206</v>
      </c>
      <c r="D1001" s="179" t="s">
        <v>927</v>
      </c>
      <c r="E1001" s="705"/>
      <c r="F1001" s="473"/>
      <c r="G1001" s="434"/>
      <c r="H1001" s="434"/>
      <c r="I1001" s="476">
        <f t="shared" si="231"/>
        <v>0</v>
      </c>
      <c r="J1001" s="243" t="str">
        <f t="shared" si="216"/>
        <v/>
      </c>
      <c r="K1001" s="244"/>
      <c r="L1001" s="435"/>
      <c r="M1001" s="436"/>
      <c r="N1001" s="330">
        <f t="shared" si="232"/>
        <v>0</v>
      </c>
      <c r="O1001" s="424">
        <f t="shared" si="233"/>
        <v>0</v>
      </c>
      <c r="P1001" s="244"/>
      <c r="Q1001" s="435"/>
      <c r="R1001" s="436"/>
      <c r="S1001" s="429">
        <f t="shared" si="234"/>
        <v>0</v>
      </c>
      <c r="T1001" s="315">
        <f t="shared" si="235"/>
        <v>0</v>
      </c>
      <c r="U1001" s="436"/>
      <c r="V1001" s="436"/>
      <c r="W1001" s="253"/>
      <c r="X1001" s="313">
        <f t="shared" si="217"/>
        <v>0</v>
      </c>
    </row>
    <row r="1002" spans="2:24" ht="18.600000000000001" hidden="1" thickBot="1">
      <c r="B1002" s="175"/>
      <c r="C1002" s="180">
        <v>5219</v>
      </c>
      <c r="D1002" s="181" t="s">
        <v>928</v>
      </c>
      <c r="E1002" s="705"/>
      <c r="F1002" s="473"/>
      <c r="G1002" s="434"/>
      <c r="H1002" s="434"/>
      <c r="I1002" s="476">
        <f t="shared" si="231"/>
        <v>0</v>
      </c>
      <c r="J1002" s="243" t="str">
        <f t="shared" ref="J1002:J1021" si="236">(IF($E1002&lt;&gt;0,$J$2,IF($I1002&lt;&gt;0,$J$2,"")))</f>
        <v/>
      </c>
      <c r="K1002" s="244"/>
      <c r="L1002" s="435"/>
      <c r="M1002" s="436"/>
      <c r="N1002" s="330">
        <f t="shared" si="232"/>
        <v>0</v>
      </c>
      <c r="O1002" s="424">
        <f t="shared" si="233"/>
        <v>0</v>
      </c>
      <c r="P1002" s="244"/>
      <c r="Q1002" s="435"/>
      <c r="R1002" s="436"/>
      <c r="S1002" s="429">
        <f t="shared" si="234"/>
        <v>0</v>
      </c>
      <c r="T1002" s="315">
        <f t="shared" si="235"/>
        <v>0</v>
      </c>
      <c r="U1002" s="436"/>
      <c r="V1002" s="436"/>
      <c r="W1002" s="253"/>
      <c r="X1002" s="313">
        <f t="shared" ref="X1002:X1033" si="237">T1002-U1002-V1002-W1002</f>
        <v>0</v>
      </c>
    </row>
    <row r="1003" spans="2:24" ht="18.600000000000001" hidden="1" thickBot="1">
      <c r="B1003" s="693">
        <v>5300</v>
      </c>
      <c r="C1003" s="968" t="s">
        <v>929</v>
      </c>
      <c r="D1003" s="968"/>
      <c r="E1003" s="694"/>
      <c r="F1003" s="697">
        <f>SUM(F1004:F1005)</f>
        <v>0</v>
      </c>
      <c r="G1003" s="698">
        <f>SUM(G1004:G1005)</f>
        <v>0</v>
      </c>
      <c r="H1003" s="698">
        <f>SUM(H1004:H1005)</f>
        <v>0</v>
      </c>
      <c r="I1003" s="698">
        <f>SUM(I1004:I1005)</f>
        <v>0</v>
      </c>
      <c r="J1003" s="243" t="str">
        <f t="shared" si="236"/>
        <v/>
      </c>
      <c r="K1003" s="244"/>
      <c r="L1003" s="326">
        <f>SUM(L1004:L1005)</f>
        <v>0</v>
      </c>
      <c r="M1003" s="327">
        <f>SUM(M1004:M1005)</f>
        <v>0</v>
      </c>
      <c r="N1003" s="432">
        <f>SUM(N1004:N1005)</f>
        <v>0</v>
      </c>
      <c r="O1003" s="433">
        <f>SUM(O1004:O1005)</f>
        <v>0</v>
      </c>
      <c r="P1003" s="244"/>
      <c r="Q1003" s="326">
        <f t="shared" ref="Q1003:W1003" si="238">SUM(Q1004:Q1005)</f>
        <v>0</v>
      </c>
      <c r="R1003" s="327">
        <f t="shared" si="238"/>
        <v>0</v>
      </c>
      <c r="S1003" s="327">
        <f t="shared" si="238"/>
        <v>0</v>
      </c>
      <c r="T1003" s="327">
        <f t="shared" si="238"/>
        <v>0</v>
      </c>
      <c r="U1003" s="327">
        <f t="shared" si="238"/>
        <v>0</v>
      </c>
      <c r="V1003" s="327">
        <f t="shared" si="238"/>
        <v>0</v>
      </c>
      <c r="W1003" s="433">
        <f t="shared" si="238"/>
        <v>0</v>
      </c>
      <c r="X1003" s="313">
        <f t="shared" si="237"/>
        <v>0</v>
      </c>
    </row>
    <row r="1004" spans="2:24" ht="18.600000000000001" hidden="1" thickBot="1">
      <c r="B1004" s="175"/>
      <c r="C1004" s="176">
        <v>5301</v>
      </c>
      <c r="D1004" s="177" t="s">
        <v>1441</v>
      </c>
      <c r="E1004" s="705"/>
      <c r="F1004" s="473"/>
      <c r="G1004" s="434"/>
      <c r="H1004" s="434"/>
      <c r="I1004" s="476">
        <f>F1004+G1004+H1004</f>
        <v>0</v>
      </c>
      <c r="J1004" s="243" t="str">
        <f t="shared" si="236"/>
        <v/>
      </c>
      <c r="K1004" s="244"/>
      <c r="L1004" s="435"/>
      <c r="M1004" s="436"/>
      <c r="N1004" s="330">
        <f>I1004</f>
        <v>0</v>
      </c>
      <c r="O1004" s="424">
        <f>L1004+M1004-N1004</f>
        <v>0</v>
      </c>
      <c r="P1004" s="244"/>
      <c r="Q1004" s="435"/>
      <c r="R1004" s="436"/>
      <c r="S1004" s="429">
        <f>+IF(+(L1004+M1004)&gt;=I1004,+M1004,+(+I1004-L1004))</f>
        <v>0</v>
      </c>
      <c r="T1004" s="315">
        <f>Q1004+R1004-S1004</f>
        <v>0</v>
      </c>
      <c r="U1004" s="436"/>
      <c r="V1004" s="436"/>
      <c r="W1004" s="253"/>
      <c r="X1004" s="313">
        <f t="shared" si="237"/>
        <v>0</v>
      </c>
    </row>
    <row r="1005" spans="2:24" ht="18.600000000000001" hidden="1" thickBot="1">
      <c r="B1005" s="175"/>
      <c r="C1005" s="180">
        <v>5309</v>
      </c>
      <c r="D1005" s="181" t="s">
        <v>930</v>
      </c>
      <c r="E1005" s="705"/>
      <c r="F1005" s="473"/>
      <c r="G1005" s="434"/>
      <c r="H1005" s="434"/>
      <c r="I1005" s="476">
        <f>F1005+G1005+H1005</f>
        <v>0</v>
      </c>
      <c r="J1005" s="243" t="str">
        <f t="shared" si="236"/>
        <v/>
      </c>
      <c r="K1005" s="244"/>
      <c r="L1005" s="435"/>
      <c r="M1005" s="436"/>
      <c r="N1005" s="330">
        <f>I1005</f>
        <v>0</v>
      </c>
      <c r="O1005" s="424">
        <f>L1005+M1005-N1005</f>
        <v>0</v>
      </c>
      <c r="P1005" s="244"/>
      <c r="Q1005" s="435"/>
      <c r="R1005" s="436"/>
      <c r="S1005" s="429">
        <f>+IF(+(L1005+M1005)&gt;=I1005,+M1005,+(+I1005-L1005))</f>
        <v>0</v>
      </c>
      <c r="T1005" s="315">
        <f>Q1005+R1005-S1005</f>
        <v>0</v>
      </c>
      <c r="U1005" s="436"/>
      <c r="V1005" s="436"/>
      <c r="W1005" s="253"/>
      <c r="X1005" s="313">
        <f t="shared" si="237"/>
        <v>0</v>
      </c>
    </row>
    <row r="1006" spans="2:24" ht="18.600000000000001" hidden="1" thickBot="1">
      <c r="B1006" s="693">
        <v>5400</v>
      </c>
      <c r="C1006" s="949" t="s">
        <v>1011</v>
      </c>
      <c r="D1006" s="949"/>
      <c r="E1006" s="694"/>
      <c r="F1006" s="695"/>
      <c r="G1006" s="696"/>
      <c r="H1006" s="696"/>
      <c r="I1006" s="692">
        <f>F1006+G1006+H1006</f>
        <v>0</v>
      </c>
      <c r="J1006" s="243" t="str">
        <f t="shared" si="236"/>
        <v/>
      </c>
      <c r="K1006" s="244"/>
      <c r="L1006" s="430"/>
      <c r="M1006" s="431"/>
      <c r="N1006" s="327">
        <f>I1006</f>
        <v>0</v>
      </c>
      <c r="O1006" s="424">
        <f>L1006+M1006-N1006</f>
        <v>0</v>
      </c>
      <c r="P1006" s="244"/>
      <c r="Q1006" s="430"/>
      <c r="R1006" s="431"/>
      <c r="S1006" s="429">
        <f>+IF(+(L1006+M1006)&gt;=I1006,+M1006,+(+I1006-L1006))</f>
        <v>0</v>
      </c>
      <c r="T1006" s="315">
        <f>Q1006+R1006-S1006</f>
        <v>0</v>
      </c>
      <c r="U1006" s="431"/>
      <c r="V1006" s="431"/>
      <c r="W1006" s="253"/>
      <c r="X1006" s="313">
        <f t="shared" si="237"/>
        <v>0</v>
      </c>
    </row>
    <row r="1007" spans="2:24" ht="18.600000000000001" hidden="1" thickBot="1">
      <c r="B1007" s="686">
        <v>5500</v>
      </c>
      <c r="C1007" s="952" t="s">
        <v>1012</v>
      </c>
      <c r="D1007" s="952"/>
      <c r="E1007" s="687"/>
      <c r="F1007" s="688">
        <f>SUM(F1008:F1011)</f>
        <v>0</v>
      </c>
      <c r="G1007" s="689">
        <f>SUM(G1008:G1011)</f>
        <v>0</v>
      </c>
      <c r="H1007" s="689">
        <f>SUM(H1008:H1011)</f>
        <v>0</v>
      </c>
      <c r="I1007" s="689">
        <f>SUM(I1008:I1011)</f>
        <v>0</v>
      </c>
      <c r="J1007" s="243" t="str">
        <f t="shared" si="236"/>
        <v/>
      </c>
      <c r="K1007" s="244"/>
      <c r="L1007" s="316">
        <f>SUM(L1008:L1011)</f>
        <v>0</v>
      </c>
      <c r="M1007" s="317">
        <f>SUM(M1008:M1011)</f>
        <v>0</v>
      </c>
      <c r="N1007" s="425">
        <f>SUM(N1008:N1011)</f>
        <v>0</v>
      </c>
      <c r="O1007" s="426">
        <f>SUM(O1008:O1011)</f>
        <v>0</v>
      </c>
      <c r="P1007" s="244"/>
      <c r="Q1007" s="316">
        <f t="shared" ref="Q1007:W1007" si="239">SUM(Q1008:Q1011)</f>
        <v>0</v>
      </c>
      <c r="R1007" s="317">
        <f t="shared" si="239"/>
        <v>0</v>
      </c>
      <c r="S1007" s="317">
        <f t="shared" si="239"/>
        <v>0</v>
      </c>
      <c r="T1007" s="317">
        <f t="shared" si="239"/>
        <v>0</v>
      </c>
      <c r="U1007" s="317">
        <f t="shared" si="239"/>
        <v>0</v>
      </c>
      <c r="V1007" s="317">
        <f t="shared" si="239"/>
        <v>0</v>
      </c>
      <c r="W1007" s="426">
        <f t="shared" si="239"/>
        <v>0</v>
      </c>
      <c r="X1007" s="313">
        <f t="shared" si="237"/>
        <v>0</v>
      </c>
    </row>
    <row r="1008" spans="2:24" ht="18.600000000000001" hidden="1" thickBot="1">
      <c r="B1008" s="173"/>
      <c r="C1008" s="144">
        <v>5501</v>
      </c>
      <c r="D1008" s="163" t="s">
        <v>1013</v>
      </c>
      <c r="E1008" s="704"/>
      <c r="F1008" s="449"/>
      <c r="G1008" s="245"/>
      <c r="H1008" s="245"/>
      <c r="I1008" s="476">
        <f>F1008+G1008+H1008</f>
        <v>0</v>
      </c>
      <c r="J1008" s="243" t="str">
        <f t="shared" si="236"/>
        <v/>
      </c>
      <c r="K1008" s="244"/>
      <c r="L1008" s="423"/>
      <c r="M1008" s="252"/>
      <c r="N1008" s="315">
        <f>I1008</f>
        <v>0</v>
      </c>
      <c r="O1008" s="424">
        <f>L1008+M1008-N1008</f>
        <v>0</v>
      </c>
      <c r="P1008" s="244"/>
      <c r="Q1008" s="423"/>
      <c r="R1008" s="252"/>
      <c r="S1008" s="429">
        <f>+IF(+(L1008+M1008)&gt;=I1008,+M1008,+(+I1008-L1008))</f>
        <v>0</v>
      </c>
      <c r="T1008" s="315">
        <f>Q1008+R1008-S1008</f>
        <v>0</v>
      </c>
      <c r="U1008" s="252"/>
      <c r="V1008" s="252"/>
      <c r="W1008" s="253"/>
      <c r="X1008" s="313">
        <f t="shared" si="237"/>
        <v>0</v>
      </c>
    </row>
    <row r="1009" spans="2:24" ht="18.600000000000001" hidden="1" thickBot="1">
      <c r="B1009" s="173"/>
      <c r="C1009" s="137">
        <v>5502</v>
      </c>
      <c r="D1009" s="145" t="s">
        <v>1014</v>
      </c>
      <c r="E1009" s="704"/>
      <c r="F1009" s="449"/>
      <c r="G1009" s="245"/>
      <c r="H1009" s="245"/>
      <c r="I1009" s="476">
        <f>F1009+G1009+H1009</f>
        <v>0</v>
      </c>
      <c r="J1009" s="243" t="str">
        <f t="shared" si="236"/>
        <v/>
      </c>
      <c r="K1009" s="244"/>
      <c r="L1009" s="423"/>
      <c r="M1009" s="252"/>
      <c r="N1009" s="315">
        <f>I1009</f>
        <v>0</v>
      </c>
      <c r="O1009" s="424">
        <f>L1009+M1009-N1009</f>
        <v>0</v>
      </c>
      <c r="P1009" s="244"/>
      <c r="Q1009" s="423"/>
      <c r="R1009" s="252"/>
      <c r="S1009" s="429">
        <f>+IF(+(L1009+M1009)&gt;=I1009,+M1009,+(+I1009-L1009))</f>
        <v>0</v>
      </c>
      <c r="T1009" s="315">
        <f>Q1009+R1009-S1009</f>
        <v>0</v>
      </c>
      <c r="U1009" s="252"/>
      <c r="V1009" s="252"/>
      <c r="W1009" s="253"/>
      <c r="X1009" s="313">
        <f t="shared" si="237"/>
        <v>0</v>
      </c>
    </row>
    <row r="1010" spans="2:24" ht="18.600000000000001" hidden="1" thickBot="1">
      <c r="B1010" s="173"/>
      <c r="C1010" s="137">
        <v>5503</v>
      </c>
      <c r="D1010" s="139" t="s">
        <v>1015</v>
      </c>
      <c r="E1010" s="704"/>
      <c r="F1010" s="449"/>
      <c r="G1010" s="245"/>
      <c r="H1010" s="245"/>
      <c r="I1010" s="476">
        <f>F1010+G1010+H1010</f>
        <v>0</v>
      </c>
      <c r="J1010" s="243" t="str">
        <f t="shared" si="236"/>
        <v/>
      </c>
      <c r="K1010" s="244"/>
      <c r="L1010" s="423"/>
      <c r="M1010" s="252"/>
      <c r="N1010" s="315">
        <f>I1010</f>
        <v>0</v>
      </c>
      <c r="O1010" s="424">
        <f>L1010+M1010-N1010</f>
        <v>0</v>
      </c>
      <c r="P1010" s="244"/>
      <c r="Q1010" s="423"/>
      <c r="R1010" s="252"/>
      <c r="S1010" s="429">
        <f>+IF(+(L1010+M1010)&gt;=I1010,+M1010,+(+I1010-L1010))</f>
        <v>0</v>
      </c>
      <c r="T1010" s="315">
        <f>Q1010+R1010-S1010</f>
        <v>0</v>
      </c>
      <c r="U1010" s="252"/>
      <c r="V1010" s="252"/>
      <c r="W1010" s="253"/>
      <c r="X1010" s="313">
        <f t="shared" si="237"/>
        <v>0</v>
      </c>
    </row>
    <row r="1011" spans="2:24" ht="18.600000000000001" hidden="1" thickBot="1">
      <c r="B1011" s="173"/>
      <c r="C1011" s="137">
        <v>5504</v>
      </c>
      <c r="D1011" s="145" t="s">
        <v>1016</v>
      </c>
      <c r="E1011" s="704"/>
      <c r="F1011" s="449"/>
      <c r="G1011" s="245"/>
      <c r="H1011" s="245"/>
      <c r="I1011" s="476">
        <f>F1011+G1011+H1011</f>
        <v>0</v>
      </c>
      <c r="J1011" s="243" t="str">
        <f t="shared" si="236"/>
        <v/>
      </c>
      <c r="K1011" s="244"/>
      <c r="L1011" s="423"/>
      <c r="M1011" s="252"/>
      <c r="N1011" s="315">
        <f>I1011</f>
        <v>0</v>
      </c>
      <c r="O1011" s="424">
        <f>L1011+M1011-N1011</f>
        <v>0</v>
      </c>
      <c r="P1011" s="244"/>
      <c r="Q1011" s="423"/>
      <c r="R1011" s="252"/>
      <c r="S1011" s="429">
        <f>+IF(+(L1011+M1011)&gt;=I1011,+M1011,+(+I1011-L1011))</f>
        <v>0</v>
      </c>
      <c r="T1011" s="315">
        <f>Q1011+R1011-S1011</f>
        <v>0</v>
      </c>
      <c r="U1011" s="252"/>
      <c r="V1011" s="252"/>
      <c r="W1011" s="253"/>
      <c r="X1011" s="313">
        <f t="shared" si="237"/>
        <v>0</v>
      </c>
    </row>
    <row r="1012" spans="2:24" ht="18.600000000000001" hidden="1" thickBot="1">
      <c r="B1012" s="686">
        <v>5700</v>
      </c>
      <c r="C1012" s="950" t="s">
        <v>1017</v>
      </c>
      <c r="D1012" s="951"/>
      <c r="E1012" s="694"/>
      <c r="F1012" s="673">
        <v>0</v>
      </c>
      <c r="G1012" s="673">
        <v>0</v>
      </c>
      <c r="H1012" s="673">
        <v>0</v>
      </c>
      <c r="I1012" s="698">
        <f>SUM(I1013:I1015)</f>
        <v>0</v>
      </c>
      <c r="J1012" s="243" t="str">
        <f t="shared" si="236"/>
        <v/>
      </c>
      <c r="K1012" s="244"/>
      <c r="L1012" s="326">
        <f>SUM(L1013:L1015)</f>
        <v>0</v>
      </c>
      <c r="M1012" s="327">
        <f>SUM(M1013:M1015)</f>
        <v>0</v>
      </c>
      <c r="N1012" s="432">
        <f>SUM(N1013:N1014)</f>
        <v>0</v>
      </c>
      <c r="O1012" s="433">
        <f>SUM(O1013:O1015)</f>
        <v>0</v>
      </c>
      <c r="P1012" s="244"/>
      <c r="Q1012" s="326">
        <f>SUM(Q1013:Q1015)</f>
        <v>0</v>
      </c>
      <c r="R1012" s="327">
        <f>SUM(R1013:R1015)</f>
        <v>0</v>
      </c>
      <c r="S1012" s="327">
        <f>SUM(S1013:S1015)</f>
        <v>0</v>
      </c>
      <c r="T1012" s="327">
        <f>SUM(T1013:T1015)</f>
        <v>0</v>
      </c>
      <c r="U1012" s="327">
        <f>SUM(U1013:U1015)</f>
        <v>0</v>
      </c>
      <c r="V1012" s="327">
        <f>SUM(V1013:V1014)</f>
        <v>0</v>
      </c>
      <c r="W1012" s="433">
        <f>SUM(W1013:W1015)</f>
        <v>0</v>
      </c>
      <c r="X1012" s="313">
        <f t="shared" si="237"/>
        <v>0</v>
      </c>
    </row>
    <row r="1013" spans="2:24" ht="18.600000000000001" hidden="1" thickBot="1">
      <c r="B1013" s="175"/>
      <c r="C1013" s="176">
        <v>5701</v>
      </c>
      <c r="D1013" s="177" t="s">
        <v>1018</v>
      </c>
      <c r="E1013" s="705"/>
      <c r="F1013" s="592">
        <v>0</v>
      </c>
      <c r="G1013" s="592">
        <v>0</v>
      </c>
      <c r="H1013" s="592">
        <v>0</v>
      </c>
      <c r="I1013" s="476">
        <f>F1013+G1013+H1013</f>
        <v>0</v>
      </c>
      <c r="J1013" s="243" t="str">
        <f t="shared" si="236"/>
        <v/>
      </c>
      <c r="K1013" s="244"/>
      <c r="L1013" s="435"/>
      <c r="M1013" s="436"/>
      <c r="N1013" s="330">
        <f>I1013</f>
        <v>0</v>
      </c>
      <c r="O1013" s="424">
        <f>L1013+M1013-N1013</f>
        <v>0</v>
      </c>
      <c r="P1013" s="244"/>
      <c r="Q1013" s="435"/>
      <c r="R1013" s="436"/>
      <c r="S1013" s="429">
        <f>+IF(+(L1013+M1013)&gt;=I1013,+M1013,+(+I1013-L1013))</f>
        <v>0</v>
      </c>
      <c r="T1013" s="315">
        <f>Q1013+R1013-S1013</f>
        <v>0</v>
      </c>
      <c r="U1013" s="436"/>
      <c r="V1013" s="436"/>
      <c r="W1013" s="253"/>
      <c r="X1013" s="313">
        <f t="shared" si="237"/>
        <v>0</v>
      </c>
    </row>
    <row r="1014" spans="2:24" ht="18.600000000000001" hidden="1" thickBot="1">
      <c r="B1014" s="175"/>
      <c r="C1014" s="180">
        <v>5702</v>
      </c>
      <c r="D1014" s="181" t="s">
        <v>1019</v>
      </c>
      <c r="E1014" s="705"/>
      <c r="F1014" s="592">
        <v>0</v>
      </c>
      <c r="G1014" s="592">
        <v>0</v>
      </c>
      <c r="H1014" s="592">
        <v>0</v>
      </c>
      <c r="I1014" s="476">
        <f>F1014+G1014+H1014</f>
        <v>0</v>
      </c>
      <c r="J1014" s="243" t="str">
        <f t="shared" si="236"/>
        <v/>
      </c>
      <c r="K1014" s="244"/>
      <c r="L1014" s="435"/>
      <c r="M1014" s="436"/>
      <c r="N1014" s="330">
        <f>I1014</f>
        <v>0</v>
      </c>
      <c r="O1014" s="424">
        <f>L1014+M1014-N1014</f>
        <v>0</v>
      </c>
      <c r="P1014" s="244"/>
      <c r="Q1014" s="435"/>
      <c r="R1014" s="436"/>
      <c r="S1014" s="429">
        <f>+IF(+(L1014+M1014)&gt;=I1014,+M1014,+(+I1014-L1014))</f>
        <v>0</v>
      </c>
      <c r="T1014" s="315">
        <f>Q1014+R1014-S1014</f>
        <v>0</v>
      </c>
      <c r="U1014" s="436"/>
      <c r="V1014" s="436"/>
      <c r="W1014" s="253"/>
      <c r="X1014" s="313">
        <f t="shared" si="237"/>
        <v>0</v>
      </c>
    </row>
    <row r="1015" spans="2:24" ht="18.600000000000001" hidden="1" thickBot="1">
      <c r="B1015" s="136"/>
      <c r="C1015" s="182">
        <v>4071</v>
      </c>
      <c r="D1015" s="464" t="s">
        <v>1020</v>
      </c>
      <c r="E1015" s="704"/>
      <c r="F1015" s="592">
        <v>0</v>
      </c>
      <c r="G1015" s="592">
        <v>0</v>
      </c>
      <c r="H1015" s="592">
        <v>0</v>
      </c>
      <c r="I1015" s="476">
        <f>F1015+G1015+H1015</f>
        <v>0</v>
      </c>
      <c r="J1015" s="243" t="str">
        <f t="shared" si="236"/>
        <v/>
      </c>
      <c r="K1015" s="244"/>
      <c r="L1015" s="713"/>
      <c r="M1015" s="667"/>
      <c r="N1015" s="667"/>
      <c r="O1015" s="714"/>
      <c r="P1015" s="244"/>
      <c r="Q1015" s="663"/>
      <c r="R1015" s="667"/>
      <c r="S1015" s="667"/>
      <c r="T1015" s="667"/>
      <c r="U1015" s="667"/>
      <c r="V1015" s="667"/>
      <c r="W1015" s="711"/>
      <c r="X1015" s="313">
        <f t="shared" si="237"/>
        <v>0</v>
      </c>
    </row>
    <row r="1016" spans="2:24" ht="16.2" hidden="1" thickBot="1">
      <c r="B1016" s="173"/>
      <c r="C1016" s="183"/>
      <c r="D1016" s="334"/>
      <c r="E1016" s="706"/>
      <c r="F1016" s="248"/>
      <c r="G1016" s="248"/>
      <c r="H1016" s="248"/>
      <c r="I1016" s="249"/>
      <c r="J1016" s="243" t="str">
        <f t="shared" si="236"/>
        <v/>
      </c>
      <c r="K1016" s="244"/>
      <c r="L1016" s="437"/>
      <c r="M1016" s="438"/>
      <c r="N1016" s="323"/>
      <c r="O1016" s="324"/>
      <c r="P1016" s="244"/>
      <c r="Q1016" s="437"/>
      <c r="R1016" s="438"/>
      <c r="S1016" s="323"/>
      <c r="T1016" s="323"/>
      <c r="U1016" s="438"/>
      <c r="V1016" s="323"/>
      <c r="W1016" s="324"/>
      <c r="X1016" s="324"/>
    </row>
    <row r="1017" spans="2:24" ht="18.600000000000001" hidden="1" thickBot="1">
      <c r="B1017" s="699">
        <v>98</v>
      </c>
      <c r="C1017" s="963" t="s">
        <v>1021</v>
      </c>
      <c r="D1017" s="942"/>
      <c r="E1017" s="687"/>
      <c r="F1017" s="690"/>
      <c r="G1017" s="691"/>
      <c r="H1017" s="691"/>
      <c r="I1017" s="692">
        <f>F1017+G1017+H1017</f>
        <v>0</v>
      </c>
      <c r="J1017" s="243" t="str">
        <f t="shared" si="236"/>
        <v/>
      </c>
      <c r="K1017" s="244"/>
      <c r="L1017" s="428"/>
      <c r="M1017" s="254"/>
      <c r="N1017" s="317">
        <f>I1017</f>
        <v>0</v>
      </c>
      <c r="O1017" s="424">
        <f>L1017+M1017-N1017</f>
        <v>0</v>
      </c>
      <c r="P1017" s="244"/>
      <c r="Q1017" s="428"/>
      <c r="R1017" s="254"/>
      <c r="S1017" s="429">
        <f>+IF(+(L1017+M1017)&gt;=I1017,+M1017,+(+I1017-L1017))</f>
        <v>0</v>
      </c>
      <c r="T1017" s="315">
        <f>Q1017+R1017-S1017</f>
        <v>0</v>
      </c>
      <c r="U1017" s="254"/>
      <c r="V1017" s="254"/>
      <c r="W1017" s="253"/>
      <c r="X1017" s="313">
        <f>T1017-U1017-V1017-W1017</f>
        <v>0</v>
      </c>
    </row>
    <row r="1018" spans="2:24" ht="16.8" hidden="1" thickBot="1">
      <c r="B1018" s="184"/>
      <c r="C1018" s="335" t="s">
        <v>1022</v>
      </c>
      <c r="D1018" s="336"/>
      <c r="E1018" s="395"/>
      <c r="F1018" s="395"/>
      <c r="G1018" s="395"/>
      <c r="H1018" s="395"/>
      <c r="I1018" s="337"/>
      <c r="J1018" s="243" t="str">
        <f t="shared" si="236"/>
        <v/>
      </c>
      <c r="K1018" s="244"/>
      <c r="L1018" s="338"/>
      <c r="M1018" s="339"/>
      <c r="N1018" s="339"/>
      <c r="O1018" s="340"/>
      <c r="P1018" s="244"/>
      <c r="Q1018" s="338"/>
      <c r="R1018" s="339"/>
      <c r="S1018" s="339"/>
      <c r="T1018" s="339"/>
      <c r="U1018" s="339"/>
      <c r="V1018" s="339"/>
      <c r="W1018" s="340"/>
      <c r="X1018" s="340"/>
    </row>
    <row r="1019" spans="2:24" ht="16.8" hidden="1" thickBot="1">
      <c r="B1019" s="184"/>
      <c r="C1019" s="341" t="s">
        <v>1023</v>
      </c>
      <c r="D1019" s="334"/>
      <c r="E1019" s="384"/>
      <c r="F1019" s="384"/>
      <c r="G1019" s="384"/>
      <c r="H1019" s="384"/>
      <c r="I1019" s="307"/>
      <c r="J1019" s="243" t="str">
        <f t="shared" si="236"/>
        <v/>
      </c>
      <c r="K1019" s="244"/>
      <c r="L1019" s="342"/>
      <c r="M1019" s="343"/>
      <c r="N1019" s="343"/>
      <c r="O1019" s="344"/>
      <c r="P1019" s="244"/>
      <c r="Q1019" s="342"/>
      <c r="R1019" s="343"/>
      <c r="S1019" s="343"/>
      <c r="T1019" s="343"/>
      <c r="U1019" s="343"/>
      <c r="V1019" s="343"/>
      <c r="W1019" s="344"/>
      <c r="X1019" s="344"/>
    </row>
    <row r="1020" spans="2:24" ht="16.8" hidden="1" thickBot="1">
      <c r="B1020" s="185"/>
      <c r="C1020" s="345" t="s">
        <v>1688</v>
      </c>
      <c r="D1020" s="346"/>
      <c r="E1020" s="396"/>
      <c r="F1020" s="396"/>
      <c r="G1020" s="396"/>
      <c r="H1020" s="396"/>
      <c r="I1020" s="309"/>
      <c r="J1020" s="243" t="str">
        <f t="shared" si="236"/>
        <v/>
      </c>
      <c r="K1020" s="244"/>
      <c r="L1020" s="347"/>
      <c r="M1020" s="348"/>
      <c r="N1020" s="348"/>
      <c r="O1020" s="349"/>
      <c r="P1020" s="244"/>
      <c r="Q1020" s="347"/>
      <c r="R1020" s="348"/>
      <c r="S1020" s="348"/>
      <c r="T1020" s="348"/>
      <c r="U1020" s="348"/>
      <c r="V1020" s="348"/>
      <c r="W1020" s="349"/>
      <c r="X1020" s="349"/>
    </row>
    <row r="1021" spans="2:24" ht="18.600000000000001" thickBot="1">
      <c r="B1021" s="607"/>
      <c r="C1021" s="608" t="s">
        <v>1242</v>
      </c>
      <c r="D1021" s="609" t="s">
        <v>1024</v>
      </c>
      <c r="E1021" s="700"/>
      <c r="F1021" s="700">
        <f>SUM(F906,F909,F915,F923,F924,F942,F946,F952,F955,F956,F957,F958,F959,F968,F974,F975,F976,F977,F984,F988,F989,F990,F991,F994,F995,F1003,F1006,F1007,F1012)+F1017</f>
        <v>69190</v>
      </c>
      <c r="G1021" s="700">
        <f>SUM(G906,G909,G915,G923,G924,G942,G946,G952,G955,G956,G957,G958,G959,G968,G974,G975,G976,G977,G984,G988,G989,G990,G991,G994,G995,G1003,G1006,G1007,G1012)+G1017</f>
        <v>0</v>
      </c>
      <c r="H1021" s="700">
        <f>SUM(H906,H909,H915,H923,H924,H942,H946,H952,H955,H956,H957,H958,H959,H968,H974,H975,H976,H977,H984,H988,H989,H990,H991,H994,H995,H1003,H1006,H1007,H1012)+H1017</f>
        <v>0</v>
      </c>
      <c r="I1021" s="700">
        <f>SUM(I906,I909,I915,I923,I924,I942,I946,I952,I955,I956,I957,I958,I959,I968,I974,I975,I976,I977,I984,I988,I989,I990,I991,I994,I995,I1003,I1006,I1007,I1012)+I1017</f>
        <v>69190</v>
      </c>
      <c r="J1021" s="243">
        <f t="shared" si="236"/>
        <v>1</v>
      </c>
      <c r="K1021" s="439" t="str">
        <f>LEFT(C903,1)</f>
        <v>2</v>
      </c>
      <c r="L1021" s="276">
        <f>SUM(L906,L909,L915,L923,L924,L942,L946,L952,L955,L956,L957,L958,L959,L968,L974,L975,L976,L977,L984,L988,L989,L990,L991,L994,L995,L1003,L1006,L1007,L1012)+L1017</f>
        <v>0</v>
      </c>
      <c r="M1021" s="276">
        <f>SUM(M906,M909,M915,M923,M924,M942,M946,M952,M955,M956,M957,M958,M959,M968,M974,M975,M976,M977,M984,M988,M989,M990,M991,M994,M995,M1003,M1006,M1007,M1012)+M1017</f>
        <v>0</v>
      </c>
      <c r="N1021" s="276">
        <f>SUM(N906,N909,N915,N923,N924,N942,N946,N952,N955,N956,N957,N958,N959,N968,N974,N975,N976,N977,N984,N988,N989,N990,N991,N994,N995,N1003,N1006,N1007,N1012)+N1017</f>
        <v>69190</v>
      </c>
      <c r="O1021" s="276">
        <f>SUM(O906,O909,O915,O923,O924,O942,O946,O952,O955,O956,O957,O958,O959,O968,O974,O975,O976,O977,O984,O988,O989,O990,O991,O994,O995,O1003,O1006,O1007,O1012)+O1017</f>
        <v>-69190</v>
      </c>
      <c r="P1021" s="222"/>
      <c r="Q1021" s="276">
        <f t="shared" ref="Q1021:W1021" si="240">SUM(Q906,Q909,Q915,Q923,Q924,Q942,Q946,Q952,Q955,Q956,Q957,Q958,Q959,Q968,Q974,Q975,Q976,Q977,Q984,Q988,Q989,Q990,Q991,Q994,Q995,Q1003,Q1006,Q1007,Q1012)+Q1017</f>
        <v>0</v>
      </c>
      <c r="R1021" s="276">
        <f t="shared" si="240"/>
        <v>0</v>
      </c>
      <c r="S1021" s="276">
        <f t="shared" si="240"/>
        <v>59610</v>
      </c>
      <c r="T1021" s="276">
        <f t="shared" si="240"/>
        <v>-59610</v>
      </c>
      <c r="U1021" s="276">
        <f t="shared" si="240"/>
        <v>0</v>
      </c>
      <c r="V1021" s="276">
        <f t="shared" si="240"/>
        <v>0</v>
      </c>
      <c r="W1021" s="276">
        <f t="shared" si="240"/>
        <v>0</v>
      </c>
      <c r="X1021" s="313">
        <f>T1021-U1021-V1021-W1021</f>
        <v>-59610</v>
      </c>
    </row>
    <row r="1022" spans="2:24">
      <c r="B1022" s="554" t="s">
        <v>32</v>
      </c>
      <c r="C1022" s="186"/>
      <c r="I1022" s="219"/>
      <c r="J1022" s="221">
        <f>J1021</f>
        <v>1</v>
      </c>
      <c r="P1022"/>
    </row>
    <row r="1023" spans="2:24">
      <c r="B1023" s="392"/>
      <c r="C1023" s="392"/>
      <c r="D1023" s="393"/>
      <c r="E1023" s="392"/>
      <c r="F1023" s="392"/>
      <c r="G1023" s="392"/>
      <c r="H1023" s="392"/>
      <c r="I1023" s="394"/>
      <c r="J1023" s="221">
        <f>J1021</f>
        <v>1</v>
      </c>
      <c r="L1023" s="392"/>
      <c r="M1023" s="392"/>
      <c r="N1023" s="394"/>
      <c r="O1023" s="394"/>
      <c r="P1023" s="394"/>
      <c r="Q1023" s="392"/>
      <c r="R1023" s="392"/>
      <c r="S1023" s="394"/>
      <c r="T1023" s="394"/>
      <c r="U1023" s="392"/>
      <c r="V1023" s="394"/>
      <c r="W1023" s="394"/>
      <c r="X1023" s="394"/>
    </row>
    <row r="1024" spans="2:24" ht="18" hidden="1">
      <c r="B1024" s="402"/>
      <c r="C1024" s="402"/>
      <c r="D1024" s="402"/>
      <c r="E1024" s="402"/>
      <c r="F1024" s="402"/>
      <c r="G1024" s="402"/>
      <c r="H1024" s="402"/>
      <c r="I1024" s="484"/>
      <c r="J1024" s="440">
        <f>(IF(E1021&lt;&gt;0,$G$2,IF(I1021&lt;&gt;0,$G$2,"")))</f>
        <v>0</v>
      </c>
    </row>
    <row r="1025" spans="2:24" ht="18" hidden="1">
      <c r="B1025" s="402"/>
      <c r="C1025" s="402"/>
      <c r="D1025" s="474"/>
      <c r="E1025" s="402"/>
      <c r="F1025" s="402"/>
      <c r="G1025" s="402"/>
      <c r="H1025" s="402"/>
      <c r="I1025" s="484"/>
      <c r="J1025" s="440" t="str">
        <f>(IF(E1022&lt;&gt;0,$G$2,IF(I1022&lt;&gt;0,$G$2,"")))</f>
        <v/>
      </c>
    </row>
    <row r="1026" spans="2:24">
      <c r="E1026" s="278"/>
      <c r="F1026" s="278"/>
      <c r="G1026" s="278"/>
      <c r="H1026" s="278"/>
      <c r="I1026" s="282"/>
      <c r="J1026" s="221">
        <f>(IF($E1159&lt;&gt;0,$J$2,IF($I1159&lt;&gt;0,$J$2,"")))</f>
        <v>1</v>
      </c>
      <c r="L1026" s="278"/>
      <c r="M1026" s="278"/>
      <c r="N1026" s="282"/>
      <c r="O1026" s="282"/>
      <c r="P1026" s="282"/>
      <c r="Q1026" s="278"/>
      <c r="R1026" s="278"/>
      <c r="S1026" s="282"/>
      <c r="T1026" s="282"/>
      <c r="U1026" s="278"/>
      <c r="V1026" s="282"/>
      <c r="W1026" s="282"/>
    </row>
    <row r="1027" spans="2:24">
      <c r="C1027" s="227"/>
      <c r="D1027" s="228"/>
      <c r="E1027" s="278"/>
      <c r="F1027" s="278"/>
      <c r="G1027" s="278"/>
      <c r="H1027" s="278"/>
      <c r="I1027" s="282"/>
      <c r="J1027" s="221">
        <f>(IF($E1159&lt;&gt;0,$J$2,IF($I1159&lt;&gt;0,$J$2,"")))</f>
        <v>1</v>
      </c>
      <c r="L1027" s="278"/>
      <c r="M1027" s="278"/>
      <c r="N1027" s="282"/>
      <c r="O1027" s="282"/>
      <c r="P1027" s="282"/>
      <c r="Q1027" s="278"/>
      <c r="R1027" s="278"/>
      <c r="S1027" s="282"/>
      <c r="T1027" s="282"/>
      <c r="U1027" s="278"/>
      <c r="V1027" s="282"/>
      <c r="W1027" s="282"/>
    </row>
    <row r="1028" spans="2:24">
      <c r="B1028" s="897" t="str">
        <f>$B$7</f>
        <v>БЮДЖЕТ - НАЧАЛЕН ПЛАН
ПО ПЪЛНА ЕДИННА БЮДЖЕТНА КЛАСИФИКАЦИЯ</v>
      </c>
      <c r="C1028" s="898"/>
      <c r="D1028" s="898"/>
      <c r="E1028" s="278"/>
      <c r="F1028" s="278"/>
      <c r="G1028" s="278"/>
      <c r="H1028" s="278"/>
      <c r="I1028" s="282"/>
      <c r="J1028" s="221">
        <f>(IF($E1159&lt;&gt;0,$J$2,IF($I1159&lt;&gt;0,$J$2,"")))</f>
        <v>1</v>
      </c>
      <c r="L1028" s="278"/>
      <c r="M1028" s="278"/>
      <c r="N1028" s="282"/>
      <c r="O1028" s="282"/>
      <c r="P1028" s="282"/>
      <c r="Q1028" s="278"/>
      <c r="R1028" s="278"/>
      <c r="S1028" s="282"/>
      <c r="T1028" s="282"/>
      <c r="U1028" s="278"/>
      <c r="V1028" s="282"/>
      <c r="W1028" s="282"/>
    </row>
    <row r="1029" spans="2:24">
      <c r="C1029" s="227"/>
      <c r="D1029" s="228"/>
      <c r="E1029" s="279" t="s">
        <v>1656</v>
      </c>
      <c r="F1029" s="279" t="s">
        <v>1524</v>
      </c>
      <c r="G1029" s="278"/>
      <c r="H1029" s="278"/>
      <c r="I1029" s="282"/>
      <c r="J1029" s="221">
        <f>(IF($E1159&lt;&gt;0,$J$2,IF($I1159&lt;&gt;0,$J$2,"")))</f>
        <v>1</v>
      </c>
      <c r="L1029" s="278"/>
      <c r="M1029" s="278"/>
      <c r="N1029" s="282"/>
      <c r="O1029" s="282"/>
      <c r="P1029" s="282"/>
      <c r="Q1029" s="278"/>
      <c r="R1029" s="278"/>
      <c r="S1029" s="282"/>
      <c r="T1029" s="282"/>
      <c r="U1029" s="278"/>
      <c r="V1029" s="282"/>
      <c r="W1029" s="282"/>
    </row>
    <row r="1030" spans="2:24" ht="17.399999999999999">
      <c r="B1030" s="899" t="str">
        <f>$B$9</f>
        <v>Маджарово</v>
      </c>
      <c r="C1030" s="900"/>
      <c r="D1030" s="901"/>
      <c r="E1030" s="578">
        <f>$E$9</f>
        <v>44927</v>
      </c>
      <c r="F1030" s="579">
        <f>$F$9</f>
        <v>45291</v>
      </c>
      <c r="G1030" s="278"/>
      <c r="H1030" s="278"/>
      <c r="I1030" s="282"/>
      <c r="J1030" s="221">
        <f>(IF($E1159&lt;&gt;0,$J$2,IF($I1159&lt;&gt;0,$J$2,"")))</f>
        <v>1</v>
      </c>
      <c r="L1030" s="278"/>
      <c r="M1030" s="278"/>
      <c r="N1030" s="282"/>
      <c r="O1030" s="282"/>
      <c r="P1030" s="282"/>
      <c r="Q1030" s="278"/>
      <c r="R1030" s="278"/>
      <c r="S1030" s="282"/>
      <c r="T1030" s="282"/>
      <c r="U1030" s="278"/>
      <c r="V1030" s="282"/>
      <c r="W1030" s="282"/>
    </row>
    <row r="1031" spans="2:24">
      <c r="B1031" s="230" t="str">
        <f>$B$10</f>
        <v>(наименование на разпоредителя с бюджет)</v>
      </c>
      <c r="E1031" s="278"/>
      <c r="F1031" s="280">
        <f>$F$10</f>
        <v>0</v>
      </c>
      <c r="G1031" s="278"/>
      <c r="H1031" s="278"/>
      <c r="I1031" s="282"/>
      <c r="J1031" s="221">
        <f>(IF($E1159&lt;&gt;0,$J$2,IF($I1159&lt;&gt;0,$J$2,"")))</f>
        <v>1</v>
      </c>
      <c r="L1031" s="278"/>
      <c r="M1031" s="278"/>
      <c r="N1031" s="282"/>
      <c r="O1031" s="282"/>
      <c r="P1031" s="282"/>
      <c r="Q1031" s="278"/>
      <c r="R1031" s="278"/>
      <c r="S1031" s="282"/>
      <c r="T1031" s="282"/>
      <c r="U1031" s="278"/>
      <c r="V1031" s="282"/>
      <c r="W1031" s="282"/>
    </row>
    <row r="1032" spans="2:24">
      <c r="B1032" s="230"/>
      <c r="E1032" s="281"/>
      <c r="F1032" s="278"/>
      <c r="G1032" s="278"/>
      <c r="H1032" s="278"/>
      <c r="I1032" s="282"/>
      <c r="J1032" s="221">
        <f>(IF($E1159&lt;&gt;0,$J$2,IF($I1159&lt;&gt;0,$J$2,"")))</f>
        <v>1</v>
      </c>
      <c r="L1032" s="278"/>
      <c r="M1032" s="278"/>
      <c r="N1032" s="282"/>
      <c r="O1032" s="282"/>
      <c r="P1032" s="282"/>
      <c r="Q1032" s="278"/>
      <c r="R1032" s="278"/>
      <c r="S1032" s="282"/>
      <c r="T1032" s="282"/>
      <c r="U1032" s="278"/>
      <c r="V1032" s="282"/>
      <c r="W1032" s="282"/>
    </row>
    <row r="1033" spans="2:24" ht="18">
      <c r="B1033" s="883" t="str">
        <f>$B$12</f>
        <v>Маджарово</v>
      </c>
      <c r="C1033" s="884"/>
      <c r="D1033" s="885"/>
      <c r="E1033" s="229" t="s">
        <v>1657</v>
      </c>
      <c r="F1033" s="580" t="str">
        <f>$F$12</f>
        <v>7604</v>
      </c>
      <c r="G1033" s="278"/>
      <c r="H1033" s="278"/>
      <c r="I1033" s="282"/>
      <c r="J1033" s="221">
        <f>(IF($E1159&lt;&gt;0,$J$2,IF($I1159&lt;&gt;0,$J$2,"")))</f>
        <v>1</v>
      </c>
      <c r="L1033" s="278"/>
      <c r="M1033" s="278"/>
      <c r="N1033" s="282"/>
      <c r="O1033" s="282"/>
      <c r="P1033" s="282"/>
      <c r="Q1033" s="278"/>
      <c r="R1033" s="278"/>
      <c r="S1033" s="282"/>
      <c r="T1033" s="282"/>
      <c r="U1033" s="278"/>
      <c r="V1033" s="282"/>
      <c r="W1033" s="282"/>
    </row>
    <row r="1034" spans="2:24">
      <c r="B1034" s="581" t="str">
        <f>$B$13</f>
        <v>(наименование на първостепенния разпоредител с бюджет)</v>
      </c>
      <c r="E1034" s="281" t="s">
        <v>1658</v>
      </c>
      <c r="F1034" s="278"/>
      <c r="G1034" s="278"/>
      <c r="H1034" s="278"/>
      <c r="I1034" s="282"/>
      <c r="J1034" s="221">
        <f>(IF($E1159&lt;&gt;0,$J$2,IF($I1159&lt;&gt;0,$J$2,"")))</f>
        <v>1</v>
      </c>
      <c r="L1034" s="278"/>
      <c r="M1034" s="278"/>
      <c r="N1034" s="282"/>
      <c r="O1034" s="282"/>
      <c r="P1034" s="282"/>
      <c r="Q1034" s="278"/>
      <c r="R1034" s="278"/>
      <c r="S1034" s="282"/>
      <c r="T1034" s="282"/>
      <c r="U1034" s="278"/>
      <c r="V1034" s="282"/>
      <c r="W1034" s="282"/>
    </row>
    <row r="1035" spans="2:24" ht="18">
      <c r="B1035" s="230"/>
      <c r="D1035" s="441"/>
      <c r="E1035" s="277"/>
      <c r="F1035" s="277"/>
      <c r="G1035" s="277"/>
      <c r="H1035" s="277"/>
      <c r="I1035" s="384"/>
      <c r="J1035" s="221">
        <f>(IF($E1159&lt;&gt;0,$J$2,IF($I1159&lt;&gt;0,$J$2,"")))</f>
        <v>1</v>
      </c>
      <c r="L1035" s="278"/>
      <c r="M1035" s="278"/>
      <c r="N1035" s="282"/>
      <c r="O1035" s="282"/>
      <c r="P1035" s="282"/>
      <c r="Q1035" s="278"/>
      <c r="R1035" s="278"/>
      <c r="S1035" s="282"/>
      <c r="T1035" s="282"/>
      <c r="U1035" s="278"/>
      <c r="V1035" s="282"/>
      <c r="W1035" s="282"/>
    </row>
    <row r="1036" spans="2:24" ht="16.8" thickBot="1">
      <c r="C1036" s="227"/>
      <c r="D1036" s="228"/>
      <c r="E1036" s="278"/>
      <c r="F1036" s="281"/>
      <c r="G1036" s="281"/>
      <c r="H1036" s="281"/>
      <c r="I1036" s="284" t="s">
        <v>1659</v>
      </c>
      <c r="J1036" s="221">
        <f>(IF($E1159&lt;&gt;0,$J$2,IF($I1159&lt;&gt;0,$J$2,"")))</f>
        <v>1</v>
      </c>
      <c r="L1036" s="283" t="s">
        <v>91</v>
      </c>
      <c r="M1036" s="278"/>
      <c r="N1036" s="282"/>
      <c r="O1036" s="284" t="s">
        <v>1659</v>
      </c>
      <c r="P1036" s="282"/>
      <c r="Q1036" s="283" t="s">
        <v>92</v>
      </c>
      <c r="R1036" s="278"/>
      <c r="S1036" s="282"/>
      <c r="T1036" s="284" t="s">
        <v>1659</v>
      </c>
      <c r="U1036" s="278"/>
      <c r="V1036" s="282"/>
      <c r="W1036" s="284" t="s">
        <v>1659</v>
      </c>
    </row>
    <row r="1037" spans="2:24" ht="18.600000000000001" thickBot="1">
      <c r="B1037" s="674"/>
      <c r="C1037" s="675"/>
      <c r="D1037" s="676" t="s">
        <v>1055</v>
      </c>
      <c r="E1037" s="677"/>
      <c r="F1037" s="955" t="s">
        <v>1460</v>
      </c>
      <c r="G1037" s="956"/>
      <c r="H1037" s="957"/>
      <c r="I1037" s="958"/>
      <c r="J1037" s="221">
        <f>(IF($E1159&lt;&gt;0,$J$2,IF($I1159&lt;&gt;0,$J$2,"")))</f>
        <v>1</v>
      </c>
      <c r="L1037" s="912" t="s">
        <v>1888</v>
      </c>
      <c r="M1037" s="912" t="s">
        <v>1889</v>
      </c>
      <c r="N1037" s="905" t="s">
        <v>1890</v>
      </c>
      <c r="O1037" s="905" t="s">
        <v>93</v>
      </c>
      <c r="P1037" s="222"/>
      <c r="Q1037" s="905" t="s">
        <v>1891</v>
      </c>
      <c r="R1037" s="905" t="s">
        <v>1892</v>
      </c>
      <c r="S1037" s="905" t="s">
        <v>1893</v>
      </c>
      <c r="T1037" s="905" t="s">
        <v>94</v>
      </c>
      <c r="U1037" s="409" t="s">
        <v>95</v>
      </c>
      <c r="V1037" s="410"/>
      <c r="W1037" s="411"/>
      <c r="X1037" s="291"/>
    </row>
    <row r="1038" spans="2:24" ht="31.8" thickBot="1">
      <c r="B1038" s="678" t="s">
        <v>1575</v>
      </c>
      <c r="C1038" s="679" t="s">
        <v>1660</v>
      </c>
      <c r="D1038" s="680" t="s">
        <v>1056</v>
      </c>
      <c r="E1038" s="681"/>
      <c r="F1038" s="605" t="s">
        <v>1461</v>
      </c>
      <c r="G1038" s="605" t="s">
        <v>1462</v>
      </c>
      <c r="H1038" s="605" t="s">
        <v>1459</v>
      </c>
      <c r="I1038" s="605" t="s">
        <v>1049</v>
      </c>
      <c r="J1038" s="221">
        <f>(IF($E1159&lt;&gt;0,$J$2,IF($I1159&lt;&gt;0,$J$2,"")))</f>
        <v>1</v>
      </c>
      <c r="L1038" s="948"/>
      <c r="M1038" s="954"/>
      <c r="N1038" s="948"/>
      <c r="O1038" s="954"/>
      <c r="P1038" s="222"/>
      <c r="Q1038" s="945"/>
      <c r="R1038" s="945"/>
      <c r="S1038" s="945"/>
      <c r="T1038" s="945"/>
      <c r="U1038" s="412">
        <f>$C$3</f>
        <v>2023</v>
      </c>
      <c r="V1038" s="412">
        <f>$C$3+1</f>
        <v>2024</v>
      </c>
      <c r="W1038" s="412" t="str">
        <f>CONCATENATE("след ",$C$3+1)</f>
        <v>след 2024</v>
      </c>
      <c r="X1038" s="413" t="s">
        <v>96</v>
      </c>
    </row>
    <row r="1039" spans="2:24" ht="18" thickBot="1">
      <c r="B1039" s="506"/>
      <c r="C1039" s="397"/>
      <c r="D1039" s="295" t="s">
        <v>1244</v>
      </c>
      <c r="E1039" s="701"/>
      <c r="F1039" s="296"/>
      <c r="G1039" s="296"/>
      <c r="H1039" s="296"/>
      <c r="I1039" s="483"/>
      <c r="J1039" s="221">
        <f>(IF($E1159&lt;&gt;0,$J$2,IF($I1159&lt;&gt;0,$J$2,"")))</f>
        <v>1</v>
      </c>
      <c r="L1039" s="297" t="s">
        <v>97</v>
      </c>
      <c r="M1039" s="297" t="s">
        <v>98</v>
      </c>
      <c r="N1039" s="298" t="s">
        <v>99</v>
      </c>
      <c r="O1039" s="298" t="s">
        <v>100</v>
      </c>
      <c r="P1039" s="222"/>
      <c r="Q1039" s="504" t="s">
        <v>101</v>
      </c>
      <c r="R1039" s="504" t="s">
        <v>102</v>
      </c>
      <c r="S1039" s="504" t="s">
        <v>103</v>
      </c>
      <c r="T1039" s="504" t="s">
        <v>104</v>
      </c>
      <c r="U1039" s="504" t="s">
        <v>1026</v>
      </c>
      <c r="V1039" s="504" t="s">
        <v>1027</v>
      </c>
      <c r="W1039" s="504" t="s">
        <v>1028</v>
      </c>
      <c r="X1039" s="414" t="s">
        <v>1029</v>
      </c>
    </row>
    <row r="1040" spans="2:24" ht="122.4" thickBot="1">
      <c r="B1040" s="236"/>
      <c r="C1040" s="511">
        <f>VLOOKUP(D1040,OP_LIST2,2,FALSE)</f>
        <v>0</v>
      </c>
      <c r="D1040" s="512" t="s">
        <v>944</v>
      </c>
      <c r="E1040" s="702"/>
      <c r="F1040" s="368"/>
      <c r="G1040" s="368"/>
      <c r="H1040" s="368"/>
      <c r="I1040" s="303"/>
      <c r="J1040" s="221">
        <f>(IF($E1159&lt;&gt;0,$J$2,IF($I1159&lt;&gt;0,$J$2,"")))</f>
        <v>1</v>
      </c>
      <c r="L1040" s="415" t="s">
        <v>1030</v>
      </c>
      <c r="M1040" s="415" t="s">
        <v>1030</v>
      </c>
      <c r="N1040" s="415" t="s">
        <v>1031</v>
      </c>
      <c r="O1040" s="415" t="s">
        <v>1032</v>
      </c>
      <c r="P1040" s="222"/>
      <c r="Q1040" s="415" t="s">
        <v>1030</v>
      </c>
      <c r="R1040" s="415" t="s">
        <v>1030</v>
      </c>
      <c r="S1040" s="415" t="s">
        <v>1057</v>
      </c>
      <c r="T1040" s="415" t="s">
        <v>1034</v>
      </c>
      <c r="U1040" s="415" t="s">
        <v>1030</v>
      </c>
      <c r="V1040" s="415" t="s">
        <v>1030</v>
      </c>
      <c r="W1040" s="415" t="s">
        <v>1030</v>
      </c>
      <c r="X1040" s="306" t="s">
        <v>1035</v>
      </c>
    </row>
    <row r="1041" spans="2:24" ht="18" thickBot="1">
      <c r="B1041" s="510"/>
      <c r="C1041" s="513">
        <f>VLOOKUP(D1042,EBK_DEIN2,2,FALSE)</f>
        <v>2282</v>
      </c>
      <c r="D1041" s="505" t="s">
        <v>1444</v>
      </c>
      <c r="E1041" s="703"/>
      <c r="F1041" s="368"/>
      <c r="G1041" s="368"/>
      <c r="H1041" s="368"/>
      <c r="I1041" s="303"/>
      <c r="J1041" s="221">
        <f>(IF($E1159&lt;&gt;0,$J$2,IF($I1159&lt;&gt;0,$J$2,"")))</f>
        <v>1</v>
      </c>
      <c r="L1041" s="416"/>
      <c r="M1041" s="416"/>
      <c r="N1041" s="344"/>
      <c r="O1041" s="417"/>
      <c r="P1041" s="222"/>
      <c r="Q1041" s="416"/>
      <c r="R1041" s="416"/>
      <c r="S1041" s="344"/>
      <c r="T1041" s="417"/>
      <c r="U1041" s="416"/>
      <c r="V1041" s="344"/>
      <c r="W1041" s="417"/>
      <c r="X1041" s="418"/>
    </row>
    <row r="1042" spans="2:24" ht="18">
      <c r="B1042" s="419"/>
      <c r="C1042" s="238"/>
      <c r="D1042" s="502" t="s">
        <v>722</v>
      </c>
      <c r="E1042" s="703"/>
      <c r="F1042" s="368"/>
      <c r="G1042" s="368"/>
      <c r="H1042" s="368"/>
      <c r="I1042" s="303"/>
      <c r="J1042" s="221">
        <f>(IF($E1159&lt;&gt;0,$J$2,IF($I1159&lt;&gt;0,$J$2,"")))</f>
        <v>1</v>
      </c>
      <c r="L1042" s="416"/>
      <c r="M1042" s="416"/>
      <c r="N1042" s="344"/>
      <c r="O1042" s="420">
        <f>SUMIF(O1045:O1046,"&lt;0")+SUMIF(O1048:O1052,"&lt;0")+SUMIF(O1054:O1061,"&lt;0")+SUMIF(O1063:O1079,"&lt;0")+SUMIF(O1085:O1089,"&lt;0")+SUMIF(O1091:O1096,"&lt;0")+SUMIF(O1099:O1105,"&lt;0")+SUMIF(O1112:O1113,"&lt;0")+SUMIF(O1116:O1121,"&lt;0")+SUMIF(O1123:O1128,"&lt;0")+SUMIF(O1132,"&lt;0")+SUMIF(O1134:O1140,"&lt;0")+SUMIF(O1142:O1144,"&lt;0")+SUMIF(O1146:O1149,"&lt;0")+SUMIF(O1151:O1152,"&lt;0")+SUMIF(O1155,"&lt;0")</f>
        <v>-162295</v>
      </c>
      <c r="P1042" s="222"/>
      <c r="Q1042" s="416"/>
      <c r="R1042" s="416"/>
      <c r="S1042" s="344"/>
      <c r="T1042" s="420">
        <f>SUMIF(T1045:T1046,"&lt;0")+SUMIF(T1048:T1052,"&lt;0")+SUMIF(T1054:T1061,"&lt;0")+SUMIF(T1063:T1079,"&lt;0")+SUMIF(T1085:T1089,"&lt;0")+SUMIF(T1091:T1096,"&lt;0")+SUMIF(T1099:T1105,"&lt;0")+SUMIF(T1112:T1113,"&lt;0")+SUMIF(T1116:T1121,"&lt;0")+SUMIF(T1123:T1128,"&lt;0")+SUMIF(T1132,"&lt;0")+SUMIF(T1134:T1140,"&lt;0")+SUMIF(T1142:T1144,"&lt;0")+SUMIF(T1146:T1149,"&lt;0")+SUMIF(T1151:T1152,"&lt;0")+SUMIF(T1155,"&lt;0")</f>
        <v>-42295</v>
      </c>
      <c r="U1042" s="416"/>
      <c r="V1042" s="344"/>
      <c r="W1042" s="417"/>
      <c r="X1042" s="308"/>
    </row>
    <row r="1043" spans="2:24" ht="18.600000000000001" thickBot="1">
      <c r="B1043" s="354"/>
      <c r="C1043" s="238"/>
      <c r="D1043" s="292" t="s">
        <v>1058</v>
      </c>
      <c r="E1043" s="703"/>
      <c r="F1043" s="368"/>
      <c r="G1043" s="368"/>
      <c r="H1043" s="368"/>
      <c r="I1043" s="303"/>
      <c r="J1043" s="221">
        <f>(IF($E1159&lt;&gt;0,$J$2,IF($I1159&lt;&gt;0,$J$2,"")))</f>
        <v>1</v>
      </c>
      <c r="L1043" s="416"/>
      <c r="M1043" s="416"/>
      <c r="N1043" s="344"/>
      <c r="O1043" s="417"/>
      <c r="P1043" s="222"/>
      <c r="Q1043" s="416"/>
      <c r="R1043" s="416"/>
      <c r="S1043" s="344"/>
      <c r="T1043" s="417"/>
      <c r="U1043" s="416"/>
      <c r="V1043" s="344"/>
      <c r="W1043" s="417"/>
      <c r="X1043" s="310"/>
    </row>
    <row r="1044" spans="2:24" ht="18.600000000000001" hidden="1" thickBot="1">
      <c r="B1044" s="682">
        <v>100</v>
      </c>
      <c r="C1044" s="959" t="s">
        <v>1245</v>
      </c>
      <c r="D1044" s="960"/>
      <c r="E1044" s="683"/>
      <c r="F1044" s="684">
        <f>SUM(F1045:F1046)</f>
        <v>0</v>
      </c>
      <c r="G1044" s="685">
        <f>SUM(G1045:G1046)</f>
        <v>0</v>
      </c>
      <c r="H1044" s="685">
        <f>SUM(H1045:H1046)</f>
        <v>0</v>
      </c>
      <c r="I1044" s="685">
        <f>SUM(I1045:I1046)</f>
        <v>0</v>
      </c>
      <c r="J1044" s="243" t="str">
        <f t="shared" ref="J1044:J1075" si="241">(IF($E1044&lt;&gt;0,$J$2,IF($I1044&lt;&gt;0,$J$2,"")))</f>
        <v/>
      </c>
      <c r="K1044" s="244"/>
      <c r="L1044" s="311">
        <f>SUM(L1045:L1046)</f>
        <v>0</v>
      </c>
      <c r="M1044" s="312">
        <f>SUM(M1045:M1046)</f>
        <v>0</v>
      </c>
      <c r="N1044" s="421">
        <f>SUM(N1045:N1046)</f>
        <v>0</v>
      </c>
      <c r="O1044" s="422">
        <f>SUM(O1045:O1046)</f>
        <v>0</v>
      </c>
      <c r="P1044" s="244"/>
      <c r="Q1044" s="707"/>
      <c r="R1044" s="708"/>
      <c r="S1044" s="709"/>
      <c r="T1044" s="708"/>
      <c r="U1044" s="708"/>
      <c r="V1044" s="708"/>
      <c r="W1044" s="710"/>
      <c r="X1044" s="313">
        <f t="shared" ref="X1044:X1075" si="242">T1044-U1044-V1044-W1044</f>
        <v>0</v>
      </c>
    </row>
    <row r="1045" spans="2:24" ht="18.600000000000001" hidden="1" thickBot="1">
      <c r="B1045" s="140"/>
      <c r="C1045" s="144">
        <v>101</v>
      </c>
      <c r="D1045" s="138" t="s">
        <v>1246</v>
      </c>
      <c r="E1045" s="704"/>
      <c r="F1045" s="449"/>
      <c r="G1045" s="245"/>
      <c r="H1045" s="245"/>
      <c r="I1045" s="476">
        <f>F1045+G1045+H1045</f>
        <v>0</v>
      </c>
      <c r="J1045" s="243" t="str">
        <f t="shared" si="241"/>
        <v/>
      </c>
      <c r="K1045" s="244"/>
      <c r="L1045" s="423"/>
      <c r="M1045" s="252"/>
      <c r="N1045" s="315">
        <f>I1045</f>
        <v>0</v>
      </c>
      <c r="O1045" s="424">
        <f>L1045+M1045-N1045</f>
        <v>0</v>
      </c>
      <c r="P1045" s="244"/>
      <c r="Q1045" s="663"/>
      <c r="R1045" s="667"/>
      <c r="S1045" s="667"/>
      <c r="T1045" s="667"/>
      <c r="U1045" s="667"/>
      <c r="V1045" s="667"/>
      <c r="W1045" s="711"/>
      <c r="X1045" s="313">
        <f t="shared" si="242"/>
        <v>0</v>
      </c>
    </row>
    <row r="1046" spans="2:24" ht="18.600000000000001" hidden="1" thickBot="1">
      <c r="B1046" s="140"/>
      <c r="C1046" s="137">
        <v>102</v>
      </c>
      <c r="D1046" s="139" t="s">
        <v>1247</v>
      </c>
      <c r="E1046" s="704"/>
      <c r="F1046" s="449"/>
      <c r="G1046" s="245"/>
      <c r="H1046" s="245"/>
      <c r="I1046" s="476">
        <f>F1046+G1046+H1046</f>
        <v>0</v>
      </c>
      <c r="J1046" s="243" t="str">
        <f t="shared" si="241"/>
        <v/>
      </c>
      <c r="K1046" s="244"/>
      <c r="L1046" s="423"/>
      <c r="M1046" s="252"/>
      <c r="N1046" s="315">
        <f>I1046</f>
        <v>0</v>
      </c>
      <c r="O1046" s="424">
        <f>L1046+M1046-N1046</f>
        <v>0</v>
      </c>
      <c r="P1046" s="244"/>
      <c r="Q1046" s="663"/>
      <c r="R1046" s="667"/>
      <c r="S1046" s="667"/>
      <c r="T1046" s="667"/>
      <c r="U1046" s="667"/>
      <c r="V1046" s="667"/>
      <c r="W1046" s="711"/>
      <c r="X1046" s="313">
        <f t="shared" si="242"/>
        <v>0</v>
      </c>
    </row>
    <row r="1047" spans="2:24" ht="18.600000000000001" thickBot="1">
      <c r="B1047" s="686">
        <v>200</v>
      </c>
      <c r="C1047" s="946" t="s">
        <v>1248</v>
      </c>
      <c r="D1047" s="946"/>
      <c r="E1047" s="687"/>
      <c r="F1047" s="688">
        <f>SUM(F1048:F1052)</f>
        <v>98000</v>
      </c>
      <c r="G1047" s="689">
        <f>SUM(G1048:G1052)</f>
        <v>0</v>
      </c>
      <c r="H1047" s="689">
        <f>SUM(H1048:H1052)</f>
        <v>0</v>
      </c>
      <c r="I1047" s="689">
        <f>SUM(I1048:I1052)</f>
        <v>98000</v>
      </c>
      <c r="J1047" s="243">
        <f t="shared" si="241"/>
        <v>1</v>
      </c>
      <c r="K1047" s="244"/>
      <c r="L1047" s="316">
        <f>SUM(L1048:L1052)</f>
        <v>0</v>
      </c>
      <c r="M1047" s="317">
        <f>SUM(M1048:M1052)</f>
        <v>0</v>
      </c>
      <c r="N1047" s="425">
        <f>SUM(N1048:N1052)</f>
        <v>98000</v>
      </c>
      <c r="O1047" s="426">
        <f>SUM(O1048:O1052)</f>
        <v>-98000</v>
      </c>
      <c r="P1047" s="244"/>
      <c r="Q1047" s="665"/>
      <c r="R1047" s="666"/>
      <c r="S1047" s="666"/>
      <c r="T1047" s="666"/>
      <c r="U1047" s="666"/>
      <c r="V1047" s="666"/>
      <c r="W1047" s="712"/>
      <c r="X1047" s="313">
        <f t="shared" si="242"/>
        <v>0</v>
      </c>
    </row>
    <row r="1048" spans="2:24" ht="18.600000000000001" thickBot="1">
      <c r="B1048" s="143"/>
      <c r="C1048" s="144">
        <v>201</v>
      </c>
      <c r="D1048" s="138" t="s">
        <v>1249</v>
      </c>
      <c r="E1048" s="704"/>
      <c r="F1048" s="449">
        <v>65000</v>
      </c>
      <c r="G1048" s="245"/>
      <c r="H1048" s="245"/>
      <c r="I1048" s="476">
        <f>F1048+G1048+H1048</f>
        <v>65000</v>
      </c>
      <c r="J1048" s="243">
        <f t="shared" si="241"/>
        <v>1</v>
      </c>
      <c r="K1048" s="244"/>
      <c r="L1048" s="423"/>
      <c r="M1048" s="252"/>
      <c r="N1048" s="315">
        <f>I1048</f>
        <v>65000</v>
      </c>
      <c r="O1048" s="424">
        <f>L1048+M1048-N1048</f>
        <v>-65000</v>
      </c>
      <c r="P1048" s="244"/>
      <c r="Q1048" s="663"/>
      <c r="R1048" s="667"/>
      <c r="S1048" s="667"/>
      <c r="T1048" s="667"/>
      <c r="U1048" s="667"/>
      <c r="V1048" s="667"/>
      <c r="W1048" s="711"/>
      <c r="X1048" s="313">
        <f t="shared" si="242"/>
        <v>0</v>
      </c>
    </row>
    <row r="1049" spans="2:24" ht="18.600000000000001" thickBot="1">
      <c r="B1049" s="136"/>
      <c r="C1049" s="137">
        <v>202</v>
      </c>
      <c r="D1049" s="145" t="s">
        <v>1250</v>
      </c>
      <c r="E1049" s="704"/>
      <c r="F1049" s="449">
        <v>28000</v>
      </c>
      <c r="G1049" s="245"/>
      <c r="H1049" s="245"/>
      <c r="I1049" s="476">
        <f>F1049+G1049+H1049</f>
        <v>28000</v>
      </c>
      <c r="J1049" s="243">
        <f t="shared" si="241"/>
        <v>1</v>
      </c>
      <c r="K1049" s="244"/>
      <c r="L1049" s="423"/>
      <c r="M1049" s="252"/>
      <c r="N1049" s="315">
        <f>I1049</f>
        <v>28000</v>
      </c>
      <c r="O1049" s="424">
        <f>L1049+M1049-N1049</f>
        <v>-28000</v>
      </c>
      <c r="P1049" s="244"/>
      <c r="Q1049" s="663"/>
      <c r="R1049" s="667"/>
      <c r="S1049" s="667"/>
      <c r="T1049" s="667"/>
      <c r="U1049" s="667"/>
      <c r="V1049" s="667"/>
      <c r="W1049" s="711"/>
      <c r="X1049" s="313">
        <f t="shared" si="242"/>
        <v>0</v>
      </c>
    </row>
    <row r="1050" spans="2:24" ht="18.600000000000001" thickBot="1">
      <c r="B1050" s="152"/>
      <c r="C1050" s="137">
        <v>205</v>
      </c>
      <c r="D1050" s="145" t="s">
        <v>901</v>
      </c>
      <c r="E1050" s="704"/>
      <c r="F1050" s="449">
        <v>5000</v>
      </c>
      <c r="G1050" s="245"/>
      <c r="H1050" s="245"/>
      <c r="I1050" s="476">
        <f>F1050+G1050+H1050</f>
        <v>5000</v>
      </c>
      <c r="J1050" s="243">
        <f t="shared" si="241"/>
        <v>1</v>
      </c>
      <c r="K1050" s="244"/>
      <c r="L1050" s="423"/>
      <c r="M1050" s="252"/>
      <c r="N1050" s="315">
        <f>I1050</f>
        <v>5000</v>
      </c>
      <c r="O1050" s="424">
        <f>L1050+M1050-N1050</f>
        <v>-5000</v>
      </c>
      <c r="P1050" s="244"/>
      <c r="Q1050" s="663"/>
      <c r="R1050" s="667"/>
      <c r="S1050" s="667"/>
      <c r="T1050" s="667"/>
      <c r="U1050" s="667"/>
      <c r="V1050" s="667"/>
      <c r="W1050" s="711"/>
      <c r="X1050" s="313">
        <f t="shared" si="242"/>
        <v>0</v>
      </c>
    </row>
    <row r="1051" spans="2:24" ht="18.600000000000001" hidden="1" thickBot="1">
      <c r="B1051" s="152"/>
      <c r="C1051" s="137">
        <v>208</v>
      </c>
      <c r="D1051" s="159" t="s">
        <v>902</v>
      </c>
      <c r="E1051" s="704"/>
      <c r="F1051" s="449"/>
      <c r="G1051" s="245"/>
      <c r="H1051" s="245"/>
      <c r="I1051" s="476">
        <f>F1051+G1051+H1051</f>
        <v>0</v>
      </c>
      <c r="J1051" s="243" t="str">
        <f t="shared" si="241"/>
        <v/>
      </c>
      <c r="K1051" s="244"/>
      <c r="L1051" s="423"/>
      <c r="M1051" s="252"/>
      <c r="N1051" s="315">
        <f>I1051</f>
        <v>0</v>
      </c>
      <c r="O1051" s="424">
        <f>L1051+M1051-N1051</f>
        <v>0</v>
      </c>
      <c r="P1051" s="244"/>
      <c r="Q1051" s="663"/>
      <c r="R1051" s="667"/>
      <c r="S1051" s="667"/>
      <c r="T1051" s="667"/>
      <c r="U1051" s="667"/>
      <c r="V1051" s="667"/>
      <c r="W1051" s="711"/>
      <c r="X1051" s="313">
        <f t="shared" si="242"/>
        <v>0</v>
      </c>
    </row>
    <row r="1052" spans="2:24" ht="18.600000000000001" hidden="1" thickBot="1">
      <c r="B1052" s="143"/>
      <c r="C1052" s="142">
        <v>209</v>
      </c>
      <c r="D1052" s="148" t="s">
        <v>903</v>
      </c>
      <c r="E1052" s="704"/>
      <c r="F1052" s="449"/>
      <c r="G1052" s="245"/>
      <c r="H1052" s="245"/>
      <c r="I1052" s="476">
        <f>F1052+G1052+H1052</f>
        <v>0</v>
      </c>
      <c r="J1052" s="243" t="str">
        <f t="shared" si="241"/>
        <v/>
      </c>
      <c r="K1052" s="244"/>
      <c r="L1052" s="423"/>
      <c r="M1052" s="252"/>
      <c r="N1052" s="315">
        <f>I1052</f>
        <v>0</v>
      </c>
      <c r="O1052" s="424">
        <f>L1052+M1052-N1052</f>
        <v>0</v>
      </c>
      <c r="P1052" s="244"/>
      <c r="Q1052" s="663"/>
      <c r="R1052" s="667"/>
      <c r="S1052" s="667"/>
      <c r="T1052" s="667"/>
      <c r="U1052" s="667"/>
      <c r="V1052" s="667"/>
      <c r="W1052" s="711"/>
      <c r="X1052" s="313">
        <f t="shared" si="242"/>
        <v>0</v>
      </c>
    </row>
    <row r="1053" spans="2:24" ht="18.600000000000001" thickBot="1">
      <c r="B1053" s="686">
        <v>500</v>
      </c>
      <c r="C1053" s="947" t="s">
        <v>203</v>
      </c>
      <c r="D1053" s="947"/>
      <c r="E1053" s="687"/>
      <c r="F1053" s="688">
        <f>SUM(F1054:F1060)</f>
        <v>22000</v>
      </c>
      <c r="G1053" s="689">
        <f>SUM(G1054:G1060)</f>
        <v>0</v>
      </c>
      <c r="H1053" s="689">
        <f>SUM(H1054:H1060)</f>
        <v>0</v>
      </c>
      <c r="I1053" s="689">
        <f>SUM(I1054:I1060)</f>
        <v>22000</v>
      </c>
      <c r="J1053" s="243">
        <f t="shared" si="241"/>
        <v>1</v>
      </c>
      <c r="K1053" s="244"/>
      <c r="L1053" s="316">
        <f>SUM(L1054:L1060)</f>
        <v>0</v>
      </c>
      <c r="M1053" s="317">
        <f>SUM(M1054:M1060)</f>
        <v>0</v>
      </c>
      <c r="N1053" s="425">
        <f>SUM(N1054:N1060)</f>
        <v>22000</v>
      </c>
      <c r="O1053" s="426">
        <f>SUM(O1054:O1060)</f>
        <v>-22000</v>
      </c>
      <c r="P1053" s="244"/>
      <c r="Q1053" s="665"/>
      <c r="R1053" s="666"/>
      <c r="S1053" s="667"/>
      <c r="T1053" s="666"/>
      <c r="U1053" s="666"/>
      <c r="V1053" s="666"/>
      <c r="W1053" s="712"/>
      <c r="X1053" s="313">
        <f t="shared" si="242"/>
        <v>0</v>
      </c>
    </row>
    <row r="1054" spans="2:24" ht="18.600000000000001" thickBot="1">
      <c r="B1054" s="143"/>
      <c r="C1054" s="160">
        <v>551</v>
      </c>
      <c r="D1054" s="456" t="s">
        <v>204</v>
      </c>
      <c r="E1054" s="704"/>
      <c r="F1054" s="449">
        <v>15000</v>
      </c>
      <c r="G1054" s="245"/>
      <c r="H1054" s="245"/>
      <c r="I1054" s="476">
        <f t="shared" ref="I1054:I1061" si="243">F1054+G1054+H1054</f>
        <v>15000</v>
      </c>
      <c r="J1054" s="243">
        <f t="shared" si="241"/>
        <v>1</v>
      </c>
      <c r="K1054" s="244"/>
      <c r="L1054" s="423"/>
      <c r="M1054" s="252"/>
      <c r="N1054" s="315">
        <f t="shared" ref="N1054:N1061" si="244">I1054</f>
        <v>15000</v>
      </c>
      <c r="O1054" s="424">
        <f t="shared" ref="O1054:O1061" si="245">L1054+M1054-N1054</f>
        <v>-15000</v>
      </c>
      <c r="P1054" s="244"/>
      <c r="Q1054" s="663"/>
      <c r="R1054" s="667"/>
      <c r="S1054" s="667"/>
      <c r="T1054" s="667"/>
      <c r="U1054" s="667"/>
      <c r="V1054" s="667"/>
      <c r="W1054" s="711"/>
      <c r="X1054" s="313">
        <f t="shared" si="242"/>
        <v>0</v>
      </c>
    </row>
    <row r="1055" spans="2:24" ht="18.600000000000001" hidden="1" thickBot="1">
      <c r="B1055" s="143"/>
      <c r="C1055" s="161">
        <v>552</v>
      </c>
      <c r="D1055" s="457" t="s">
        <v>205</v>
      </c>
      <c r="E1055" s="704"/>
      <c r="F1055" s="449"/>
      <c r="G1055" s="245"/>
      <c r="H1055" s="245"/>
      <c r="I1055" s="476">
        <f t="shared" si="243"/>
        <v>0</v>
      </c>
      <c r="J1055" s="243" t="str">
        <f t="shared" si="241"/>
        <v/>
      </c>
      <c r="K1055" s="244"/>
      <c r="L1055" s="423"/>
      <c r="M1055" s="252"/>
      <c r="N1055" s="315">
        <f t="shared" si="244"/>
        <v>0</v>
      </c>
      <c r="O1055" s="424">
        <f t="shared" si="245"/>
        <v>0</v>
      </c>
      <c r="P1055" s="244"/>
      <c r="Q1055" s="663"/>
      <c r="R1055" s="667"/>
      <c r="S1055" s="667"/>
      <c r="T1055" s="667"/>
      <c r="U1055" s="667"/>
      <c r="V1055" s="667"/>
      <c r="W1055" s="711"/>
      <c r="X1055" s="313">
        <f t="shared" si="242"/>
        <v>0</v>
      </c>
    </row>
    <row r="1056" spans="2:24" ht="18.600000000000001" hidden="1" thickBot="1">
      <c r="B1056" s="143"/>
      <c r="C1056" s="161">
        <v>558</v>
      </c>
      <c r="D1056" s="457" t="s">
        <v>1676</v>
      </c>
      <c r="E1056" s="704"/>
      <c r="F1056" s="592">
        <v>0</v>
      </c>
      <c r="G1056" s="592">
        <v>0</v>
      </c>
      <c r="H1056" s="592">
        <v>0</v>
      </c>
      <c r="I1056" s="476">
        <f t="shared" si="243"/>
        <v>0</v>
      </c>
      <c r="J1056" s="243" t="str">
        <f t="shared" si="241"/>
        <v/>
      </c>
      <c r="K1056" s="244"/>
      <c r="L1056" s="423"/>
      <c r="M1056" s="252"/>
      <c r="N1056" s="315">
        <f t="shared" si="244"/>
        <v>0</v>
      </c>
      <c r="O1056" s="424">
        <f t="shared" si="245"/>
        <v>0</v>
      </c>
      <c r="P1056" s="244"/>
      <c r="Q1056" s="663"/>
      <c r="R1056" s="667"/>
      <c r="S1056" s="667"/>
      <c r="T1056" s="667"/>
      <c r="U1056" s="667"/>
      <c r="V1056" s="667"/>
      <c r="W1056" s="711"/>
      <c r="X1056" s="313">
        <f t="shared" si="242"/>
        <v>0</v>
      </c>
    </row>
    <row r="1057" spans="2:24" ht="18.600000000000001" thickBot="1">
      <c r="B1057" s="143"/>
      <c r="C1057" s="161">
        <v>560</v>
      </c>
      <c r="D1057" s="458" t="s">
        <v>206</v>
      </c>
      <c r="E1057" s="704"/>
      <c r="F1057" s="449">
        <v>5000</v>
      </c>
      <c r="G1057" s="245"/>
      <c r="H1057" s="245"/>
      <c r="I1057" s="476">
        <f t="shared" si="243"/>
        <v>5000</v>
      </c>
      <c r="J1057" s="243">
        <f t="shared" si="241"/>
        <v>1</v>
      </c>
      <c r="K1057" s="244"/>
      <c r="L1057" s="423"/>
      <c r="M1057" s="252"/>
      <c r="N1057" s="315">
        <f t="shared" si="244"/>
        <v>5000</v>
      </c>
      <c r="O1057" s="424">
        <f t="shared" si="245"/>
        <v>-5000</v>
      </c>
      <c r="P1057" s="244"/>
      <c r="Q1057" s="663"/>
      <c r="R1057" s="667"/>
      <c r="S1057" s="667"/>
      <c r="T1057" s="667"/>
      <c r="U1057" s="667"/>
      <c r="V1057" s="667"/>
      <c r="W1057" s="711"/>
      <c r="X1057" s="313">
        <f t="shared" si="242"/>
        <v>0</v>
      </c>
    </row>
    <row r="1058" spans="2:24" ht="18.600000000000001" thickBot="1">
      <c r="B1058" s="143"/>
      <c r="C1058" s="161">
        <v>580</v>
      </c>
      <c r="D1058" s="457" t="s">
        <v>207</v>
      </c>
      <c r="E1058" s="704"/>
      <c r="F1058" s="449">
        <v>2000</v>
      </c>
      <c r="G1058" s="245"/>
      <c r="H1058" s="245"/>
      <c r="I1058" s="476">
        <f t="shared" si="243"/>
        <v>2000</v>
      </c>
      <c r="J1058" s="243">
        <f t="shared" si="241"/>
        <v>1</v>
      </c>
      <c r="K1058" s="244"/>
      <c r="L1058" s="423"/>
      <c r="M1058" s="252"/>
      <c r="N1058" s="315">
        <f t="shared" si="244"/>
        <v>2000</v>
      </c>
      <c r="O1058" s="424">
        <f t="shared" si="245"/>
        <v>-2000</v>
      </c>
      <c r="P1058" s="244"/>
      <c r="Q1058" s="663"/>
      <c r="R1058" s="667"/>
      <c r="S1058" s="667"/>
      <c r="T1058" s="667"/>
      <c r="U1058" s="667"/>
      <c r="V1058" s="667"/>
      <c r="W1058" s="711"/>
      <c r="X1058" s="313">
        <f t="shared" si="242"/>
        <v>0</v>
      </c>
    </row>
    <row r="1059" spans="2:24" ht="18.600000000000001" hidden="1" thickBot="1">
      <c r="B1059" s="143"/>
      <c r="C1059" s="161">
        <v>588</v>
      </c>
      <c r="D1059" s="457" t="s">
        <v>1681</v>
      </c>
      <c r="E1059" s="704"/>
      <c r="F1059" s="592">
        <v>0</v>
      </c>
      <c r="G1059" s="592">
        <v>0</v>
      </c>
      <c r="H1059" s="592">
        <v>0</v>
      </c>
      <c r="I1059" s="476">
        <f t="shared" si="243"/>
        <v>0</v>
      </c>
      <c r="J1059" s="243" t="str">
        <f t="shared" si="241"/>
        <v/>
      </c>
      <c r="K1059" s="244"/>
      <c r="L1059" s="423"/>
      <c r="M1059" s="252"/>
      <c r="N1059" s="315">
        <f t="shared" si="244"/>
        <v>0</v>
      </c>
      <c r="O1059" s="424">
        <f t="shared" si="245"/>
        <v>0</v>
      </c>
      <c r="P1059" s="244"/>
      <c r="Q1059" s="663"/>
      <c r="R1059" s="667"/>
      <c r="S1059" s="667"/>
      <c r="T1059" s="667"/>
      <c r="U1059" s="667"/>
      <c r="V1059" s="667"/>
      <c r="W1059" s="711"/>
      <c r="X1059" s="313">
        <f t="shared" si="242"/>
        <v>0</v>
      </c>
    </row>
    <row r="1060" spans="2:24" ht="32.4" hidden="1" thickBot="1">
      <c r="B1060" s="143"/>
      <c r="C1060" s="162">
        <v>590</v>
      </c>
      <c r="D1060" s="459" t="s">
        <v>208</v>
      </c>
      <c r="E1060" s="704"/>
      <c r="F1060" s="449"/>
      <c r="G1060" s="245"/>
      <c r="H1060" s="245"/>
      <c r="I1060" s="476">
        <f t="shared" si="243"/>
        <v>0</v>
      </c>
      <c r="J1060" s="243" t="str">
        <f t="shared" si="241"/>
        <v/>
      </c>
      <c r="K1060" s="244"/>
      <c r="L1060" s="423"/>
      <c r="M1060" s="252"/>
      <c r="N1060" s="315">
        <f t="shared" si="244"/>
        <v>0</v>
      </c>
      <c r="O1060" s="424">
        <f t="shared" si="245"/>
        <v>0</v>
      </c>
      <c r="P1060" s="244"/>
      <c r="Q1060" s="663"/>
      <c r="R1060" s="667"/>
      <c r="S1060" s="667"/>
      <c r="T1060" s="667"/>
      <c r="U1060" s="667"/>
      <c r="V1060" s="667"/>
      <c r="W1060" s="711"/>
      <c r="X1060" s="313">
        <f t="shared" si="242"/>
        <v>0</v>
      </c>
    </row>
    <row r="1061" spans="2:24" ht="18.600000000000001" hidden="1" thickBot="1">
      <c r="B1061" s="686">
        <v>800</v>
      </c>
      <c r="C1061" s="947" t="s">
        <v>1059</v>
      </c>
      <c r="D1061" s="947"/>
      <c r="E1061" s="687"/>
      <c r="F1061" s="690"/>
      <c r="G1061" s="691"/>
      <c r="H1061" s="691"/>
      <c r="I1061" s="692">
        <f t="shared" si="243"/>
        <v>0</v>
      </c>
      <c r="J1061" s="243" t="str">
        <f t="shared" si="241"/>
        <v/>
      </c>
      <c r="K1061" s="244"/>
      <c r="L1061" s="428"/>
      <c r="M1061" s="254"/>
      <c r="N1061" s="315">
        <f t="shared" si="244"/>
        <v>0</v>
      </c>
      <c r="O1061" s="424">
        <f t="shared" si="245"/>
        <v>0</v>
      </c>
      <c r="P1061" s="244"/>
      <c r="Q1061" s="665"/>
      <c r="R1061" s="666"/>
      <c r="S1061" s="667"/>
      <c r="T1061" s="667"/>
      <c r="U1061" s="666"/>
      <c r="V1061" s="667"/>
      <c r="W1061" s="711"/>
      <c r="X1061" s="313">
        <f t="shared" si="242"/>
        <v>0</v>
      </c>
    </row>
    <row r="1062" spans="2:24" ht="18.600000000000001" thickBot="1">
      <c r="B1062" s="686">
        <v>1000</v>
      </c>
      <c r="C1062" s="943" t="s">
        <v>210</v>
      </c>
      <c r="D1062" s="943"/>
      <c r="E1062" s="687"/>
      <c r="F1062" s="688">
        <f>SUM(F1063:F1079)</f>
        <v>42295</v>
      </c>
      <c r="G1062" s="689">
        <f>SUM(G1063:G1079)</f>
        <v>0</v>
      </c>
      <c r="H1062" s="689">
        <f>SUM(H1063:H1079)</f>
        <v>0</v>
      </c>
      <c r="I1062" s="689">
        <f>SUM(I1063:I1079)</f>
        <v>42295</v>
      </c>
      <c r="J1062" s="243">
        <f t="shared" si="241"/>
        <v>1</v>
      </c>
      <c r="K1062" s="244"/>
      <c r="L1062" s="316">
        <f>SUM(L1063:L1079)</f>
        <v>0</v>
      </c>
      <c r="M1062" s="317">
        <f>SUM(M1063:M1079)</f>
        <v>0</v>
      </c>
      <c r="N1062" s="425">
        <f>SUM(N1063:N1079)</f>
        <v>42295</v>
      </c>
      <c r="O1062" s="426">
        <f>SUM(O1063:O1079)</f>
        <v>-42295</v>
      </c>
      <c r="P1062" s="244"/>
      <c r="Q1062" s="316">
        <f t="shared" ref="Q1062:W1062" si="246">SUM(Q1063:Q1079)</f>
        <v>0</v>
      </c>
      <c r="R1062" s="317">
        <f t="shared" si="246"/>
        <v>0</v>
      </c>
      <c r="S1062" s="317">
        <f t="shared" si="246"/>
        <v>42295</v>
      </c>
      <c r="T1062" s="317">
        <f t="shared" si="246"/>
        <v>-42295</v>
      </c>
      <c r="U1062" s="317">
        <f t="shared" si="246"/>
        <v>0</v>
      </c>
      <c r="V1062" s="317">
        <f t="shared" si="246"/>
        <v>0</v>
      </c>
      <c r="W1062" s="426">
        <f t="shared" si="246"/>
        <v>0</v>
      </c>
      <c r="X1062" s="313">
        <f t="shared" si="242"/>
        <v>-42295</v>
      </c>
    </row>
    <row r="1063" spans="2:24" ht="18.600000000000001" thickBot="1">
      <c r="B1063" s="136"/>
      <c r="C1063" s="144">
        <v>1011</v>
      </c>
      <c r="D1063" s="163" t="s">
        <v>211</v>
      </c>
      <c r="E1063" s="704"/>
      <c r="F1063" s="449">
        <v>2000</v>
      </c>
      <c r="G1063" s="245"/>
      <c r="H1063" s="245"/>
      <c r="I1063" s="476">
        <f t="shared" ref="I1063:I1079" si="247">F1063+G1063+H1063</f>
        <v>2000</v>
      </c>
      <c r="J1063" s="243">
        <f t="shared" si="241"/>
        <v>1</v>
      </c>
      <c r="K1063" s="244"/>
      <c r="L1063" s="423"/>
      <c r="M1063" s="252"/>
      <c r="N1063" s="315">
        <f t="shared" ref="N1063:N1079" si="248">I1063</f>
        <v>2000</v>
      </c>
      <c r="O1063" s="424">
        <f t="shared" ref="O1063:O1079" si="249">L1063+M1063-N1063</f>
        <v>-2000</v>
      </c>
      <c r="P1063" s="244"/>
      <c r="Q1063" s="423"/>
      <c r="R1063" s="252"/>
      <c r="S1063" s="429">
        <f t="shared" ref="S1063:S1070" si="250">+IF(+(L1063+M1063)&gt;=I1063,+M1063,+(+I1063-L1063))</f>
        <v>2000</v>
      </c>
      <c r="T1063" s="315">
        <f t="shared" ref="T1063:T1070" si="251">Q1063+R1063-S1063</f>
        <v>-2000</v>
      </c>
      <c r="U1063" s="252"/>
      <c r="V1063" s="252"/>
      <c r="W1063" s="253"/>
      <c r="X1063" s="313">
        <f t="shared" si="242"/>
        <v>-2000</v>
      </c>
    </row>
    <row r="1064" spans="2:24" ht="18.600000000000001" hidden="1" thickBot="1">
      <c r="B1064" s="136"/>
      <c r="C1064" s="137">
        <v>1012</v>
      </c>
      <c r="D1064" s="145" t="s">
        <v>212</v>
      </c>
      <c r="E1064" s="704"/>
      <c r="F1064" s="449"/>
      <c r="G1064" s="245"/>
      <c r="H1064" s="245"/>
      <c r="I1064" s="476">
        <f t="shared" si="247"/>
        <v>0</v>
      </c>
      <c r="J1064" s="243" t="str">
        <f t="shared" si="241"/>
        <v/>
      </c>
      <c r="K1064" s="244"/>
      <c r="L1064" s="423"/>
      <c r="M1064" s="252"/>
      <c r="N1064" s="315">
        <f t="shared" si="248"/>
        <v>0</v>
      </c>
      <c r="O1064" s="424">
        <f t="shared" si="249"/>
        <v>0</v>
      </c>
      <c r="P1064" s="244"/>
      <c r="Q1064" s="423"/>
      <c r="R1064" s="252"/>
      <c r="S1064" s="429">
        <f t="shared" si="250"/>
        <v>0</v>
      </c>
      <c r="T1064" s="315">
        <f t="shared" si="251"/>
        <v>0</v>
      </c>
      <c r="U1064" s="252"/>
      <c r="V1064" s="252"/>
      <c r="W1064" s="253"/>
      <c r="X1064" s="313">
        <f t="shared" si="242"/>
        <v>0</v>
      </c>
    </row>
    <row r="1065" spans="2:24" ht="18.600000000000001" hidden="1" thickBot="1">
      <c r="B1065" s="136"/>
      <c r="C1065" s="137">
        <v>1013</v>
      </c>
      <c r="D1065" s="145" t="s">
        <v>213</v>
      </c>
      <c r="E1065" s="704"/>
      <c r="F1065" s="449"/>
      <c r="G1065" s="245"/>
      <c r="H1065" s="245"/>
      <c r="I1065" s="476">
        <f t="shared" si="247"/>
        <v>0</v>
      </c>
      <c r="J1065" s="243" t="str">
        <f t="shared" si="241"/>
        <v/>
      </c>
      <c r="K1065" s="244"/>
      <c r="L1065" s="423"/>
      <c r="M1065" s="252"/>
      <c r="N1065" s="315">
        <f t="shared" si="248"/>
        <v>0</v>
      </c>
      <c r="O1065" s="424">
        <f t="shared" si="249"/>
        <v>0</v>
      </c>
      <c r="P1065" s="244"/>
      <c r="Q1065" s="423"/>
      <c r="R1065" s="252"/>
      <c r="S1065" s="429">
        <f t="shared" si="250"/>
        <v>0</v>
      </c>
      <c r="T1065" s="315">
        <f t="shared" si="251"/>
        <v>0</v>
      </c>
      <c r="U1065" s="252"/>
      <c r="V1065" s="252"/>
      <c r="W1065" s="253"/>
      <c r="X1065" s="313">
        <f t="shared" si="242"/>
        <v>0</v>
      </c>
    </row>
    <row r="1066" spans="2:24" ht="18.600000000000001" hidden="1" thickBot="1">
      <c r="B1066" s="136"/>
      <c r="C1066" s="137">
        <v>1014</v>
      </c>
      <c r="D1066" s="145" t="s">
        <v>214</v>
      </c>
      <c r="E1066" s="704"/>
      <c r="F1066" s="449"/>
      <c r="G1066" s="245"/>
      <c r="H1066" s="245"/>
      <c r="I1066" s="476">
        <f t="shared" si="247"/>
        <v>0</v>
      </c>
      <c r="J1066" s="243" t="str">
        <f t="shared" si="241"/>
        <v/>
      </c>
      <c r="K1066" s="244"/>
      <c r="L1066" s="423"/>
      <c r="M1066" s="252"/>
      <c r="N1066" s="315">
        <f t="shared" si="248"/>
        <v>0</v>
      </c>
      <c r="O1066" s="424">
        <f t="shared" si="249"/>
        <v>0</v>
      </c>
      <c r="P1066" s="244"/>
      <c r="Q1066" s="423"/>
      <c r="R1066" s="252"/>
      <c r="S1066" s="429">
        <f t="shared" si="250"/>
        <v>0</v>
      </c>
      <c r="T1066" s="315">
        <f t="shared" si="251"/>
        <v>0</v>
      </c>
      <c r="U1066" s="252"/>
      <c r="V1066" s="252"/>
      <c r="W1066" s="253"/>
      <c r="X1066" s="313">
        <f t="shared" si="242"/>
        <v>0</v>
      </c>
    </row>
    <row r="1067" spans="2:24" ht="18.600000000000001" thickBot="1">
      <c r="B1067" s="136"/>
      <c r="C1067" s="137">
        <v>1015</v>
      </c>
      <c r="D1067" s="145" t="s">
        <v>215</v>
      </c>
      <c r="E1067" s="704"/>
      <c r="F1067" s="449">
        <v>10000</v>
      </c>
      <c r="G1067" s="245"/>
      <c r="H1067" s="245"/>
      <c r="I1067" s="476">
        <f t="shared" si="247"/>
        <v>10000</v>
      </c>
      <c r="J1067" s="243">
        <f t="shared" si="241"/>
        <v>1</v>
      </c>
      <c r="K1067" s="244"/>
      <c r="L1067" s="423"/>
      <c r="M1067" s="252"/>
      <c r="N1067" s="315">
        <f t="shared" si="248"/>
        <v>10000</v>
      </c>
      <c r="O1067" s="424">
        <f t="shared" si="249"/>
        <v>-10000</v>
      </c>
      <c r="P1067" s="244"/>
      <c r="Q1067" s="423"/>
      <c r="R1067" s="252"/>
      <c r="S1067" s="429">
        <f t="shared" si="250"/>
        <v>10000</v>
      </c>
      <c r="T1067" s="315">
        <f t="shared" si="251"/>
        <v>-10000</v>
      </c>
      <c r="U1067" s="252"/>
      <c r="V1067" s="252"/>
      <c r="W1067" s="253"/>
      <c r="X1067" s="313">
        <f t="shared" si="242"/>
        <v>-10000</v>
      </c>
    </row>
    <row r="1068" spans="2:24" ht="18.600000000000001" thickBot="1">
      <c r="B1068" s="136"/>
      <c r="C1068" s="137">
        <v>1016</v>
      </c>
      <c r="D1068" s="145" t="s">
        <v>216</v>
      </c>
      <c r="E1068" s="704"/>
      <c r="F1068" s="449">
        <v>10295</v>
      </c>
      <c r="G1068" s="245"/>
      <c r="H1068" s="245"/>
      <c r="I1068" s="476">
        <f t="shared" si="247"/>
        <v>10295</v>
      </c>
      <c r="J1068" s="243">
        <f t="shared" si="241"/>
        <v>1</v>
      </c>
      <c r="K1068" s="244"/>
      <c r="L1068" s="423"/>
      <c r="M1068" s="252"/>
      <c r="N1068" s="315">
        <f t="shared" si="248"/>
        <v>10295</v>
      </c>
      <c r="O1068" s="424">
        <f t="shared" si="249"/>
        <v>-10295</v>
      </c>
      <c r="P1068" s="244"/>
      <c r="Q1068" s="423"/>
      <c r="R1068" s="252"/>
      <c r="S1068" s="429">
        <f t="shared" si="250"/>
        <v>10295</v>
      </c>
      <c r="T1068" s="315">
        <f t="shared" si="251"/>
        <v>-10295</v>
      </c>
      <c r="U1068" s="252"/>
      <c r="V1068" s="252"/>
      <c r="W1068" s="253"/>
      <c r="X1068" s="313">
        <f t="shared" si="242"/>
        <v>-10295</v>
      </c>
    </row>
    <row r="1069" spans="2:24" ht="18.600000000000001" thickBot="1">
      <c r="B1069" s="140"/>
      <c r="C1069" s="164">
        <v>1020</v>
      </c>
      <c r="D1069" s="165" t="s">
        <v>217</v>
      </c>
      <c r="E1069" s="704"/>
      <c r="F1069" s="449">
        <v>20000</v>
      </c>
      <c r="G1069" s="245"/>
      <c r="H1069" s="245"/>
      <c r="I1069" s="476">
        <f t="shared" si="247"/>
        <v>20000</v>
      </c>
      <c r="J1069" s="243">
        <f t="shared" si="241"/>
        <v>1</v>
      </c>
      <c r="K1069" s="244"/>
      <c r="L1069" s="423"/>
      <c r="M1069" s="252"/>
      <c r="N1069" s="315">
        <f t="shared" si="248"/>
        <v>20000</v>
      </c>
      <c r="O1069" s="424">
        <f t="shared" si="249"/>
        <v>-20000</v>
      </c>
      <c r="P1069" s="244"/>
      <c r="Q1069" s="423"/>
      <c r="R1069" s="252"/>
      <c r="S1069" s="429">
        <f t="shared" si="250"/>
        <v>20000</v>
      </c>
      <c r="T1069" s="315">
        <f t="shared" si="251"/>
        <v>-20000</v>
      </c>
      <c r="U1069" s="252"/>
      <c r="V1069" s="252"/>
      <c r="W1069" s="253"/>
      <c r="X1069" s="313">
        <f t="shared" si="242"/>
        <v>-20000</v>
      </c>
    </row>
    <row r="1070" spans="2:24" ht="18.600000000000001" hidden="1" thickBot="1">
      <c r="B1070" s="136"/>
      <c r="C1070" s="137">
        <v>1030</v>
      </c>
      <c r="D1070" s="145" t="s">
        <v>218</v>
      </c>
      <c r="E1070" s="704"/>
      <c r="F1070" s="449"/>
      <c r="G1070" s="245"/>
      <c r="H1070" s="245"/>
      <c r="I1070" s="476">
        <f t="shared" si="247"/>
        <v>0</v>
      </c>
      <c r="J1070" s="243" t="str">
        <f t="shared" si="241"/>
        <v/>
      </c>
      <c r="K1070" s="244"/>
      <c r="L1070" s="423"/>
      <c r="M1070" s="252"/>
      <c r="N1070" s="315">
        <f t="shared" si="248"/>
        <v>0</v>
      </c>
      <c r="O1070" s="424">
        <f t="shared" si="249"/>
        <v>0</v>
      </c>
      <c r="P1070" s="244"/>
      <c r="Q1070" s="423"/>
      <c r="R1070" s="252"/>
      <c r="S1070" s="429">
        <f t="shared" si="250"/>
        <v>0</v>
      </c>
      <c r="T1070" s="315">
        <f t="shared" si="251"/>
        <v>0</v>
      </c>
      <c r="U1070" s="252"/>
      <c r="V1070" s="252"/>
      <c r="W1070" s="253"/>
      <c r="X1070" s="313">
        <f t="shared" si="242"/>
        <v>0</v>
      </c>
    </row>
    <row r="1071" spans="2:24" ht="18.600000000000001" hidden="1" thickBot="1">
      <c r="B1071" s="136"/>
      <c r="C1071" s="164">
        <v>1051</v>
      </c>
      <c r="D1071" s="167" t="s">
        <v>219</v>
      </c>
      <c r="E1071" s="704"/>
      <c r="F1071" s="449"/>
      <c r="G1071" s="245"/>
      <c r="H1071" s="245"/>
      <c r="I1071" s="476">
        <f t="shared" si="247"/>
        <v>0</v>
      </c>
      <c r="J1071" s="243" t="str">
        <f t="shared" si="241"/>
        <v/>
      </c>
      <c r="K1071" s="244"/>
      <c r="L1071" s="423"/>
      <c r="M1071" s="252"/>
      <c r="N1071" s="315">
        <f t="shared" si="248"/>
        <v>0</v>
      </c>
      <c r="O1071" s="424">
        <f t="shared" si="249"/>
        <v>0</v>
      </c>
      <c r="P1071" s="244"/>
      <c r="Q1071" s="663"/>
      <c r="R1071" s="667"/>
      <c r="S1071" s="667"/>
      <c r="T1071" s="667"/>
      <c r="U1071" s="667"/>
      <c r="V1071" s="667"/>
      <c r="W1071" s="711"/>
      <c r="X1071" s="313">
        <f t="shared" si="242"/>
        <v>0</v>
      </c>
    </row>
    <row r="1072" spans="2:24" ht="18.600000000000001" hidden="1" thickBot="1">
      <c r="B1072" s="136"/>
      <c r="C1072" s="137">
        <v>1052</v>
      </c>
      <c r="D1072" s="145" t="s">
        <v>220</v>
      </c>
      <c r="E1072" s="704"/>
      <c r="F1072" s="449"/>
      <c r="G1072" s="245"/>
      <c r="H1072" s="245"/>
      <c r="I1072" s="476">
        <f t="shared" si="247"/>
        <v>0</v>
      </c>
      <c r="J1072" s="243" t="str">
        <f t="shared" si="241"/>
        <v/>
      </c>
      <c r="K1072" s="244"/>
      <c r="L1072" s="423"/>
      <c r="M1072" s="252"/>
      <c r="N1072" s="315">
        <f t="shared" si="248"/>
        <v>0</v>
      </c>
      <c r="O1072" s="424">
        <f t="shared" si="249"/>
        <v>0</v>
      </c>
      <c r="P1072" s="244"/>
      <c r="Q1072" s="663"/>
      <c r="R1072" s="667"/>
      <c r="S1072" s="667"/>
      <c r="T1072" s="667"/>
      <c r="U1072" s="667"/>
      <c r="V1072" s="667"/>
      <c r="W1072" s="711"/>
      <c r="X1072" s="313">
        <f t="shared" si="242"/>
        <v>0</v>
      </c>
    </row>
    <row r="1073" spans="2:24" ht="18.600000000000001" hidden="1" thickBot="1">
      <c r="B1073" s="136"/>
      <c r="C1073" s="168">
        <v>1053</v>
      </c>
      <c r="D1073" s="169" t="s">
        <v>1682</v>
      </c>
      <c r="E1073" s="704"/>
      <c r="F1073" s="449"/>
      <c r="G1073" s="245"/>
      <c r="H1073" s="245"/>
      <c r="I1073" s="476">
        <f t="shared" si="247"/>
        <v>0</v>
      </c>
      <c r="J1073" s="243" t="str">
        <f t="shared" si="241"/>
        <v/>
      </c>
      <c r="K1073" s="244"/>
      <c r="L1073" s="423"/>
      <c r="M1073" s="252"/>
      <c r="N1073" s="315">
        <f t="shared" si="248"/>
        <v>0</v>
      </c>
      <c r="O1073" s="424">
        <f t="shared" si="249"/>
        <v>0</v>
      </c>
      <c r="P1073" s="244"/>
      <c r="Q1073" s="663"/>
      <c r="R1073" s="667"/>
      <c r="S1073" s="667"/>
      <c r="T1073" s="667"/>
      <c r="U1073" s="667"/>
      <c r="V1073" s="667"/>
      <c r="W1073" s="711"/>
      <c r="X1073" s="313">
        <f t="shared" si="242"/>
        <v>0</v>
      </c>
    </row>
    <row r="1074" spans="2:24" ht="18.600000000000001" hidden="1" thickBot="1">
      <c r="B1074" s="136"/>
      <c r="C1074" s="137">
        <v>1062</v>
      </c>
      <c r="D1074" s="139" t="s">
        <v>221</v>
      </c>
      <c r="E1074" s="704"/>
      <c r="F1074" s="449"/>
      <c r="G1074" s="245"/>
      <c r="H1074" s="245"/>
      <c r="I1074" s="476">
        <f t="shared" si="247"/>
        <v>0</v>
      </c>
      <c r="J1074" s="243" t="str">
        <f t="shared" si="241"/>
        <v/>
      </c>
      <c r="K1074" s="244"/>
      <c r="L1074" s="423"/>
      <c r="M1074" s="252"/>
      <c r="N1074" s="315">
        <f t="shared" si="248"/>
        <v>0</v>
      </c>
      <c r="O1074" s="424">
        <f t="shared" si="249"/>
        <v>0</v>
      </c>
      <c r="P1074" s="244"/>
      <c r="Q1074" s="423"/>
      <c r="R1074" s="252"/>
      <c r="S1074" s="429">
        <f>+IF(+(L1074+M1074)&gt;=I1074,+M1074,+(+I1074-L1074))</f>
        <v>0</v>
      </c>
      <c r="T1074" s="315">
        <f>Q1074+R1074-S1074</f>
        <v>0</v>
      </c>
      <c r="U1074" s="252"/>
      <c r="V1074" s="252"/>
      <c r="W1074" s="253"/>
      <c r="X1074" s="313">
        <f t="shared" si="242"/>
        <v>0</v>
      </c>
    </row>
    <row r="1075" spans="2:24" ht="18.600000000000001" hidden="1" thickBot="1">
      <c r="B1075" s="136"/>
      <c r="C1075" s="137">
        <v>1063</v>
      </c>
      <c r="D1075" s="139" t="s">
        <v>222</v>
      </c>
      <c r="E1075" s="704"/>
      <c r="F1075" s="449"/>
      <c r="G1075" s="245"/>
      <c r="H1075" s="245"/>
      <c r="I1075" s="476">
        <f t="shared" si="247"/>
        <v>0</v>
      </c>
      <c r="J1075" s="243" t="str">
        <f t="shared" si="241"/>
        <v/>
      </c>
      <c r="K1075" s="244"/>
      <c r="L1075" s="423"/>
      <c r="M1075" s="252"/>
      <c r="N1075" s="315">
        <f t="shared" si="248"/>
        <v>0</v>
      </c>
      <c r="O1075" s="424">
        <f t="shared" si="249"/>
        <v>0</v>
      </c>
      <c r="P1075" s="244"/>
      <c r="Q1075" s="663"/>
      <c r="R1075" s="667"/>
      <c r="S1075" s="667"/>
      <c r="T1075" s="667"/>
      <c r="U1075" s="667"/>
      <c r="V1075" s="667"/>
      <c r="W1075" s="711"/>
      <c r="X1075" s="313">
        <f t="shared" si="242"/>
        <v>0</v>
      </c>
    </row>
    <row r="1076" spans="2:24" ht="18.600000000000001" hidden="1" thickBot="1">
      <c r="B1076" s="136"/>
      <c r="C1076" s="168">
        <v>1069</v>
      </c>
      <c r="D1076" s="170" t="s">
        <v>223</v>
      </c>
      <c r="E1076" s="704"/>
      <c r="F1076" s="449"/>
      <c r="G1076" s="245"/>
      <c r="H1076" s="245"/>
      <c r="I1076" s="476">
        <f t="shared" si="247"/>
        <v>0</v>
      </c>
      <c r="J1076" s="243" t="str">
        <f t="shared" ref="J1076:J1107" si="252">(IF($E1076&lt;&gt;0,$J$2,IF($I1076&lt;&gt;0,$J$2,"")))</f>
        <v/>
      </c>
      <c r="K1076" s="244"/>
      <c r="L1076" s="423"/>
      <c r="M1076" s="252"/>
      <c r="N1076" s="315">
        <f t="shared" si="248"/>
        <v>0</v>
      </c>
      <c r="O1076" s="424">
        <f t="shared" si="249"/>
        <v>0</v>
      </c>
      <c r="P1076" s="244"/>
      <c r="Q1076" s="423"/>
      <c r="R1076" s="252"/>
      <c r="S1076" s="429">
        <f>+IF(+(L1076+M1076)&gt;=I1076,+M1076,+(+I1076-L1076))</f>
        <v>0</v>
      </c>
      <c r="T1076" s="315">
        <f>Q1076+R1076-S1076</f>
        <v>0</v>
      </c>
      <c r="U1076" s="252"/>
      <c r="V1076" s="252"/>
      <c r="W1076" s="253"/>
      <c r="X1076" s="313">
        <f t="shared" ref="X1076:X1107" si="253">T1076-U1076-V1076-W1076</f>
        <v>0</v>
      </c>
    </row>
    <row r="1077" spans="2:24" ht="31.8" hidden="1" thickBot="1">
      <c r="B1077" s="140"/>
      <c r="C1077" s="137">
        <v>1091</v>
      </c>
      <c r="D1077" s="145" t="s">
        <v>224</v>
      </c>
      <c r="E1077" s="704"/>
      <c r="F1077" s="449"/>
      <c r="G1077" s="245"/>
      <c r="H1077" s="245"/>
      <c r="I1077" s="476">
        <f t="shared" si="247"/>
        <v>0</v>
      </c>
      <c r="J1077" s="243" t="str">
        <f t="shared" si="252"/>
        <v/>
      </c>
      <c r="K1077" s="244"/>
      <c r="L1077" s="423"/>
      <c r="M1077" s="252"/>
      <c r="N1077" s="315">
        <f t="shared" si="248"/>
        <v>0</v>
      </c>
      <c r="O1077" s="424">
        <f t="shared" si="249"/>
        <v>0</v>
      </c>
      <c r="P1077" s="244"/>
      <c r="Q1077" s="423"/>
      <c r="R1077" s="252"/>
      <c r="S1077" s="429">
        <f>+IF(+(L1077+M1077)&gt;=I1077,+M1077,+(+I1077-L1077))</f>
        <v>0</v>
      </c>
      <c r="T1077" s="315">
        <f>Q1077+R1077-S1077</f>
        <v>0</v>
      </c>
      <c r="U1077" s="252"/>
      <c r="V1077" s="252"/>
      <c r="W1077" s="253"/>
      <c r="X1077" s="313">
        <f t="shared" si="253"/>
        <v>0</v>
      </c>
    </row>
    <row r="1078" spans="2:24" ht="18.600000000000001" hidden="1" thickBot="1">
      <c r="B1078" s="136"/>
      <c r="C1078" s="137">
        <v>1092</v>
      </c>
      <c r="D1078" s="145" t="s">
        <v>352</v>
      </c>
      <c r="E1078" s="704"/>
      <c r="F1078" s="449"/>
      <c r="G1078" s="245"/>
      <c r="H1078" s="245"/>
      <c r="I1078" s="476">
        <f t="shared" si="247"/>
        <v>0</v>
      </c>
      <c r="J1078" s="243" t="str">
        <f t="shared" si="252"/>
        <v/>
      </c>
      <c r="K1078" s="244"/>
      <c r="L1078" s="423"/>
      <c r="M1078" s="252"/>
      <c r="N1078" s="315">
        <f t="shared" si="248"/>
        <v>0</v>
      </c>
      <c r="O1078" s="424">
        <f t="shared" si="249"/>
        <v>0</v>
      </c>
      <c r="P1078" s="244"/>
      <c r="Q1078" s="663"/>
      <c r="R1078" s="667"/>
      <c r="S1078" s="667"/>
      <c r="T1078" s="667"/>
      <c r="U1078" s="667"/>
      <c r="V1078" s="667"/>
      <c r="W1078" s="711"/>
      <c r="X1078" s="313">
        <f t="shared" si="253"/>
        <v>0</v>
      </c>
    </row>
    <row r="1079" spans="2:24" ht="18.600000000000001" hidden="1" thickBot="1">
      <c r="B1079" s="136"/>
      <c r="C1079" s="142">
        <v>1098</v>
      </c>
      <c r="D1079" s="146" t="s">
        <v>225</v>
      </c>
      <c r="E1079" s="704"/>
      <c r="F1079" s="449"/>
      <c r="G1079" s="245"/>
      <c r="H1079" s="245"/>
      <c r="I1079" s="476">
        <f t="shared" si="247"/>
        <v>0</v>
      </c>
      <c r="J1079" s="243" t="str">
        <f t="shared" si="252"/>
        <v/>
      </c>
      <c r="K1079" s="244"/>
      <c r="L1079" s="423"/>
      <c r="M1079" s="252"/>
      <c r="N1079" s="315">
        <f t="shared" si="248"/>
        <v>0</v>
      </c>
      <c r="O1079" s="424">
        <f t="shared" si="249"/>
        <v>0</v>
      </c>
      <c r="P1079" s="244"/>
      <c r="Q1079" s="423"/>
      <c r="R1079" s="252"/>
      <c r="S1079" s="429">
        <f>+IF(+(L1079+M1079)&gt;=I1079,+M1079,+(+I1079-L1079))</f>
        <v>0</v>
      </c>
      <c r="T1079" s="315">
        <f>Q1079+R1079-S1079</f>
        <v>0</v>
      </c>
      <c r="U1079" s="252"/>
      <c r="V1079" s="252"/>
      <c r="W1079" s="253"/>
      <c r="X1079" s="313">
        <f t="shared" si="253"/>
        <v>0</v>
      </c>
    </row>
    <row r="1080" spans="2:24" ht="18.600000000000001" hidden="1" thickBot="1">
      <c r="B1080" s="686">
        <v>1900</v>
      </c>
      <c r="C1080" s="942" t="s">
        <v>286</v>
      </c>
      <c r="D1080" s="942"/>
      <c r="E1080" s="687"/>
      <c r="F1080" s="688">
        <f>SUM(F1081:F1083)</f>
        <v>0</v>
      </c>
      <c r="G1080" s="689">
        <f>SUM(G1081:G1083)</f>
        <v>0</v>
      </c>
      <c r="H1080" s="689">
        <f>SUM(H1081:H1083)</f>
        <v>0</v>
      </c>
      <c r="I1080" s="689">
        <f>SUM(I1081:I1083)</f>
        <v>0</v>
      </c>
      <c r="J1080" s="243" t="str">
        <f t="shared" si="252"/>
        <v/>
      </c>
      <c r="K1080" s="244"/>
      <c r="L1080" s="316">
        <f>SUM(L1081:L1083)</f>
        <v>0</v>
      </c>
      <c r="M1080" s="317">
        <f>SUM(M1081:M1083)</f>
        <v>0</v>
      </c>
      <c r="N1080" s="425">
        <f>SUM(N1081:N1083)</f>
        <v>0</v>
      </c>
      <c r="O1080" s="426">
        <f>SUM(O1081:O1083)</f>
        <v>0</v>
      </c>
      <c r="P1080" s="244"/>
      <c r="Q1080" s="665"/>
      <c r="R1080" s="666"/>
      <c r="S1080" s="666"/>
      <c r="T1080" s="666"/>
      <c r="U1080" s="666"/>
      <c r="V1080" s="666"/>
      <c r="W1080" s="712"/>
      <c r="X1080" s="313">
        <f t="shared" si="253"/>
        <v>0</v>
      </c>
    </row>
    <row r="1081" spans="2:24" ht="18.600000000000001" hidden="1" thickBot="1">
      <c r="B1081" s="136"/>
      <c r="C1081" s="144">
        <v>1901</v>
      </c>
      <c r="D1081" s="138" t="s">
        <v>287</v>
      </c>
      <c r="E1081" s="704"/>
      <c r="F1081" s="449"/>
      <c r="G1081" s="245"/>
      <c r="H1081" s="245"/>
      <c r="I1081" s="476">
        <f>F1081+G1081+H1081</f>
        <v>0</v>
      </c>
      <c r="J1081" s="243" t="str">
        <f t="shared" si="252"/>
        <v/>
      </c>
      <c r="K1081" s="244"/>
      <c r="L1081" s="423"/>
      <c r="M1081" s="252"/>
      <c r="N1081" s="315">
        <f>I1081</f>
        <v>0</v>
      </c>
      <c r="O1081" s="424">
        <f>L1081+M1081-N1081</f>
        <v>0</v>
      </c>
      <c r="P1081" s="244"/>
      <c r="Q1081" s="663"/>
      <c r="R1081" s="667"/>
      <c r="S1081" s="667"/>
      <c r="T1081" s="667"/>
      <c r="U1081" s="667"/>
      <c r="V1081" s="667"/>
      <c r="W1081" s="711"/>
      <c r="X1081" s="313">
        <f t="shared" si="253"/>
        <v>0</v>
      </c>
    </row>
    <row r="1082" spans="2:24" ht="18.600000000000001" hidden="1" thickBot="1">
      <c r="B1082" s="136"/>
      <c r="C1082" s="137">
        <v>1981</v>
      </c>
      <c r="D1082" s="139" t="s">
        <v>288</v>
      </c>
      <c r="E1082" s="704"/>
      <c r="F1082" s="449"/>
      <c r="G1082" s="245"/>
      <c r="H1082" s="245"/>
      <c r="I1082" s="476">
        <f>F1082+G1082+H1082</f>
        <v>0</v>
      </c>
      <c r="J1082" s="243" t="str">
        <f t="shared" si="252"/>
        <v/>
      </c>
      <c r="K1082" s="244"/>
      <c r="L1082" s="423"/>
      <c r="M1082" s="252"/>
      <c r="N1082" s="315">
        <f>I1082</f>
        <v>0</v>
      </c>
      <c r="O1082" s="424">
        <f>L1082+M1082-N1082</f>
        <v>0</v>
      </c>
      <c r="P1082" s="244"/>
      <c r="Q1082" s="663"/>
      <c r="R1082" s="667"/>
      <c r="S1082" s="667"/>
      <c r="T1082" s="667"/>
      <c r="U1082" s="667"/>
      <c r="V1082" s="667"/>
      <c r="W1082" s="711"/>
      <c r="X1082" s="313">
        <f t="shared" si="253"/>
        <v>0</v>
      </c>
    </row>
    <row r="1083" spans="2:24" ht="18.600000000000001" hidden="1" thickBot="1">
      <c r="B1083" s="136"/>
      <c r="C1083" s="142">
        <v>1991</v>
      </c>
      <c r="D1083" s="141" t="s">
        <v>289</v>
      </c>
      <c r="E1083" s="704"/>
      <c r="F1083" s="449"/>
      <c r="G1083" s="245"/>
      <c r="H1083" s="245"/>
      <c r="I1083" s="476">
        <f>F1083+G1083+H1083</f>
        <v>0</v>
      </c>
      <c r="J1083" s="243" t="str">
        <f t="shared" si="252"/>
        <v/>
      </c>
      <c r="K1083" s="244"/>
      <c r="L1083" s="423"/>
      <c r="M1083" s="252"/>
      <c r="N1083" s="315">
        <f>I1083</f>
        <v>0</v>
      </c>
      <c r="O1083" s="424">
        <f>L1083+M1083-N1083</f>
        <v>0</v>
      </c>
      <c r="P1083" s="244"/>
      <c r="Q1083" s="663"/>
      <c r="R1083" s="667"/>
      <c r="S1083" s="667"/>
      <c r="T1083" s="667"/>
      <c r="U1083" s="667"/>
      <c r="V1083" s="667"/>
      <c r="W1083" s="711"/>
      <c r="X1083" s="313">
        <f t="shared" si="253"/>
        <v>0</v>
      </c>
    </row>
    <row r="1084" spans="2:24" ht="18.600000000000001" hidden="1" thickBot="1">
      <c r="B1084" s="686">
        <v>2100</v>
      </c>
      <c r="C1084" s="942" t="s">
        <v>1067</v>
      </c>
      <c r="D1084" s="942"/>
      <c r="E1084" s="687"/>
      <c r="F1084" s="688">
        <f>SUM(F1085:F1089)</f>
        <v>0</v>
      </c>
      <c r="G1084" s="689">
        <f>SUM(G1085:G1089)</f>
        <v>0</v>
      </c>
      <c r="H1084" s="689">
        <f>SUM(H1085:H1089)</f>
        <v>0</v>
      </c>
      <c r="I1084" s="689">
        <f>SUM(I1085:I1089)</f>
        <v>0</v>
      </c>
      <c r="J1084" s="243" t="str">
        <f t="shared" si="252"/>
        <v/>
      </c>
      <c r="K1084" s="244"/>
      <c r="L1084" s="316">
        <f>SUM(L1085:L1089)</f>
        <v>0</v>
      </c>
      <c r="M1084" s="317">
        <f>SUM(M1085:M1089)</f>
        <v>0</v>
      </c>
      <c r="N1084" s="425">
        <f>SUM(N1085:N1089)</f>
        <v>0</v>
      </c>
      <c r="O1084" s="426">
        <f>SUM(O1085:O1089)</f>
        <v>0</v>
      </c>
      <c r="P1084" s="244"/>
      <c r="Q1084" s="665"/>
      <c r="R1084" s="666"/>
      <c r="S1084" s="666"/>
      <c r="T1084" s="666"/>
      <c r="U1084" s="666"/>
      <c r="V1084" s="666"/>
      <c r="W1084" s="712"/>
      <c r="X1084" s="313">
        <f t="shared" si="253"/>
        <v>0</v>
      </c>
    </row>
    <row r="1085" spans="2:24" ht="18.600000000000001" hidden="1" thickBot="1">
      <c r="B1085" s="136"/>
      <c r="C1085" s="144">
        <v>2110</v>
      </c>
      <c r="D1085" s="147" t="s">
        <v>226</v>
      </c>
      <c r="E1085" s="704"/>
      <c r="F1085" s="449"/>
      <c r="G1085" s="245"/>
      <c r="H1085" s="245"/>
      <c r="I1085" s="476">
        <f>F1085+G1085+H1085</f>
        <v>0</v>
      </c>
      <c r="J1085" s="243" t="str">
        <f t="shared" si="252"/>
        <v/>
      </c>
      <c r="K1085" s="244"/>
      <c r="L1085" s="423"/>
      <c r="M1085" s="252"/>
      <c r="N1085" s="315">
        <f>I1085</f>
        <v>0</v>
      </c>
      <c r="O1085" s="424">
        <f>L1085+M1085-N1085</f>
        <v>0</v>
      </c>
      <c r="P1085" s="244"/>
      <c r="Q1085" s="663"/>
      <c r="R1085" s="667"/>
      <c r="S1085" s="667"/>
      <c r="T1085" s="667"/>
      <c r="U1085" s="667"/>
      <c r="V1085" s="667"/>
      <c r="W1085" s="711"/>
      <c r="X1085" s="313">
        <f t="shared" si="253"/>
        <v>0</v>
      </c>
    </row>
    <row r="1086" spans="2:24" ht="18.600000000000001" hidden="1" thickBot="1">
      <c r="B1086" s="171"/>
      <c r="C1086" s="137">
        <v>2120</v>
      </c>
      <c r="D1086" s="159" t="s">
        <v>227</v>
      </c>
      <c r="E1086" s="704"/>
      <c r="F1086" s="449"/>
      <c r="G1086" s="245"/>
      <c r="H1086" s="245"/>
      <c r="I1086" s="476">
        <f>F1086+G1086+H1086</f>
        <v>0</v>
      </c>
      <c r="J1086" s="243" t="str">
        <f t="shared" si="252"/>
        <v/>
      </c>
      <c r="K1086" s="244"/>
      <c r="L1086" s="423"/>
      <c r="M1086" s="252"/>
      <c r="N1086" s="315">
        <f>I1086</f>
        <v>0</v>
      </c>
      <c r="O1086" s="424">
        <f>L1086+M1086-N1086</f>
        <v>0</v>
      </c>
      <c r="P1086" s="244"/>
      <c r="Q1086" s="663"/>
      <c r="R1086" s="667"/>
      <c r="S1086" s="667"/>
      <c r="T1086" s="667"/>
      <c r="U1086" s="667"/>
      <c r="V1086" s="667"/>
      <c r="W1086" s="711"/>
      <c r="X1086" s="313">
        <f t="shared" si="253"/>
        <v>0</v>
      </c>
    </row>
    <row r="1087" spans="2:24" ht="18.600000000000001" hidden="1" thickBot="1">
      <c r="B1087" s="171"/>
      <c r="C1087" s="137">
        <v>2125</v>
      </c>
      <c r="D1087" s="156" t="s">
        <v>1060</v>
      </c>
      <c r="E1087" s="704"/>
      <c r="F1087" s="592">
        <v>0</v>
      </c>
      <c r="G1087" s="592">
        <v>0</v>
      </c>
      <c r="H1087" s="592">
        <v>0</v>
      </c>
      <c r="I1087" s="476">
        <f>F1087+G1087+H1087</f>
        <v>0</v>
      </c>
      <c r="J1087" s="243" t="str">
        <f t="shared" si="252"/>
        <v/>
      </c>
      <c r="K1087" s="244"/>
      <c r="L1087" s="423"/>
      <c r="M1087" s="252"/>
      <c r="N1087" s="315">
        <f>I1087</f>
        <v>0</v>
      </c>
      <c r="O1087" s="424">
        <f>L1087+M1087-N1087</f>
        <v>0</v>
      </c>
      <c r="P1087" s="244"/>
      <c r="Q1087" s="663"/>
      <c r="R1087" s="667"/>
      <c r="S1087" s="667"/>
      <c r="T1087" s="667"/>
      <c r="U1087" s="667"/>
      <c r="V1087" s="667"/>
      <c r="W1087" s="711"/>
      <c r="X1087" s="313">
        <f t="shared" si="253"/>
        <v>0</v>
      </c>
    </row>
    <row r="1088" spans="2:24" ht="18.600000000000001" hidden="1" thickBot="1">
      <c r="B1088" s="143"/>
      <c r="C1088" s="137">
        <v>2140</v>
      </c>
      <c r="D1088" s="159" t="s">
        <v>229</v>
      </c>
      <c r="E1088" s="704"/>
      <c r="F1088" s="592">
        <v>0</v>
      </c>
      <c r="G1088" s="592">
        <v>0</v>
      </c>
      <c r="H1088" s="592">
        <v>0</v>
      </c>
      <c r="I1088" s="476">
        <f>F1088+G1088+H1088</f>
        <v>0</v>
      </c>
      <c r="J1088" s="243" t="str">
        <f t="shared" si="252"/>
        <v/>
      </c>
      <c r="K1088" s="244"/>
      <c r="L1088" s="423"/>
      <c r="M1088" s="252"/>
      <c r="N1088" s="315">
        <f>I1088</f>
        <v>0</v>
      </c>
      <c r="O1088" s="424">
        <f>L1088+M1088-N1088</f>
        <v>0</v>
      </c>
      <c r="P1088" s="244"/>
      <c r="Q1088" s="663"/>
      <c r="R1088" s="667"/>
      <c r="S1088" s="667"/>
      <c r="T1088" s="667"/>
      <c r="U1088" s="667"/>
      <c r="V1088" s="667"/>
      <c r="W1088" s="711"/>
      <c r="X1088" s="313">
        <f t="shared" si="253"/>
        <v>0</v>
      </c>
    </row>
    <row r="1089" spans="2:24" ht="18.600000000000001" hidden="1" thickBot="1">
      <c r="B1089" s="136"/>
      <c r="C1089" s="142">
        <v>2190</v>
      </c>
      <c r="D1089" s="491" t="s">
        <v>230</v>
      </c>
      <c r="E1089" s="704"/>
      <c r="F1089" s="449"/>
      <c r="G1089" s="245"/>
      <c r="H1089" s="245"/>
      <c r="I1089" s="476">
        <f>F1089+G1089+H1089</f>
        <v>0</v>
      </c>
      <c r="J1089" s="243" t="str">
        <f t="shared" si="252"/>
        <v/>
      </c>
      <c r="K1089" s="244"/>
      <c r="L1089" s="423"/>
      <c r="M1089" s="252"/>
      <c r="N1089" s="315">
        <f>I1089</f>
        <v>0</v>
      </c>
      <c r="O1089" s="424">
        <f>L1089+M1089-N1089</f>
        <v>0</v>
      </c>
      <c r="P1089" s="244"/>
      <c r="Q1089" s="663"/>
      <c r="R1089" s="667"/>
      <c r="S1089" s="667"/>
      <c r="T1089" s="667"/>
      <c r="U1089" s="667"/>
      <c r="V1089" s="667"/>
      <c r="W1089" s="711"/>
      <c r="X1089" s="313">
        <f t="shared" si="253"/>
        <v>0</v>
      </c>
    </row>
    <row r="1090" spans="2:24" ht="18.600000000000001" hidden="1" thickBot="1">
      <c r="B1090" s="686">
        <v>2200</v>
      </c>
      <c r="C1090" s="942" t="s">
        <v>231</v>
      </c>
      <c r="D1090" s="942"/>
      <c r="E1090" s="687"/>
      <c r="F1090" s="688">
        <f>SUM(F1091:F1092)</f>
        <v>0</v>
      </c>
      <c r="G1090" s="689">
        <f>SUM(G1091:G1092)</f>
        <v>0</v>
      </c>
      <c r="H1090" s="689">
        <f>SUM(H1091:H1092)</f>
        <v>0</v>
      </c>
      <c r="I1090" s="689">
        <f>SUM(I1091:I1092)</f>
        <v>0</v>
      </c>
      <c r="J1090" s="243" t="str">
        <f t="shared" si="252"/>
        <v/>
      </c>
      <c r="K1090" s="244"/>
      <c r="L1090" s="316">
        <f>SUM(L1091:L1092)</f>
        <v>0</v>
      </c>
      <c r="M1090" s="317">
        <f>SUM(M1091:M1092)</f>
        <v>0</v>
      </c>
      <c r="N1090" s="425">
        <f>SUM(N1091:N1092)</f>
        <v>0</v>
      </c>
      <c r="O1090" s="426">
        <f>SUM(O1091:O1092)</f>
        <v>0</v>
      </c>
      <c r="P1090" s="244"/>
      <c r="Q1090" s="665"/>
      <c r="R1090" s="666"/>
      <c r="S1090" s="666"/>
      <c r="T1090" s="666"/>
      <c r="U1090" s="666"/>
      <c r="V1090" s="666"/>
      <c r="W1090" s="712"/>
      <c r="X1090" s="313">
        <f t="shared" si="253"/>
        <v>0</v>
      </c>
    </row>
    <row r="1091" spans="2:24" ht="18.600000000000001" hidden="1" thickBot="1">
      <c r="B1091" s="136"/>
      <c r="C1091" s="137">
        <v>2221</v>
      </c>
      <c r="D1091" s="139" t="s">
        <v>1440</v>
      </c>
      <c r="E1091" s="704"/>
      <c r="F1091" s="449"/>
      <c r="G1091" s="245"/>
      <c r="H1091" s="245"/>
      <c r="I1091" s="476">
        <f t="shared" ref="I1091:I1096" si="254">F1091+G1091+H1091</f>
        <v>0</v>
      </c>
      <c r="J1091" s="243" t="str">
        <f t="shared" si="252"/>
        <v/>
      </c>
      <c r="K1091" s="244"/>
      <c r="L1091" s="423"/>
      <c r="M1091" s="252"/>
      <c r="N1091" s="315">
        <f t="shared" ref="N1091:N1096" si="255">I1091</f>
        <v>0</v>
      </c>
      <c r="O1091" s="424">
        <f t="shared" ref="O1091:O1096" si="256">L1091+M1091-N1091</f>
        <v>0</v>
      </c>
      <c r="P1091" s="244"/>
      <c r="Q1091" s="663"/>
      <c r="R1091" s="667"/>
      <c r="S1091" s="667"/>
      <c r="T1091" s="667"/>
      <c r="U1091" s="667"/>
      <c r="V1091" s="667"/>
      <c r="W1091" s="711"/>
      <c r="X1091" s="313">
        <f t="shared" si="253"/>
        <v>0</v>
      </c>
    </row>
    <row r="1092" spans="2:24" ht="18.600000000000001" hidden="1" thickBot="1">
      <c r="B1092" s="136"/>
      <c r="C1092" s="142">
        <v>2224</v>
      </c>
      <c r="D1092" s="141" t="s">
        <v>232</v>
      </c>
      <c r="E1092" s="704"/>
      <c r="F1092" s="449"/>
      <c r="G1092" s="245"/>
      <c r="H1092" s="245"/>
      <c r="I1092" s="476">
        <f t="shared" si="254"/>
        <v>0</v>
      </c>
      <c r="J1092" s="243" t="str">
        <f t="shared" si="252"/>
        <v/>
      </c>
      <c r="K1092" s="244"/>
      <c r="L1092" s="423"/>
      <c r="M1092" s="252"/>
      <c r="N1092" s="315">
        <f t="shared" si="255"/>
        <v>0</v>
      </c>
      <c r="O1092" s="424">
        <f t="shared" si="256"/>
        <v>0</v>
      </c>
      <c r="P1092" s="244"/>
      <c r="Q1092" s="663"/>
      <c r="R1092" s="667"/>
      <c r="S1092" s="667"/>
      <c r="T1092" s="667"/>
      <c r="U1092" s="667"/>
      <c r="V1092" s="667"/>
      <c r="W1092" s="711"/>
      <c r="X1092" s="313">
        <f t="shared" si="253"/>
        <v>0</v>
      </c>
    </row>
    <row r="1093" spans="2:24" ht="18.600000000000001" hidden="1" thickBot="1">
      <c r="B1093" s="686">
        <v>2500</v>
      </c>
      <c r="C1093" s="944" t="s">
        <v>233</v>
      </c>
      <c r="D1093" s="944"/>
      <c r="E1093" s="687"/>
      <c r="F1093" s="690"/>
      <c r="G1093" s="691"/>
      <c r="H1093" s="691"/>
      <c r="I1093" s="692">
        <f t="shared" si="254"/>
        <v>0</v>
      </c>
      <c r="J1093" s="243" t="str">
        <f t="shared" si="252"/>
        <v/>
      </c>
      <c r="K1093" s="244"/>
      <c r="L1093" s="428"/>
      <c r="M1093" s="254"/>
      <c r="N1093" s="315">
        <f t="shared" si="255"/>
        <v>0</v>
      </c>
      <c r="O1093" s="424">
        <f t="shared" si="256"/>
        <v>0</v>
      </c>
      <c r="P1093" s="244"/>
      <c r="Q1093" s="665"/>
      <c r="R1093" s="666"/>
      <c r="S1093" s="667"/>
      <c r="T1093" s="667"/>
      <c r="U1093" s="666"/>
      <c r="V1093" s="667"/>
      <c r="W1093" s="711"/>
      <c r="X1093" s="313">
        <f t="shared" si="253"/>
        <v>0</v>
      </c>
    </row>
    <row r="1094" spans="2:24" ht="18.600000000000001" hidden="1" thickBot="1">
      <c r="B1094" s="686">
        <v>2600</v>
      </c>
      <c r="C1094" s="961" t="s">
        <v>234</v>
      </c>
      <c r="D1094" s="962"/>
      <c r="E1094" s="687"/>
      <c r="F1094" s="690"/>
      <c r="G1094" s="691"/>
      <c r="H1094" s="691"/>
      <c r="I1094" s="692">
        <f t="shared" si="254"/>
        <v>0</v>
      </c>
      <c r="J1094" s="243" t="str">
        <f t="shared" si="252"/>
        <v/>
      </c>
      <c r="K1094" s="244"/>
      <c r="L1094" s="428"/>
      <c r="M1094" s="254"/>
      <c r="N1094" s="315">
        <f t="shared" si="255"/>
        <v>0</v>
      </c>
      <c r="O1094" s="424">
        <f t="shared" si="256"/>
        <v>0</v>
      </c>
      <c r="P1094" s="244"/>
      <c r="Q1094" s="665"/>
      <c r="R1094" s="666"/>
      <c r="S1094" s="667"/>
      <c r="T1094" s="667"/>
      <c r="U1094" s="666"/>
      <c r="V1094" s="667"/>
      <c r="W1094" s="711"/>
      <c r="X1094" s="313">
        <f t="shared" si="253"/>
        <v>0</v>
      </c>
    </row>
    <row r="1095" spans="2:24" ht="18.600000000000001" hidden="1" thickBot="1">
      <c r="B1095" s="686">
        <v>2700</v>
      </c>
      <c r="C1095" s="961" t="s">
        <v>235</v>
      </c>
      <c r="D1095" s="962"/>
      <c r="E1095" s="687"/>
      <c r="F1095" s="690"/>
      <c r="G1095" s="691"/>
      <c r="H1095" s="691"/>
      <c r="I1095" s="692">
        <f t="shared" si="254"/>
        <v>0</v>
      </c>
      <c r="J1095" s="243" t="str">
        <f t="shared" si="252"/>
        <v/>
      </c>
      <c r="K1095" s="244"/>
      <c r="L1095" s="428"/>
      <c r="M1095" s="254"/>
      <c r="N1095" s="315">
        <f t="shared" si="255"/>
        <v>0</v>
      </c>
      <c r="O1095" s="424">
        <f t="shared" si="256"/>
        <v>0</v>
      </c>
      <c r="P1095" s="244"/>
      <c r="Q1095" s="665"/>
      <c r="R1095" s="666"/>
      <c r="S1095" s="667"/>
      <c r="T1095" s="667"/>
      <c r="U1095" s="666"/>
      <c r="V1095" s="667"/>
      <c r="W1095" s="711"/>
      <c r="X1095" s="313">
        <f t="shared" si="253"/>
        <v>0</v>
      </c>
    </row>
    <row r="1096" spans="2:24" ht="18.600000000000001" hidden="1" thickBot="1">
      <c r="B1096" s="686">
        <v>2800</v>
      </c>
      <c r="C1096" s="961" t="s">
        <v>1683</v>
      </c>
      <c r="D1096" s="962"/>
      <c r="E1096" s="687"/>
      <c r="F1096" s="690"/>
      <c r="G1096" s="691"/>
      <c r="H1096" s="691"/>
      <c r="I1096" s="692">
        <f t="shared" si="254"/>
        <v>0</v>
      </c>
      <c r="J1096" s="243" t="str">
        <f t="shared" si="252"/>
        <v/>
      </c>
      <c r="K1096" s="244"/>
      <c r="L1096" s="428"/>
      <c r="M1096" s="254"/>
      <c r="N1096" s="315">
        <f t="shared" si="255"/>
        <v>0</v>
      </c>
      <c r="O1096" s="424">
        <f t="shared" si="256"/>
        <v>0</v>
      </c>
      <c r="P1096" s="244"/>
      <c r="Q1096" s="665"/>
      <c r="R1096" s="666"/>
      <c r="S1096" s="667"/>
      <c r="T1096" s="667"/>
      <c r="U1096" s="666"/>
      <c r="V1096" s="667"/>
      <c r="W1096" s="711"/>
      <c r="X1096" s="313">
        <f t="shared" si="253"/>
        <v>0</v>
      </c>
    </row>
    <row r="1097" spans="2:24" ht="18.600000000000001" hidden="1" thickBot="1">
      <c r="B1097" s="686">
        <v>2900</v>
      </c>
      <c r="C1097" s="952" t="s">
        <v>236</v>
      </c>
      <c r="D1097" s="953"/>
      <c r="E1097" s="687"/>
      <c r="F1097" s="688">
        <f>SUM(F1098:F1105)</f>
        <v>0</v>
      </c>
      <c r="G1097" s="689">
        <f>SUM(G1098:G1105)</f>
        <v>0</v>
      </c>
      <c r="H1097" s="689">
        <f>SUM(H1098:H1105)</f>
        <v>0</v>
      </c>
      <c r="I1097" s="689">
        <f>SUM(I1098:I1105)</f>
        <v>0</v>
      </c>
      <c r="J1097" s="243" t="str">
        <f t="shared" si="252"/>
        <v/>
      </c>
      <c r="K1097" s="244"/>
      <c r="L1097" s="316">
        <f>SUM(L1098:L1105)</f>
        <v>0</v>
      </c>
      <c r="M1097" s="317">
        <f>SUM(M1098:M1105)</f>
        <v>0</v>
      </c>
      <c r="N1097" s="425">
        <f>SUM(N1098:N1105)</f>
        <v>0</v>
      </c>
      <c r="O1097" s="426">
        <f>SUM(O1098:O1105)</f>
        <v>0</v>
      </c>
      <c r="P1097" s="244"/>
      <c r="Q1097" s="665"/>
      <c r="R1097" s="666"/>
      <c r="S1097" s="666"/>
      <c r="T1097" s="666"/>
      <c r="U1097" s="666"/>
      <c r="V1097" s="666"/>
      <c r="W1097" s="712"/>
      <c r="X1097" s="313">
        <f t="shared" si="253"/>
        <v>0</v>
      </c>
    </row>
    <row r="1098" spans="2:24" ht="18.600000000000001" hidden="1" thickBot="1">
      <c r="B1098" s="172"/>
      <c r="C1098" s="144">
        <v>2910</v>
      </c>
      <c r="D1098" s="319" t="s">
        <v>1720</v>
      </c>
      <c r="E1098" s="704"/>
      <c r="F1098" s="449"/>
      <c r="G1098" s="245"/>
      <c r="H1098" s="245"/>
      <c r="I1098" s="476">
        <f t="shared" ref="I1098:I1105" si="257">F1098+G1098+H1098</f>
        <v>0</v>
      </c>
      <c r="J1098" s="243" t="str">
        <f t="shared" si="252"/>
        <v/>
      </c>
      <c r="K1098" s="244"/>
      <c r="L1098" s="423"/>
      <c r="M1098" s="252"/>
      <c r="N1098" s="315">
        <f t="shared" ref="N1098:N1105" si="258">I1098</f>
        <v>0</v>
      </c>
      <c r="O1098" s="424">
        <f t="shared" ref="O1098:O1105" si="259">L1098+M1098-N1098</f>
        <v>0</v>
      </c>
      <c r="P1098" s="244"/>
      <c r="Q1098" s="663"/>
      <c r="R1098" s="667"/>
      <c r="S1098" s="667"/>
      <c r="T1098" s="667"/>
      <c r="U1098" s="667"/>
      <c r="V1098" s="667"/>
      <c r="W1098" s="711"/>
      <c r="X1098" s="313">
        <f t="shared" si="253"/>
        <v>0</v>
      </c>
    </row>
    <row r="1099" spans="2:24" ht="18.600000000000001" hidden="1" thickBot="1">
      <c r="B1099" s="172"/>
      <c r="C1099" s="144">
        <v>2920</v>
      </c>
      <c r="D1099" s="319" t="s">
        <v>237</v>
      </c>
      <c r="E1099" s="704"/>
      <c r="F1099" s="449"/>
      <c r="G1099" s="245"/>
      <c r="H1099" s="245"/>
      <c r="I1099" s="476">
        <f t="shared" si="257"/>
        <v>0</v>
      </c>
      <c r="J1099" s="243" t="str">
        <f t="shared" si="252"/>
        <v/>
      </c>
      <c r="K1099" s="244"/>
      <c r="L1099" s="423"/>
      <c r="M1099" s="252"/>
      <c r="N1099" s="315">
        <f t="shared" si="258"/>
        <v>0</v>
      </c>
      <c r="O1099" s="424">
        <f t="shared" si="259"/>
        <v>0</v>
      </c>
      <c r="P1099" s="244"/>
      <c r="Q1099" s="663"/>
      <c r="R1099" s="667"/>
      <c r="S1099" s="667"/>
      <c r="T1099" s="667"/>
      <c r="U1099" s="667"/>
      <c r="V1099" s="667"/>
      <c r="W1099" s="711"/>
      <c r="X1099" s="313">
        <f t="shared" si="253"/>
        <v>0</v>
      </c>
    </row>
    <row r="1100" spans="2:24" ht="33" hidden="1" thickBot="1">
      <c r="B1100" s="172"/>
      <c r="C1100" s="168">
        <v>2969</v>
      </c>
      <c r="D1100" s="320" t="s">
        <v>238</v>
      </c>
      <c r="E1100" s="704"/>
      <c r="F1100" s="449"/>
      <c r="G1100" s="245"/>
      <c r="H1100" s="245"/>
      <c r="I1100" s="476">
        <f t="shared" si="257"/>
        <v>0</v>
      </c>
      <c r="J1100" s="243" t="str">
        <f t="shared" si="252"/>
        <v/>
      </c>
      <c r="K1100" s="244"/>
      <c r="L1100" s="423"/>
      <c r="M1100" s="252"/>
      <c r="N1100" s="315">
        <f t="shared" si="258"/>
        <v>0</v>
      </c>
      <c r="O1100" s="424">
        <f t="shared" si="259"/>
        <v>0</v>
      </c>
      <c r="P1100" s="244"/>
      <c r="Q1100" s="663"/>
      <c r="R1100" s="667"/>
      <c r="S1100" s="667"/>
      <c r="T1100" s="667"/>
      <c r="U1100" s="667"/>
      <c r="V1100" s="667"/>
      <c r="W1100" s="711"/>
      <c r="X1100" s="313">
        <f t="shared" si="253"/>
        <v>0</v>
      </c>
    </row>
    <row r="1101" spans="2:24" ht="33" hidden="1" thickBot="1">
      <c r="B1101" s="172"/>
      <c r="C1101" s="168">
        <v>2970</v>
      </c>
      <c r="D1101" s="320" t="s">
        <v>239</v>
      </c>
      <c r="E1101" s="704"/>
      <c r="F1101" s="449"/>
      <c r="G1101" s="245"/>
      <c r="H1101" s="245"/>
      <c r="I1101" s="476">
        <f t="shared" si="257"/>
        <v>0</v>
      </c>
      <c r="J1101" s="243" t="str">
        <f t="shared" si="252"/>
        <v/>
      </c>
      <c r="K1101" s="244"/>
      <c r="L1101" s="423"/>
      <c r="M1101" s="252"/>
      <c r="N1101" s="315">
        <f t="shared" si="258"/>
        <v>0</v>
      </c>
      <c r="O1101" s="424">
        <f t="shared" si="259"/>
        <v>0</v>
      </c>
      <c r="P1101" s="244"/>
      <c r="Q1101" s="663"/>
      <c r="R1101" s="667"/>
      <c r="S1101" s="667"/>
      <c r="T1101" s="667"/>
      <c r="U1101" s="667"/>
      <c r="V1101" s="667"/>
      <c r="W1101" s="711"/>
      <c r="X1101" s="313">
        <f t="shared" si="253"/>
        <v>0</v>
      </c>
    </row>
    <row r="1102" spans="2:24" ht="18.600000000000001" hidden="1" thickBot="1">
      <c r="B1102" s="172"/>
      <c r="C1102" s="166">
        <v>2989</v>
      </c>
      <c r="D1102" s="321" t="s">
        <v>240</v>
      </c>
      <c r="E1102" s="704"/>
      <c r="F1102" s="449"/>
      <c r="G1102" s="245"/>
      <c r="H1102" s="245"/>
      <c r="I1102" s="476">
        <f t="shared" si="257"/>
        <v>0</v>
      </c>
      <c r="J1102" s="243" t="str">
        <f t="shared" si="252"/>
        <v/>
      </c>
      <c r="K1102" s="244"/>
      <c r="L1102" s="423"/>
      <c r="M1102" s="252"/>
      <c r="N1102" s="315">
        <f t="shared" si="258"/>
        <v>0</v>
      </c>
      <c r="O1102" s="424">
        <f t="shared" si="259"/>
        <v>0</v>
      </c>
      <c r="P1102" s="244"/>
      <c r="Q1102" s="663"/>
      <c r="R1102" s="667"/>
      <c r="S1102" s="667"/>
      <c r="T1102" s="667"/>
      <c r="U1102" s="667"/>
      <c r="V1102" s="667"/>
      <c r="W1102" s="711"/>
      <c r="X1102" s="313">
        <f t="shared" si="253"/>
        <v>0</v>
      </c>
    </row>
    <row r="1103" spans="2:24" ht="33" hidden="1" thickBot="1">
      <c r="B1103" s="136"/>
      <c r="C1103" s="137">
        <v>2990</v>
      </c>
      <c r="D1103" s="322" t="s">
        <v>1701</v>
      </c>
      <c r="E1103" s="704"/>
      <c r="F1103" s="449"/>
      <c r="G1103" s="245"/>
      <c r="H1103" s="245"/>
      <c r="I1103" s="476">
        <f t="shared" si="257"/>
        <v>0</v>
      </c>
      <c r="J1103" s="243" t="str">
        <f t="shared" si="252"/>
        <v/>
      </c>
      <c r="K1103" s="244"/>
      <c r="L1103" s="423"/>
      <c r="M1103" s="252"/>
      <c r="N1103" s="315">
        <f t="shared" si="258"/>
        <v>0</v>
      </c>
      <c r="O1103" s="424">
        <f t="shared" si="259"/>
        <v>0</v>
      </c>
      <c r="P1103" s="244"/>
      <c r="Q1103" s="663"/>
      <c r="R1103" s="667"/>
      <c r="S1103" s="667"/>
      <c r="T1103" s="667"/>
      <c r="U1103" s="667"/>
      <c r="V1103" s="667"/>
      <c r="W1103" s="711"/>
      <c r="X1103" s="313">
        <f t="shared" si="253"/>
        <v>0</v>
      </c>
    </row>
    <row r="1104" spans="2:24" ht="18.600000000000001" hidden="1" thickBot="1">
      <c r="B1104" s="136"/>
      <c r="C1104" s="137">
        <v>2991</v>
      </c>
      <c r="D1104" s="322" t="s">
        <v>241</v>
      </c>
      <c r="E1104" s="704"/>
      <c r="F1104" s="449"/>
      <c r="G1104" s="245"/>
      <c r="H1104" s="245"/>
      <c r="I1104" s="476">
        <f t="shared" si="257"/>
        <v>0</v>
      </c>
      <c r="J1104" s="243" t="str">
        <f t="shared" si="252"/>
        <v/>
      </c>
      <c r="K1104" s="244"/>
      <c r="L1104" s="423"/>
      <c r="M1104" s="252"/>
      <c r="N1104" s="315">
        <f t="shared" si="258"/>
        <v>0</v>
      </c>
      <c r="O1104" s="424">
        <f t="shared" si="259"/>
        <v>0</v>
      </c>
      <c r="P1104" s="244"/>
      <c r="Q1104" s="663"/>
      <c r="R1104" s="667"/>
      <c r="S1104" s="667"/>
      <c r="T1104" s="667"/>
      <c r="U1104" s="667"/>
      <c r="V1104" s="667"/>
      <c r="W1104" s="711"/>
      <c r="X1104" s="313">
        <f t="shared" si="253"/>
        <v>0</v>
      </c>
    </row>
    <row r="1105" spans="2:24" ht="18.600000000000001" hidden="1" thickBot="1">
      <c r="B1105" s="136"/>
      <c r="C1105" s="142">
        <v>2992</v>
      </c>
      <c r="D1105" s="154" t="s">
        <v>242</v>
      </c>
      <c r="E1105" s="704"/>
      <c r="F1105" s="449"/>
      <c r="G1105" s="245"/>
      <c r="H1105" s="245"/>
      <c r="I1105" s="476">
        <f t="shared" si="257"/>
        <v>0</v>
      </c>
      <c r="J1105" s="243" t="str">
        <f t="shared" si="252"/>
        <v/>
      </c>
      <c r="K1105" s="244"/>
      <c r="L1105" s="423"/>
      <c r="M1105" s="252"/>
      <c r="N1105" s="315">
        <f t="shared" si="258"/>
        <v>0</v>
      </c>
      <c r="O1105" s="424">
        <f t="shared" si="259"/>
        <v>0</v>
      </c>
      <c r="P1105" s="244"/>
      <c r="Q1105" s="663"/>
      <c r="R1105" s="667"/>
      <c r="S1105" s="667"/>
      <c r="T1105" s="667"/>
      <c r="U1105" s="667"/>
      <c r="V1105" s="667"/>
      <c r="W1105" s="711"/>
      <c r="X1105" s="313">
        <f t="shared" si="253"/>
        <v>0</v>
      </c>
    </row>
    <row r="1106" spans="2:24" ht="18.600000000000001" hidden="1" thickBot="1">
      <c r="B1106" s="686">
        <v>3300</v>
      </c>
      <c r="C1106" s="952" t="s">
        <v>1740</v>
      </c>
      <c r="D1106" s="952"/>
      <c r="E1106" s="687"/>
      <c r="F1106" s="673">
        <v>0</v>
      </c>
      <c r="G1106" s="673">
        <v>0</v>
      </c>
      <c r="H1106" s="673">
        <v>0</v>
      </c>
      <c r="I1106" s="689">
        <f>SUM(I1107:I1111)</f>
        <v>0</v>
      </c>
      <c r="J1106" s="243" t="str">
        <f t="shared" si="252"/>
        <v/>
      </c>
      <c r="K1106" s="244"/>
      <c r="L1106" s="665"/>
      <c r="M1106" s="666"/>
      <c r="N1106" s="666"/>
      <c r="O1106" s="712"/>
      <c r="P1106" s="244"/>
      <c r="Q1106" s="665"/>
      <c r="R1106" s="666"/>
      <c r="S1106" s="666"/>
      <c r="T1106" s="666"/>
      <c r="U1106" s="666"/>
      <c r="V1106" s="666"/>
      <c r="W1106" s="712"/>
      <c r="X1106" s="313">
        <f t="shared" si="253"/>
        <v>0</v>
      </c>
    </row>
    <row r="1107" spans="2:24" ht="18.600000000000001" hidden="1" thickBot="1">
      <c r="B1107" s="143"/>
      <c r="C1107" s="144">
        <v>3301</v>
      </c>
      <c r="D1107" s="460" t="s">
        <v>243</v>
      </c>
      <c r="E1107" s="704"/>
      <c r="F1107" s="592">
        <v>0</v>
      </c>
      <c r="G1107" s="592">
        <v>0</v>
      </c>
      <c r="H1107" s="592">
        <v>0</v>
      </c>
      <c r="I1107" s="476">
        <f t="shared" ref="I1107:I1114" si="260">F1107+G1107+H1107</f>
        <v>0</v>
      </c>
      <c r="J1107" s="243" t="str">
        <f t="shared" si="252"/>
        <v/>
      </c>
      <c r="K1107" s="244"/>
      <c r="L1107" s="663"/>
      <c r="M1107" s="667"/>
      <c r="N1107" s="667"/>
      <c r="O1107" s="711"/>
      <c r="P1107" s="244"/>
      <c r="Q1107" s="663"/>
      <c r="R1107" s="667"/>
      <c r="S1107" s="667"/>
      <c r="T1107" s="667"/>
      <c r="U1107" s="667"/>
      <c r="V1107" s="667"/>
      <c r="W1107" s="711"/>
      <c r="X1107" s="313">
        <f t="shared" si="253"/>
        <v>0</v>
      </c>
    </row>
    <row r="1108" spans="2:24" ht="18.600000000000001" hidden="1" thickBot="1">
      <c r="B1108" s="143"/>
      <c r="C1108" s="168">
        <v>3302</v>
      </c>
      <c r="D1108" s="461" t="s">
        <v>1061</v>
      </c>
      <c r="E1108" s="704"/>
      <c r="F1108" s="592">
        <v>0</v>
      </c>
      <c r="G1108" s="592">
        <v>0</v>
      </c>
      <c r="H1108" s="592">
        <v>0</v>
      </c>
      <c r="I1108" s="476">
        <f t="shared" si="260"/>
        <v>0</v>
      </c>
      <c r="J1108" s="243" t="str">
        <f t="shared" ref="J1108:J1139" si="261">(IF($E1108&lt;&gt;0,$J$2,IF($I1108&lt;&gt;0,$J$2,"")))</f>
        <v/>
      </c>
      <c r="K1108" s="244"/>
      <c r="L1108" s="663"/>
      <c r="M1108" s="667"/>
      <c r="N1108" s="667"/>
      <c r="O1108" s="711"/>
      <c r="P1108" s="244"/>
      <c r="Q1108" s="663"/>
      <c r="R1108" s="667"/>
      <c r="S1108" s="667"/>
      <c r="T1108" s="667"/>
      <c r="U1108" s="667"/>
      <c r="V1108" s="667"/>
      <c r="W1108" s="711"/>
      <c r="X1108" s="313">
        <f t="shared" ref="X1108:X1139" si="262">T1108-U1108-V1108-W1108</f>
        <v>0</v>
      </c>
    </row>
    <row r="1109" spans="2:24" ht="18.600000000000001" hidden="1" thickBot="1">
      <c r="B1109" s="143"/>
      <c r="C1109" s="166">
        <v>3304</v>
      </c>
      <c r="D1109" s="462" t="s">
        <v>245</v>
      </c>
      <c r="E1109" s="704"/>
      <c r="F1109" s="592">
        <v>0</v>
      </c>
      <c r="G1109" s="592">
        <v>0</v>
      </c>
      <c r="H1109" s="592">
        <v>0</v>
      </c>
      <c r="I1109" s="476">
        <f t="shared" si="260"/>
        <v>0</v>
      </c>
      <c r="J1109" s="243" t="str">
        <f t="shared" si="261"/>
        <v/>
      </c>
      <c r="K1109" s="244"/>
      <c r="L1109" s="663"/>
      <c r="M1109" s="667"/>
      <c r="N1109" s="667"/>
      <c r="O1109" s="711"/>
      <c r="P1109" s="244"/>
      <c r="Q1109" s="663"/>
      <c r="R1109" s="667"/>
      <c r="S1109" s="667"/>
      <c r="T1109" s="667"/>
      <c r="U1109" s="667"/>
      <c r="V1109" s="667"/>
      <c r="W1109" s="711"/>
      <c r="X1109" s="313">
        <f t="shared" si="262"/>
        <v>0</v>
      </c>
    </row>
    <row r="1110" spans="2:24" ht="31.8" hidden="1" thickBot="1">
      <c r="B1110" s="143"/>
      <c r="C1110" s="142">
        <v>3306</v>
      </c>
      <c r="D1110" s="463" t="s">
        <v>1684</v>
      </c>
      <c r="E1110" s="704"/>
      <c r="F1110" s="592">
        <v>0</v>
      </c>
      <c r="G1110" s="592">
        <v>0</v>
      </c>
      <c r="H1110" s="592">
        <v>0</v>
      </c>
      <c r="I1110" s="476">
        <f t="shared" si="260"/>
        <v>0</v>
      </c>
      <c r="J1110" s="243" t="str">
        <f t="shared" si="261"/>
        <v/>
      </c>
      <c r="K1110" s="244"/>
      <c r="L1110" s="663"/>
      <c r="M1110" s="667"/>
      <c r="N1110" s="667"/>
      <c r="O1110" s="711"/>
      <c r="P1110" s="244"/>
      <c r="Q1110" s="663"/>
      <c r="R1110" s="667"/>
      <c r="S1110" s="667"/>
      <c r="T1110" s="667"/>
      <c r="U1110" s="667"/>
      <c r="V1110" s="667"/>
      <c r="W1110" s="711"/>
      <c r="X1110" s="313">
        <f t="shared" si="262"/>
        <v>0</v>
      </c>
    </row>
    <row r="1111" spans="2:24" ht="18.600000000000001" hidden="1" thickBot="1">
      <c r="B1111" s="143"/>
      <c r="C1111" s="142">
        <v>3307</v>
      </c>
      <c r="D1111" s="463" t="s">
        <v>1775</v>
      </c>
      <c r="E1111" s="704"/>
      <c r="F1111" s="592">
        <v>0</v>
      </c>
      <c r="G1111" s="592">
        <v>0</v>
      </c>
      <c r="H1111" s="592">
        <v>0</v>
      </c>
      <c r="I1111" s="476">
        <f t="shared" si="260"/>
        <v>0</v>
      </c>
      <c r="J1111" s="243" t="str">
        <f t="shared" si="261"/>
        <v/>
      </c>
      <c r="K1111" s="244"/>
      <c r="L1111" s="663"/>
      <c r="M1111" s="667"/>
      <c r="N1111" s="667"/>
      <c r="O1111" s="711"/>
      <c r="P1111" s="244"/>
      <c r="Q1111" s="663"/>
      <c r="R1111" s="667"/>
      <c r="S1111" s="667"/>
      <c r="T1111" s="667"/>
      <c r="U1111" s="667"/>
      <c r="V1111" s="667"/>
      <c r="W1111" s="711"/>
      <c r="X1111" s="313">
        <f t="shared" si="262"/>
        <v>0</v>
      </c>
    </row>
    <row r="1112" spans="2:24" ht="18.600000000000001" hidden="1" thickBot="1">
      <c r="B1112" s="686">
        <v>3900</v>
      </c>
      <c r="C1112" s="944" t="s">
        <v>246</v>
      </c>
      <c r="D1112" s="965"/>
      <c r="E1112" s="687"/>
      <c r="F1112" s="673">
        <v>0</v>
      </c>
      <c r="G1112" s="673">
        <v>0</v>
      </c>
      <c r="H1112" s="673">
        <v>0</v>
      </c>
      <c r="I1112" s="692">
        <f t="shared" si="260"/>
        <v>0</v>
      </c>
      <c r="J1112" s="243" t="str">
        <f t="shared" si="261"/>
        <v/>
      </c>
      <c r="K1112" s="244"/>
      <c r="L1112" s="428"/>
      <c r="M1112" s="254"/>
      <c r="N1112" s="317">
        <f>I1112</f>
        <v>0</v>
      </c>
      <c r="O1112" s="424">
        <f>L1112+M1112-N1112</f>
        <v>0</v>
      </c>
      <c r="P1112" s="244"/>
      <c r="Q1112" s="428"/>
      <c r="R1112" s="254"/>
      <c r="S1112" s="429">
        <f>+IF(+(L1112+M1112)&gt;=I1112,+M1112,+(+I1112-L1112))</f>
        <v>0</v>
      </c>
      <c r="T1112" s="315">
        <f>Q1112+R1112-S1112</f>
        <v>0</v>
      </c>
      <c r="U1112" s="254"/>
      <c r="V1112" s="254"/>
      <c r="W1112" s="253"/>
      <c r="X1112" s="313">
        <f t="shared" si="262"/>
        <v>0</v>
      </c>
    </row>
    <row r="1113" spans="2:24" ht="18.600000000000001" hidden="1" thickBot="1">
      <c r="B1113" s="686">
        <v>4000</v>
      </c>
      <c r="C1113" s="966" t="s">
        <v>247</v>
      </c>
      <c r="D1113" s="966"/>
      <c r="E1113" s="687"/>
      <c r="F1113" s="690"/>
      <c r="G1113" s="691"/>
      <c r="H1113" s="691"/>
      <c r="I1113" s="692">
        <f t="shared" si="260"/>
        <v>0</v>
      </c>
      <c r="J1113" s="243" t="str">
        <f t="shared" si="261"/>
        <v/>
      </c>
      <c r="K1113" s="244"/>
      <c r="L1113" s="428"/>
      <c r="M1113" s="254"/>
      <c r="N1113" s="317">
        <f>I1113</f>
        <v>0</v>
      </c>
      <c r="O1113" s="424">
        <f>L1113+M1113-N1113</f>
        <v>0</v>
      </c>
      <c r="P1113" s="244"/>
      <c r="Q1113" s="665"/>
      <c r="R1113" s="666"/>
      <c r="S1113" s="666"/>
      <c r="T1113" s="667"/>
      <c r="U1113" s="666"/>
      <c r="V1113" s="666"/>
      <c r="W1113" s="711"/>
      <c r="X1113" s="313">
        <f t="shared" si="262"/>
        <v>0</v>
      </c>
    </row>
    <row r="1114" spans="2:24" ht="18.600000000000001" hidden="1" thickBot="1">
      <c r="B1114" s="686">
        <v>4100</v>
      </c>
      <c r="C1114" s="966" t="s">
        <v>248</v>
      </c>
      <c r="D1114" s="966"/>
      <c r="E1114" s="687"/>
      <c r="F1114" s="673">
        <v>0</v>
      </c>
      <c r="G1114" s="673">
        <v>0</v>
      </c>
      <c r="H1114" s="673">
        <v>0</v>
      </c>
      <c r="I1114" s="692">
        <f t="shared" si="260"/>
        <v>0</v>
      </c>
      <c r="J1114" s="243" t="str">
        <f t="shared" si="261"/>
        <v/>
      </c>
      <c r="K1114" s="244"/>
      <c r="L1114" s="665"/>
      <c r="M1114" s="666"/>
      <c r="N1114" s="666"/>
      <c r="O1114" s="712"/>
      <c r="P1114" s="244"/>
      <c r="Q1114" s="665"/>
      <c r="R1114" s="666"/>
      <c r="S1114" s="666"/>
      <c r="T1114" s="666"/>
      <c r="U1114" s="666"/>
      <c r="V1114" s="666"/>
      <c r="W1114" s="712"/>
      <c r="X1114" s="313">
        <f t="shared" si="262"/>
        <v>0</v>
      </c>
    </row>
    <row r="1115" spans="2:24" ht="18.600000000000001" hidden="1" thickBot="1">
      <c r="B1115" s="686">
        <v>4200</v>
      </c>
      <c r="C1115" s="952" t="s">
        <v>249</v>
      </c>
      <c r="D1115" s="953"/>
      <c r="E1115" s="687"/>
      <c r="F1115" s="688">
        <f>SUM(F1116:F1121)</f>
        <v>0</v>
      </c>
      <c r="G1115" s="689">
        <f>SUM(G1116:G1121)</f>
        <v>0</v>
      </c>
      <c r="H1115" s="689">
        <f>SUM(H1116:H1121)</f>
        <v>0</v>
      </c>
      <c r="I1115" s="689">
        <f>SUM(I1116:I1121)</f>
        <v>0</v>
      </c>
      <c r="J1115" s="243" t="str">
        <f t="shared" si="261"/>
        <v/>
      </c>
      <c r="K1115" s="244"/>
      <c r="L1115" s="316">
        <f>SUM(L1116:L1121)</f>
        <v>0</v>
      </c>
      <c r="M1115" s="317">
        <f>SUM(M1116:M1121)</f>
        <v>0</v>
      </c>
      <c r="N1115" s="425">
        <f>SUM(N1116:N1121)</f>
        <v>0</v>
      </c>
      <c r="O1115" s="426">
        <f>SUM(O1116:O1121)</f>
        <v>0</v>
      </c>
      <c r="P1115" s="244"/>
      <c r="Q1115" s="316">
        <f t="shared" ref="Q1115:W1115" si="263">SUM(Q1116:Q1121)</f>
        <v>0</v>
      </c>
      <c r="R1115" s="317">
        <f t="shared" si="263"/>
        <v>0</v>
      </c>
      <c r="S1115" s="317">
        <f t="shared" si="263"/>
        <v>0</v>
      </c>
      <c r="T1115" s="317">
        <f t="shared" si="263"/>
        <v>0</v>
      </c>
      <c r="U1115" s="317">
        <f t="shared" si="263"/>
        <v>0</v>
      </c>
      <c r="V1115" s="317">
        <f t="shared" si="263"/>
        <v>0</v>
      </c>
      <c r="W1115" s="426">
        <f t="shared" si="263"/>
        <v>0</v>
      </c>
      <c r="X1115" s="313">
        <f t="shared" si="262"/>
        <v>0</v>
      </c>
    </row>
    <row r="1116" spans="2:24" ht="18.600000000000001" hidden="1" thickBot="1">
      <c r="B1116" s="173"/>
      <c r="C1116" s="144">
        <v>4201</v>
      </c>
      <c r="D1116" s="138" t="s">
        <v>250</v>
      </c>
      <c r="E1116" s="704"/>
      <c r="F1116" s="449"/>
      <c r="G1116" s="245"/>
      <c r="H1116" s="245"/>
      <c r="I1116" s="476">
        <f t="shared" ref="I1116:I1121" si="264">F1116+G1116+H1116</f>
        <v>0</v>
      </c>
      <c r="J1116" s="243" t="str">
        <f t="shared" si="261"/>
        <v/>
      </c>
      <c r="K1116" s="244"/>
      <c r="L1116" s="423"/>
      <c r="M1116" s="252"/>
      <c r="N1116" s="315">
        <f t="shared" ref="N1116:N1121" si="265">I1116</f>
        <v>0</v>
      </c>
      <c r="O1116" s="424">
        <f t="shared" ref="O1116:O1121" si="266">L1116+M1116-N1116</f>
        <v>0</v>
      </c>
      <c r="P1116" s="244"/>
      <c r="Q1116" s="423"/>
      <c r="R1116" s="252"/>
      <c r="S1116" s="429">
        <f t="shared" ref="S1116:S1121" si="267">+IF(+(L1116+M1116)&gt;=I1116,+M1116,+(+I1116-L1116))</f>
        <v>0</v>
      </c>
      <c r="T1116" s="315">
        <f t="shared" ref="T1116:T1121" si="268">Q1116+R1116-S1116</f>
        <v>0</v>
      </c>
      <c r="U1116" s="252"/>
      <c r="V1116" s="252"/>
      <c r="W1116" s="253"/>
      <c r="X1116" s="313">
        <f t="shared" si="262"/>
        <v>0</v>
      </c>
    </row>
    <row r="1117" spans="2:24" ht="18.600000000000001" hidden="1" thickBot="1">
      <c r="B1117" s="173"/>
      <c r="C1117" s="137">
        <v>4202</v>
      </c>
      <c r="D1117" s="139" t="s">
        <v>251</v>
      </c>
      <c r="E1117" s="704"/>
      <c r="F1117" s="449"/>
      <c r="G1117" s="245"/>
      <c r="H1117" s="245"/>
      <c r="I1117" s="476">
        <f t="shared" si="264"/>
        <v>0</v>
      </c>
      <c r="J1117" s="243" t="str">
        <f t="shared" si="261"/>
        <v/>
      </c>
      <c r="K1117" s="244"/>
      <c r="L1117" s="423"/>
      <c r="M1117" s="252"/>
      <c r="N1117" s="315">
        <f t="shared" si="265"/>
        <v>0</v>
      </c>
      <c r="O1117" s="424">
        <f t="shared" si="266"/>
        <v>0</v>
      </c>
      <c r="P1117" s="244"/>
      <c r="Q1117" s="423"/>
      <c r="R1117" s="252"/>
      <c r="S1117" s="429">
        <f t="shared" si="267"/>
        <v>0</v>
      </c>
      <c r="T1117" s="315">
        <f t="shared" si="268"/>
        <v>0</v>
      </c>
      <c r="U1117" s="252"/>
      <c r="V1117" s="252"/>
      <c r="W1117" s="253"/>
      <c r="X1117" s="313">
        <f t="shared" si="262"/>
        <v>0</v>
      </c>
    </row>
    <row r="1118" spans="2:24" ht="18.600000000000001" hidden="1" thickBot="1">
      <c r="B1118" s="173"/>
      <c r="C1118" s="137">
        <v>4214</v>
      </c>
      <c r="D1118" s="139" t="s">
        <v>252</v>
      </c>
      <c r="E1118" s="704"/>
      <c r="F1118" s="449"/>
      <c r="G1118" s="245"/>
      <c r="H1118" s="245"/>
      <c r="I1118" s="476">
        <f t="shared" si="264"/>
        <v>0</v>
      </c>
      <c r="J1118" s="243" t="str">
        <f t="shared" si="261"/>
        <v/>
      </c>
      <c r="K1118" s="244"/>
      <c r="L1118" s="423"/>
      <c r="M1118" s="252"/>
      <c r="N1118" s="315">
        <f t="shared" si="265"/>
        <v>0</v>
      </c>
      <c r="O1118" s="424">
        <f t="shared" si="266"/>
        <v>0</v>
      </c>
      <c r="P1118" s="244"/>
      <c r="Q1118" s="423"/>
      <c r="R1118" s="252"/>
      <c r="S1118" s="429">
        <f t="shared" si="267"/>
        <v>0</v>
      </c>
      <c r="T1118" s="315">
        <f t="shared" si="268"/>
        <v>0</v>
      </c>
      <c r="U1118" s="252"/>
      <c r="V1118" s="252"/>
      <c r="W1118" s="253"/>
      <c r="X1118" s="313">
        <f t="shared" si="262"/>
        <v>0</v>
      </c>
    </row>
    <row r="1119" spans="2:24" ht="18.600000000000001" hidden="1" thickBot="1">
      <c r="B1119" s="173"/>
      <c r="C1119" s="137">
        <v>4217</v>
      </c>
      <c r="D1119" s="139" t="s">
        <v>253</v>
      </c>
      <c r="E1119" s="704"/>
      <c r="F1119" s="449"/>
      <c r="G1119" s="245"/>
      <c r="H1119" s="245"/>
      <c r="I1119" s="476">
        <f t="shared" si="264"/>
        <v>0</v>
      </c>
      <c r="J1119" s="243" t="str">
        <f t="shared" si="261"/>
        <v/>
      </c>
      <c r="K1119" s="244"/>
      <c r="L1119" s="423"/>
      <c r="M1119" s="252"/>
      <c r="N1119" s="315">
        <f t="shared" si="265"/>
        <v>0</v>
      </c>
      <c r="O1119" s="424">
        <f t="shared" si="266"/>
        <v>0</v>
      </c>
      <c r="P1119" s="244"/>
      <c r="Q1119" s="423"/>
      <c r="R1119" s="252"/>
      <c r="S1119" s="429">
        <f t="shared" si="267"/>
        <v>0</v>
      </c>
      <c r="T1119" s="315">
        <f t="shared" si="268"/>
        <v>0</v>
      </c>
      <c r="U1119" s="252"/>
      <c r="V1119" s="252"/>
      <c r="W1119" s="253"/>
      <c r="X1119" s="313">
        <f t="shared" si="262"/>
        <v>0</v>
      </c>
    </row>
    <row r="1120" spans="2:24" ht="18.600000000000001" hidden="1" thickBot="1">
      <c r="B1120" s="173"/>
      <c r="C1120" s="137">
        <v>4218</v>
      </c>
      <c r="D1120" s="145" t="s">
        <v>254</v>
      </c>
      <c r="E1120" s="704"/>
      <c r="F1120" s="449"/>
      <c r="G1120" s="245"/>
      <c r="H1120" s="245"/>
      <c r="I1120" s="476">
        <f t="shared" si="264"/>
        <v>0</v>
      </c>
      <c r="J1120" s="243" t="str">
        <f t="shared" si="261"/>
        <v/>
      </c>
      <c r="K1120" s="244"/>
      <c r="L1120" s="423"/>
      <c r="M1120" s="252"/>
      <c r="N1120" s="315">
        <f t="shared" si="265"/>
        <v>0</v>
      </c>
      <c r="O1120" s="424">
        <f t="shared" si="266"/>
        <v>0</v>
      </c>
      <c r="P1120" s="244"/>
      <c r="Q1120" s="423"/>
      <c r="R1120" s="252"/>
      <c r="S1120" s="429">
        <f t="shared" si="267"/>
        <v>0</v>
      </c>
      <c r="T1120" s="315">
        <f t="shared" si="268"/>
        <v>0</v>
      </c>
      <c r="U1120" s="252"/>
      <c r="V1120" s="252"/>
      <c r="W1120" s="253"/>
      <c r="X1120" s="313">
        <f t="shared" si="262"/>
        <v>0</v>
      </c>
    </row>
    <row r="1121" spans="2:24" ht="18.600000000000001" hidden="1" thickBot="1">
      <c r="B1121" s="173"/>
      <c r="C1121" s="137">
        <v>4219</v>
      </c>
      <c r="D1121" s="156" t="s">
        <v>255</v>
      </c>
      <c r="E1121" s="704"/>
      <c r="F1121" s="449"/>
      <c r="G1121" s="245"/>
      <c r="H1121" s="245"/>
      <c r="I1121" s="476">
        <f t="shared" si="264"/>
        <v>0</v>
      </c>
      <c r="J1121" s="243" t="str">
        <f t="shared" si="261"/>
        <v/>
      </c>
      <c r="K1121" s="244"/>
      <c r="L1121" s="423"/>
      <c r="M1121" s="252"/>
      <c r="N1121" s="315">
        <f t="shared" si="265"/>
        <v>0</v>
      </c>
      <c r="O1121" s="424">
        <f t="shared" si="266"/>
        <v>0</v>
      </c>
      <c r="P1121" s="244"/>
      <c r="Q1121" s="423"/>
      <c r="R1121" s="252"/>
      <c r="S1121" s="429">
        <f t="shared" si="267"/>
        <v>0</v>
      </c>
      <c r="T1121" s="315">
        <f t="shared" si="268"/>
        <v>0</v>
      </c>
      <c r="U1121" s="252"/>
      <c r="V1121" s="252"/>
      <c r="W1121" s="253"/>
      <c r="X1121" s="313">
        <f t="shared" si="262"/>
        <v>0</v>
      </c>
    </row>
    <row r="1122" spans="2:24" ht="18.600000000000001" hidden="1" thickBot="1">
      <c r="B1122" s="686">
        <v>4300</v>
      </c>
      <c r="C1122" s="942" t="s">
        <v>1685</v>
      </c>
      <c r="D1122" s="942"/>
      <c r="E1122" s="687"/>
      <c r="F1122" s="688">
        <f>SUM(F1123:F1125)</f>
        <v>0</v>
      </c>
      <c r="G1122" s="689">
        <f>SUM(G1123:G1125)</f>
        <v>0</v>
      </c>
      <c r="H1122" s="689">
        <f>SUM(H1123:H1125)</f>
        <v>0</v>
      </c>
      <c r="I1122" s="689">
        <f>SUM(I1123:I1125)</f>
        <v>0</v>
      </c>
      <c r="J1122" s="243" t="str">
        <f t="shared" si="261"/>
        <v/>
      </c>
      <c r="K1122" s="244"/>
      <c r="L1122" s="316">
        <f>SUM(L1123:L1125)</f>
        <v>0</v>
      </c>
      <c r="M1122" s="317">
        <f>SUM(M1123:M1125)</f>
        <v>0</v>
      </c>
      <c r="N1122" s="425">
        <f>SUM(N1123:N1125)</f>
        <v>0</v>
      </c>
      <c r="O1122" s="426">
        <f>SUM(O1123:O1125)</f>
        <v>0</v>
      </c>
      <c r="P1122" s="244"/>
      <c r="Q1122" s="316">
        <f t="shared" ref="Q1122:W1122" si="269">SUM(Q1123:Q1125)</f>
        <v>0</v>
      </c>
      <c r="R1122" s="317">
        <f t="shared" si="269"/>
        <v>0</v>
      </c>
      <c r="S1122" s="317">
        <f t="shared" si="269"/>
        <v>0</v>
      </c>
      <c r="T1122" s="317">
        <f t="shared" si="269"/>
        <v>0</v>
      </c>
      <c r="U1122" s="317">
        <f t="shared" si="269"/>
        <v>0</v>
      </c>
      <c r="V1122" s="317">
        <f t="shared" si="269"/>
        <v>0</v>
      </c>
      <c r="W1122" s="426">
        <f t="shared" si="269"/>
        <v>0</v>
      </c>
      <c r="X1122" s="313">
        <f t="shared" si="262"/>
        <v>0</v>
      </c>
    </row>
    <row r="1123" spans="2:24" ht="18.600000000000001" hidden="1" thickBot="1">
      <c r="B1123" s="173"/>
      <c r="C1123" s="144">
        <v>4301</v>
      </c>
      <c r="D1123" s="163" t="s">
        <v>256</v>
      </c>
      <c r="E1123" s="704"/>
      <c r="F1123" s="449"/>
      <c r="G1123" s="245"/>
      <c r="H1123" s="245"/>
      <c r="I1123" s="476">
        <f t="shared" ref="I1123:I1128" si="270">F1123+G1123+H1123</f>
        <v>0</v>
      </c>
      <c r="J1123" s="243" t="str">
        <f t="shared" si="261"/>
        <v/>
      </c>
      <c r="K1123" s="244"/>
      <c r="L1123" s="423"/>
      <c r="M1123" s="252"/>
      <c r="N1123" s="315">
        <f t="shared" ref="N1123:N1128" si="271">I1123</f>
        <v>0</v>
      </c>
      <c r="O1123" s="424">
        <f t="shared" ref="O1123:O1128" si="272">L1123+M1123-N1123</f>
        <v>0</v>
      </c>
      <c r="P1123" s="244"/>
      <c r="Q1123" s="423"/>
      <c r="R1123" s="252"/>
      <c r="S1123" s="429">
        <f t="shared" ref="S1123:S1128" si="273">+IF(+(L1123+M1123)&gt;=I1123,+M1123,+(+I1123-L1123))</f>
        <v>0</v>
      </c>
      <c r="T1123" s="315">
        <f t="shared" ref="T1123:T1128" si="274">Q1123+R1123-S1123</f>
        <v>0</v>
      </c>
      <c r="U1123" s="252"/>
      <c r="V1123" s="252"/>
      <c r="W1123" s="253"/>
      <c r="X1123" s="313">
        <f t="shared" si="262"/>
        <v>0</v>
      </c>
    </row>
    <row r="1124" spans="2:24" ht="18.600000000000001" hidden="1" thickBot="1">
      <c r="B1124" s="173"/>
      <c r="C1124" s="137">
        <v>4302</v>
      </c>
      <c r="D1124" s="139" t="s">
        <v>1062</v>
      </c>
      <c r="E1124" s="704"/>
      <c r="F1124" s="449"/>
      <c r="G1124" s="245"/>
      <c r="H1124" s="245"/>
      <c r="I1124" s="476">
        <f t="shared" si="270"/>
        <v>0</v>
      </c>
      <c r="J1124" s="243" t="str">
        <f t="shared" si="261"/>
        <v/>
      </c>
      <c r="K1124" s="244"/>
      <c r="L1124" s="423"/>
      <c r="M1124" s="252"/>
      <c r="N1124" s="315">
        <f t="shared" si="271"/>
        <v>0</v>
      </c>
      <c r="O1124" s="424">
        <f t="shared" si="272"/>
        <v>0</v>
      </c>
      <c r="P1124" s="244"/>
      <c r="Q1124" s="423"/>
      <c r="R1124" s="252"/>
      <c r="S1124" s="429">
        <f t="shared" si="273"/>
        <v>0</v>
      </c>
      <c r="T1124" s="315">
        <f t="shared" si="274"/>
        <v>0</v>
      </c>
      <c r="U1124" s="252"/>
      <c r="V1124" s="252"/>
      <c r="W1124" s="253"/>
      <c r="X1124" s="313">
        <f t="shared" si="262"/>
        <v>0</v>
      </c>
    </row>
    <row r="1125" spans="2:24" ht="18.600000000000001" hidden="1" thickBot="1">
      <c r="B1125" s="173"/>
      <c r="C1125" s="142">
        <v>4309</v>
      </c>
      <c r="D1125" s="148" t="s">
        <v>258</v>
      </c>
      <c r="E1125" s="704"/>
      <c r="F1125" s="449"/>
      <c r="G1125" s="245"/>
      <c r="H1125" s="245"/>
      <c r="I1125" s="476">
        <f t="shared" si="270"/>
        <v>0</v>
      </c>
      <c r="J1125" s="243" t="str">
        <f t="shared" si="261"/>
        <v/>
      </c>
      <c r="K1125" s="244"/>
      <c r="L1125" s="423"/>
      <c r="M1125" s="252"/>
      <c r="N1125" s="315">
        <f t="shared" si="271"/>
        <v>0</v>
      </c>
      <c r="O1125" s="424">
        <f t="shared" si="272"/>
        <v>0</v>
      </c>
      <c r="P1125" s="244"/>
      <c r="Q1125" s="423"/>
      <c r="R1125" s="252"/>
      <c r="S1125" s="429">
        <f t="shared" si="273"/>
        <v>0</v>
      </c>
      <c r="T1125" s="315">
        <f t="shared" si="274"/>
        <v>0</v>
      </c>
      <c r="U1125" s="252"/>
      <c r="V1125" s="252"/>
      <c r="W1125" s="253"/>
      <c r="X1125" s="313">
        <f t="shared" si="262"/>
        <v>0</v>
      </c>
    </row>
    <row r="1126" spans="2:24" ht="18.600000000000001" hidden="1" thickBot="1">
      <c r="B1126" s="686">
        <v>4400</v>
      </c>
      <c r="C1126" s="944" t="s">
        <v>1686</v>
      </c>
      <c r="D1126" s="944"/>
      <c r="E1126" s="687"/>
      <c r="F1126" s="690"/>
      <c r="G1126" s="691"/>
      <c r="H1126" s="691"/>
      <c r="I1126" s="692">
        <f t="shared" si="270"/>
        <v>0</v>
      </c>
      <c r="J1126" s="243" t="str">
        <f t="shared" si="261"/>
        <v/>
      </c>
      <c r="K1126" s="244"/>
      <c r="L1126" s="428"/>
      <c r="M1126" s="254"/>
      <c r="N1126" s="317">
        <f t="shared" si="271"/>
        <v>0</v>
      </c>
      <c r="O1126" s="424">
        <f t="shared" si="272"/>
        <v>0</v>
      </c>
      <c r="P1126" s="244"/>
      <c r="Q1126" s="428"/>
      <c r="R1126" s="254"/>
      <c r="S1126" s="429">
        <f t="shared" si="273"/>
        <v>0</v>
      </c>
      <c r="T1126" s="315">
        <f t="shared" si="274"/>
        <v>0</v>
      </c>
      <c r="U1126" s="254"/>
      <c r="V1126" s="254"/>
      <c r="W1126" s="253"/>
      <c r="X1126" s="313">
        <f t="shared" si="262"/>
        <v>0</v>
      </c>
    </row>
    <row r="1127" spans="2:24" ht="18.600000000000001" hidden="1" thickBot="1">
      <c r="B1127" s="686">
        <v>4500</v>
      </c>
      <c r="C1127" s="966" t="s">
        <v>1687</v>
      </c>
      <c r="D1127" s="966"/>
      <c r="E1127" s="687"/>
      <c r="F1127" s="690"/>
      <c r="G1127" s="691"/>
      <c r="H1127" s="691"/>
      <c r="I1127" s="692">
        <f t="shared" si="270"/>
        <v>0</v>
      </c>
      <c r="J1127" s="243" t="str">
        <f t="shared" si="261"/>
        <v/>
      </c>
      <c r="K1127" s="244"/>
      <c r="L1127" s="428"/>
      <c r="M1127" s="254"/>
      <c r="N1127" s="317">
        <f t="shared" si="271"/>
        <v>0</v>
      </c>
      <c r="O1127" s="424">
        <f t="shared" si="272"/>
        <v>0</v>
      </c>
      <c r="P1127" s="244"/>
      <c r="Q1127" s="428"/>
      <c r="R1127" s="254"/>
      <c r="S1127" s="429">
        <f t="shared" si="273"/>
        <v>0</v>
      </c>
      <c r="T1127" s="315">
        <f t="shared" si="274"/>
        <v>0</v>
      </c>
      <c r="U1127" s="254"/>
      <c r="V1127" s="254"/>
      <c r="W1127" s="253"/>
      <c r="X1127" s="313">
        <f t="shared" si="262"/>
        <v>0</v>
      </c>
    </row>
    <row r="1128" spans="2:24" ht="18.600000000000001" hidden="1" thickBot="1">
      <c r="B1128" s="686">
        <v>4600</v>
      </c>
      <c r="C1128" s="961" t="s">
        <v>259</v>
      </c>
      <c r="D1128" s="967"/>
      <c r="E1128" s="687"/>
      <c r="F1128" s="690"/>
      <c r="G1128" s="691"/>
      <c r="H1128" s="691"/>
      <c r="I1128" s="692">
        <f t="shared" si="270"/>
        <v>0</v>
      </c>
      <c r="J1128" s="243" t="str">
        <f t="shared" si="261"/>
        <v/>
      </c>
      <c r="K1128" s="244"/>
      <c r="L1128" s="428"/>
      <c r="M1128" s="254"/>
      <c r="N1128" s="317">
        <f t="shared" si="271"/>
        <v>0</v>
      </c>
      <c r="O1128" s="424">
        <f t="shared" si="272"/>
        <v>0</v>
      </c>
      <c r="P1128" s="244"/>
      <c r="Q1128" s="428"/>
      <c r="R1128" s="254"/>
      <c r="S1128" s="429">
        <f t="shared" si="273"/>
        <v>0</v>
      </c>
      <c r="T1128" s="315">
        <f t="shared" si="274"/>
        <v>0</v>
      </c>
      <c r="U1128" s="254"/>
      <c r="V1128" s="254"/>
      <c r="W1128" s="253"/>
      <c r="X1128" s="313">
        <f t="shared" si="262"/>
        <v>0</v>
      </c>
    </row>
    <row r="1129" spans="2:24" ht="18.600000000000001" hidden="1" thickBot="1">
      <c r="B1129" s="686">
        <v>4900</v>
      </c>
      <c r="C1129" s="952" t="s">
        <v>290</v>
      </c>
      <c r="D1129" s="952"/>
      <c r="E1129" s="687"/>
      <c r="F1129" s="688">
        <f>+F1130+F1131</f>
        <v>0</v>
      </c>
      <c r="G1129" s="689">
        <f>+G1130+G1131</f>
        <v>0</v>
      </c>
      <c r="H1129" s="689">
        <f>+H1130+H1131</f>
        <v>0</v>
      </c>
      <c r="I1129" s="689">
        <f>+I1130+I1131</f>
        <v>0</v>
      </c>
      <c r="J1129" s="243" t="str">
        <f t="shared" si="261"/>
        <v/>
      </c>
      <c r="K1129" s="244"/>
      <c r="L1129" s="665"/>
      <c r="M1129" s="666"/>
      <c r="N1129" s="666"/>
      <c r="O1129" s="712"/>
      <c r="P1129" s="244"/>
      <c r="Q1129" s="665"/>
      <c r="R1129" s="666"/>
      <c r="S1129" s="666"/>
      <c r="T1129" s="666"/>
      <c r="U1129" s="666"/>
      <c r="V1129" s="666"/>
      <c r="W1129" s="712"/>
      <c r="X1129" s="313">
        <f t="shared" si="262"/>
        <v>0</v>
      </c>
    </row>
    <row r="1130" spans="2:24" ht="18.600000000000001" hidden="1" thickBot="1">
      <c r="B1130" s="173"/>
      <c r="C1130" s="144">
        <v>4901</v>
      </c>
      <c r="D1130" s="174" t="s">
        <v>291</v>
      </c>
      <c r="E1130" s="704"/>
      <c r="F1130" s="449"/>
      <c r="G1130" s="245"/>
      <c r="H1130" s="245"/>
      <c r="I1130" s="476">
        <f>F1130+G1130+H1130</f>
        <v>0</v>
      </c>
      <c r="J1130" s="243" t="str">
        <f t="shared" si="261"/>
        <v/>
      </c>
      <c r="K1130" s="244"/>
      <c r="L1130" s="663"/>
      <c r="M1130" s="667"/>
      <c r="N1130" s="667"/>
      <c r="O1130" s="711"/>
      <c r="P1130" s="244"/>
      <c r="Q1130" s="663"/>
      <c r="R1130" s="667"/>
      <c r="S1130" s="667"/>
      <c r="T1130" s="667"/>
      <c r="U1130" s="667"/>
      <c r="V1130" s="667"/>
      <c r="W1130" s="711"/>
      <c r="X1130" s="313">
        <f t="shared" si="262"/>
        <v>0</v>
      </c>
    </row>
    <row r="1131" spans="2:24" ht="18.600000000000001" hidden="1" thickBot="1">
      <c r="B1131" s="173"/>
      <c r="C1131" s="142">
        <v>4902</v>
      </c>
      <c r="D1131" s="148" t="s">
        <v>292</v>
      </c>
      <c r="E1131" s="704"/>
      <c r="F1131" s="449"/>
      <c r="G1131" s="245"/>
      <c r="H1131" s="245"/>
      <c r="I1131" s="476">
        <f>F1131+G1131+H1131</f>
        <v>0</v>
      </c>
      <c r="J1131" s="243" t="str">
        <f t="shared" si="261"/>
        <v/>
      </c>
      <c r="K1131" s="244"/>
      <c r="L1131" s="663"/>
      <c r="M1131" s="667"/>
      <c r="N1131" s="667"/>
      <c r="O1131" s="711"/>
      <c r="P1131" s="244"/>
      <c r="Q1131" s="663"/>
      <c r="R1131" s="667"/>
      <c r="S1131" s="667"/>
      <c r="T1131" s="667"/>
      <c r="U1131" s="667"/>
      <c r="V1131" s="667"/>
      <c r="W1131" s="711"/>
      <c r="X1131" s="313">
        <f t="shared" si="262"/>
        <v>0</v>
      </c>
    </row>
    <row r="1132" spans="2:24" ht="18.600000000000001" hidden="1" thickBot="1">
      <c r="B1132" s="693">
        <v>5100</v>
      </c>
      <c r="C1132" s="949" t="s">
        <v>260</v>
      </c>
      <c r="D1132" s="949"/>
      <c r="E1132" s="694"/>
      <c r="F1132" s="695"/>
      <c r="G1132" s="696"/>
      <c r="H1132" s="696"/>
      <c r="I1132" s="692">
        <f>F1132+G1132+H1132</f>
        <v>0</v>
      </c>
      <c r="J1132" s="243" t="str">
        <f t="shared" si="261"/>
        <v/>
      </c>
      <c r="K1132" s="244"/>
      <c r="L1132" s="430"/>
      <c r="M1132" s="431"/>
      <c r="N1132" s="327">
        <f>I1132</f>
        <v>0</v>
      </c>
      <c r="O1132" s="424">
        <f>L1132+M1132-N1132</f>
        <v>0</v>
      </c>
      <c r="P1132" s="244"/>
      <c r="Q1132" s="430"/>
      <c r="R1132" s="431"/>
      <c r="S1132" s="429">
        <f>+IF(+(L1132+M1132)&gt;=I1132,+M1132,+(+I1132-L1132))</f>
        <v>0</v>
      </c>
      <c r="T1132" s="315">
        <f>Q1132+R1132-S1132</f>
        <v>0</v>
      </c>
      <c r="U1132" s="431"/>
      <c r="V1132" s="431"/>
      <c r="W1132" s="253"/>
      <c r="X1132" s="313">
        <f t="shared" si="262"/>
        <v>0</v>
      </c>
    </row>
    <row r="1133" spans="2:24" ht="18.600000000000001" hidden="1" thickBot="1">
      <c r="B1133" s="693">
        <v>5200</v>
      </c>
      <c r="C1133" s="964" t="s">
        <v>261</v>
      </c>
      <c r="D1133" s="964"/>
      <c r="E1133" s="694"/>
      <c r="F1133" s="697">
        <f>SUM(F1134:F1140)</f>
        <v>0</v>
      </c>
      <c r="G1133" s="698">
        <f>SUM(G1134:G1140)</f>
        <v>0</v>
      </c>
      <c r="H1133" s="698">
        <f>SUM(H1134:H1140)</f>
        <v>0</v>
      </c>
      <c r="I1133" s="698">
        <f>SUM(I1134:I1140)</f>
        <v>0</v>
      </c>
      <c r="J1133" s="243" t="str">
        <f t="shared" si="261"/>
        <v/>
      </c>
      <c r="K1133" s="244"/>
      <c r="L1133" s="326">
        <f>SUM(L1134:L1140)</f>
        <v>0</v>
      </c>
      <c r="M1133" s="327">
        <f>SUM(M1134:M1140)</f>
        <v>0</v>
      </c>
      <c r="N1133" s="432">
        <f>SUM(N1134:N1140)</f>
        <v>0</v>
      </c>
      <c r="O1133" s="433">
        <f>SUM(O1134:O1140)</f>
        <v>0</v>
      </c>
      <c r="P1133" s="244"/>
      <c r="Q1133" s="326">
        <f t="shared" ref="Q1133:W1133" si="275">SUM(Q1134:Q1140)</f>
        <v>0</v>
      </c>
      <c r="R1133" s="327">
        <f t="shared" si="275"/>
        <v>0</v>
      </c>
      <c r="S1133" s="327">
        <f t="shared" si="275"/>
        <v>0</v>
      </c>
      <c r="T1133" s="327">
        <f t="shared" si="275"/>
        <v>0</v>
      </c>
      <c r="U1133" s="327">
        <f t="shared" si="275"/>
        <v>0</v>
      </c>
      <c r="V1133" s="327">
        <f t="shared" si="275"/>
        <v>0</v>
      </c>
      <c r="W1133" s="433">
        <f t="shared" si="275"/>
        <v>0</v>
      </c>
      <c r="X1133" s="313">
        <f t="shared" si="262"/>
        <v>0</v>
      </c>
    </row>
    <row r="1134" spans="2:24" ht="18.600000000000001" hidden="1" thickBot="1">
      <c r="B1134" s="175"/>
      <c r="C1134" s="176">
        <v>5201</v>
      </c>
      <c r="D1134" s="177" t="s">
        <v>262</v>
      </c>
      <c r="E1134" s="705"/>
      <c r="F1134" s="473"/>
      <c r="G1134" s="434"/>
      <c r="H1134" s="434"/>
      <c r="I1134" s="476">
        <f t="shared" ref="I1134:I1140" si="276">F1134+G1134+H1134</f>
        <v>0</v>
      </c>
      <c r="J1134" s="243" t="str">
        <f t="shared" si="261"/>
        <v/>
      </c>
      <c r="K1134" s="244"/>
      <c r="L1134" s="435"/>
      <c r="M1134" s="436"/>
      <c r="N1134" s="330">
        <f t="shared" ref="N1134:N1140" si="277">I1134</f>
        <v>0</v>
      </c>
      <c r="O1134" s="424">
        <f t="shared" ref="O1134:O1140" si="278">L1134+M1134-N1134</f>
        <v>0</v>
      </c>
      <c r="P1134" s="244"/>
      <c r="Q1134" s="435"/>
      <c r="R1134" s="436"/>
      <c r="S1134" s="429">
        <f t="shared" ref="S1134:S1140" si="279">+IF(+(L1134+M1134)&gt;=I1134,+M1134,+(+I1134-L1134))</f>
        <v>0</v>
      </c>
      <c r="T1134" s="315">
        <f t="shared" ref="T1134:T1140" si="280">Q1134+R1134-S1134</f>
        <v>0</v>
      </c>
      <c r="U1134" s="436"/>
      <c r="V1134" s="436"/>
      <c r="W1134" s="253"/>
      <c r="X1134" s="313">
        <f t="shared" si="262"/>
        <v>0</v>
      </c>
    </row>
    <row r="1135" spans="2:24" ht="18.600000000000001" hidden="1" thickBot="1">
      <c r="B1135" s="175"/>
      <c r="C1135" s="178">
        <v>5202</v>
      </c>
      <c r="D1135" s="179" t="s">
        <v>263</v>
      </c>
      <c r="E1135" s="705"/>
      <c r="F1135" s="473"/>
      <c r="G1135" s="434"/>
      <c r="H1135" s="434"/>
      <c r="I1135" s="476">
        <f t="shared" si="276"/>
        <v>0</v>
      </c>
      <c r="J1135" s="243" t="str">
        <f t="shared" si="261"/>
        <v/>
      </c>
      <c r="K1135" s="244"/>
      <c r="L1135" s="435"/>
      <c r="M1135" s="436"/>
      <c r="N1135" s="330">
        <f t="shared" si="277"/>
        <v>0</v>
      </c>
      <c r="O1135" s="424">
        <f t="shared" si="278"/>
        <v>0</v>
      </c>
      <c r="P1135" s="244"/>
      <c r="Q1135" s="435"/>
      <c r="R1135" s="436"/>
      <c r="S1135" s="429">
        <f t="shared" si="279"/>
        <v>0</v>
      </c>
      <c r="T1135" s="315">
        <f t="shared" si="280"/>
        <v>0</v>
      </c>
      <c r="U1135" s="436"/>
      <c r="V1135" s="436"/>
      <c r="W1135" s="253"/>
      <c r="X1135" s="313">
        <f t="shared" si="262"/>
        <v>0</v>
      </c>
    </row>
    <row r="1136" spans="2:24" ht="18.600000000000001" hidden="1" thickBot="1">
      <c r="B1136" s="175"/>
      <c r="C1136" s="178">
        <v>5203</v>
      </c>
      <c r="D1136" s="179" t="s">
        <v>924</v>
      </c>
      <c r="E1136" s="705"/>
      <c r="F1136" s="473"/>
      <c r="G1136" s="434"/>
      <c r="H1136" s="434"/>
      <c r="I1136" s="476">
        <f t="shared" si="276"/>
        <v>0</v>
      </c>
      <c r="J1136" s="243" t="str">
        <f t="shared" si="261"/>
        <v/>
      </c>
      <c r="K1136" s="244"/>
      <c r="L1136" s="435"/>
      <c r="M1136" s="436"/>
      <c r="N1136" s="330">
        <f t="shared" si="277"/>
        <v>0</v>
      </c>
      <c r="O1136" s="424">
        <f t="shared" si="278"/>
        <v>0</v>
      </c>
      <c r="P1136" s="244"/>
      <c r="Q1136" s="435"/>
      <c r="R1136" s="436"/>
      <c r="S1136" s="429">
        <f t="shared" si="279"/>
        <v>0</v>
      </c>
      <c r="T1136" s="315">
        <f t="shared" si="280"/>
        <v>0</v>
      </c>
      <c r="U1136" s="436"/>
      <c r="V1136" s="436"/>
      <c r="W1136" s="253"/>
      <c r="X1136" s="313">
        <f t="shared" si="262"/>
        <v>0</v>
      </c>
    </row>
    <row r="1137" spans="2:24" ht="18.600000000000001" hidden="1" thickBot="1">
      <c r="B1137" s="175"/>
      <c r="C1137" s="178">
        <v>5204</v>
      </c>
      <c r="D1137" s="179" t="s">
        <v>925</v>
      </c>
      <c r="E1137" s="705"/>
      <c r="F1137" s="473"/>
      <c r="G1137" s="434"/>
      <c r="H1137" s="434"/>
      <c r="I1137" s="476">
        <f t="shared" si="276"/>
        <v>0</v>
      </c>
      <c r="J1137" s="243" t="str">
        <f t="shared" si="261"/>
        <v/>
      </c>
      <c r="K1137" s="244"/>
      <c r="L1137" s="435"/>
      <c r="M1137" s="436"/>
      <c r="N1137" s="330">
        <f t="shared" si="277"/>
        <v>0</v>
      </c>
      <c r="O1137" s="424">
        <f t="shared" si="278"/>
        <v>0</v>
      </c>
      <c r="P1137" s="244"/>
      <c r="Q1137" s="435"/>
      <c r="R1137" s="436"/>
      <c r="S1137" s="429">
        <f t="shared" si="279"/>
        <v>0</v>
      </c>
      <c r="T1137" s="315">
        <f t="shared" si="280"/>
        <v>0</v>
      </c>
      <c r="U1137" s="436"/>
      <c r="V1137" s="436"/>
      <c r="W1137" s="253"/>
      <c r="X1137" s="313">
        <f t="shared" si="262"/>
        <v>0</v>
      </c>
    </row>
    <row r="1138" spans="2:24" ht="18.600000000000001" hidden="1" thickBot="1">
      <c r="B1138" s="175"/>
      <c r="C1138" s="178">
        <v>5205</v>
      </c>
      <c r="D1138" s="179" t="s">
        <v>926</v>
      </c>
      <c r="E1138" s="705"/>
      <c r="F1138" s="473"/>
      <c r="G1138" s="434"/>
      <c r="H1138" s="434"/>
      <c r="I1138" s="476">
        <f t="shared" si="276"/>
        <v>0</v>
      </c>
      <c r="J1138" s="243" t="str">
        <f t="shared" si="261"/>
        <v/>
      </c>
      <c r="K1138" s="244"/>
      <c r="L1138" s="435"/>
      <c r="M1138" s="436"/>
      <c r="N1138" s="330">
        <f t="shared" si="277"/>
        <v>0</v>
      </c>
      <c r="O1138" s="424">
        <f t="shared" si="278"/>
        <v>0</v>
      </c>
      <c r="P1138" s="244"/>
      <c r="Q1138" s="435"/>
      <c r="R1138" s="436"/>
      <c r="S1138" s="429">
        <f t="shared" si="279"/>
        <v>0</v>
      </c>
      <c r="T1138" s="315">
        <f t="shared" si="280"/>
        <v>0</v>
      </c>
      <c r="U1138" s="436"/>
      <c r="V1138" s="436"/>
      <c r="W1138" s="253"/>
      <c r="X1138" s="313">
        <f t="shared" si="262"/>
        <v>0</v>
      </c>
    </row>
    <row r="1139" spans="2:24" ht="18.600000000000001" hidden="1" thickBot="1">
      <c r="B1139" s="175"/>
      <c r="C1139" s="178">
        <v>5206</v>
      </c>
      <c r="D1139" s="179" t="s">
        <v>927</v>
      </c>
      <c r="E1139" s="705"/>
      <c r="F1139" s="473"/>
      <c r="G1139" s="434"/>
      <c r="H1139" s="434"/>
      <c r="I1139" s="476">
        <f t="shared" si="276"/>
        <v>0</v>
      </c>
      <c r="J1139" s="243" t="str">
        <f t="shared" si="261"/>
        <v/>
      </c>
      <c r="K1139" s="244"/>
      <c r="L1139" s="435"/>
      <c r="M1139" s="436"/>
      <c r="N1139" s="330">
        <f t="shared" si="277"/>
        <v>0</v>
      </c>
      <c r="O1139" s="424">
        <f t="shared" si="278"/>
        <v>0</v>
      </c>
      <c r="P1139" s="244"/>
      <c r="Q1139" s="435"/>
      <c r="R1139" s="436"/>
      <c r="S1139" s="429">
        <f t="shared" si="279"/>
        <v>0</v>
      </c>
      <c r="T1139" s="315">
        <f t="shared" si="280"/>
        <v>0</v>
      </c>
      <c r="U1139" s="436"/>
      <c r="V1139" s="436"/>
      <c r="W1139" s="253"/>
      <c r="X1139" s="313">
        <f t="shared" si="262"/>
        <v>0</v>
      </c>
    </row>
    <row r="1140" spans="2:24" ht="18.600000000000001" hidden="1" thickBot="1">
      <c r="B1140" s="175"/>
      <c r="C1140" s="180">
        <v>5219</v>
      </c>
      <c r="D1140" s="181" t="s">
        <v>928</v>
      </c>
      <c r="E1140" s="705"/>
      <c r="F1140" s="473"/>
      <c r="G1140" s="434"/>
      <c r="H1140" s="434"/>
      <c r="I1140" s="476">
        <f t="shared" si="276"/>
        <v>0</v>
      </c>
      <c r="J1140" s="243" t="str">
        <f t="shared" ref="J1140:J1159" si="281">(IF($E1140&lt;&gt;0,$J$2,IF($I1140&lt;&gt;0,$J$2,"")))</f>
        <v/>
      </c>
      <c r="K1140" s="244"/>
      <c r="L1140" s="435"/>
      <c r="M1140" s="436"/>
      <c r="N1140" s="330">
        <f t="shared" si="277"/>
        <v>0</v>
      </c>
      <c r="O1140" s="424">
        <f t="shared" si="278"/>
        <v>0</v>
      </c>
      <c r="P1140" s="244"/>
      <c r="Q1140" s="435"/>
      <c r="R1140" s="436"/>
      <c r="S1140" s="429">
        <f t="shared" si="279"/>
        <v>0</v>
      </c>
      <c r="T1140" s="315">
        <f t="shared" si="280"/>
        <v>0</v>
      </c>
      <c r="U1140" s="436"/>
      <c r="V1140" s="436"/>
      <c r="W1140" s="253"/>
      <c r="X1140" s="313">
        <f t="shared" ref="X1140:X1171" si="282">T1140-U1140-V1140-W1140</f>
        <v>0</v>
      </c>
    </row>
    <row r="1141" spans="2:24" ht="18.600000000000001" hidden="1" thickBot="1">
      <c r="B1141" s="693">
        <v>5300</v>
      </c>
      <c r="C1141" s="968" t="s">
        <v>929</v>
      </c>
      <c r="D1141" s="968"/>
      <c r="E1141" s="694"/>
      <c r="F1141" s="697">
        <f>SUM(F1142:F1143)</f>
        <v>0</v>
      </c>
      <c r="G1141" s="698">
        <f>SUM(G1142:G1143)</f>
        <v>0</v>
      </c>
      <c r="H1141" s="698">
        <f>SUM(H1142:H1143)</f>
        <v>0</v>
      </c>
      <c r="I1141" s="698">
        <f>SUM(I1142:I1143)</f>
        <v>0</v>
      </c>
      <c r="J1141" s="243" t="str">
        <f t="shared" si="281"/>
        <v/>
      </c>
      <c r="K1141" s="244"/>
      <c r="L1141" s="326">
        <f>SUM(L1142:L1143)</f>
        <v>0</v>
      </c>
      <c r="M1141" s="327">
        <f>SUM(M1142:M1143)</f>
        <v>0</v>
      </c>
      <c r="N1141" s="432">
        <f>SUM(N1142:N1143)</f>
        <v>0</v>
      </c>
      <c r="O1141" s="433">
        <f>SUM(O1142:O1143)</f>
        <v>0</v>
      </c>
      <c r="P1141" s="244"/>
      <c r="Q1141" s="326">
        <f t="shared" ref="Q1141:W1141" si="283">SUM(Q1142:Q1143)</f>
        <v>0</v>
      </c>
      <c r="R1141" s="327">
        <f t="shared" si="283"/>
        <v>0</v>
      </c>
      <c r="S1141" s="327">
        <f t="shared" si="283"/>
        <v>0</v>
      </c>
      <c r="T1141" s="327">
        <f t="shared" si="283"/>
        <v>0</v>
      </c>
      <c r="U1141" s="327">
        <f t="shared" si="283"/>
        <v>0</v>
      </c>
      <c r="V1141" s="327">
        <f t="shared" si="283"/>
        <v>0</v>
      </c>
      <c r="W1141" s="433">
        <f t="shared" si="283"/>
        <v>0</v>
      </c>
      <c r="X1141" s="313">
        <f t="shared" si="282"/>
        <v>0</v>
      </c>
    </row>
    <row r="1142" spans="2:24" ht="18.600000000000001" hidden="1" thickBot="1">
      <c r="B1142" s="175"/>
      <c r="C1142" s="176">
        <v>5301</v>
      </c>
      <c r="D1142" s="177" t="s">
        <v>1441</v>
      </c>
      <c r="E1142" s="705"/>
      <c r="F1142" s="473"/>
      <c r="G1142" s="434"/>
      <c r="H1142" s="434"/>
      <c r="I1142" s="476">
        <f>F1142+G1142+H1142</f>
        <v>0</v>
      </c>
      <c r="J1142" s="243" t="str">
        <f t="shared" si="281"/>
        <v/>
      </c>
      <c r="K1142" s="244"/>
      <c r="L1142" s="435"/>
      <c r="M1142" s="436"/>
      <c r="N1142" s="330">
        <f>I1142</f>
        <v>0</v>
      </c>
      <c r="O1142" s="424">
        <f>L1142+M1142-N1142</f>
        <v>0</v>
      </c>
      <c r="P1142" s="244"/>
      <c r="Q1142" s="435"/>
      <c r="R1142" s="436"/>
      <c r="S1142" s="429">
        <f>+IF(+(L1142+M1142)&gt;=I1142,+M1142,+(+I1142-L1142))</f>
        <v>0</v>
      </c>
      <c r="T1142" s="315">
        <f>Q1142+R1142-S1142</f>
        <v>0</v>
      </c>
      <c r="U1142" s="436"/>
      <c r="V1142" s="436"/>
      <c r="W1142" s="253"/>
      <c r="X1142" s="313">
        <f t="shared" si="282"/>
        <v>0</v>
      </c>
    </row>
    <row r="1143" spans="2:24" ht="18.600000000000001" hidden="1" thickBot="1">
      <c r="B1143" s="175"/>
      <c r="C1143" s="180">
        <v>5309</v>
      </c>
      <c r="D1143" s="181" t="s">
        <v>930</v>
      </c>
      <c r="E1143" s="705"/>
      <c r="F1143" s="473"/>
      <c r="G1143" s="434"/>
      <c r="H1143" s="434"/>
      <c r="I1143" s="476">
        <f>F1143+G1143+H1143</f>
        <v>0</v>
      </c>
      <c r="J1143" s="243" t="str">
        <f t="shared" si="281"/>
        <v/>
      </c>
      <c r="K1143" s="244"/>
      <c r="L1143" s="435"/>
      <c r="M1143" s="436"/>
      <c r="N1143" s="330">
        <f>I1143</f>
        <v>0</v>
      </c>
      <c r="O1143" s="424">
        <f>L1143+M1143-N1143</f>
        <v>0</v>
      </c>
      <c r="P1143" s="244"/>
      <c r="Q1143" s="435"/>
      <c r="R1143" s="436"/>
      <c r="S1143" s="429">
        <f>+IF(+(L1143+M1143)&gt;=I1143,+M1143,+(+I1143-L1143))</f>
        <v>0</v>
      </c>
      <c r="T1143" s="315">
        <f>Q1143+R1143-S1143</f>
        <v>0</v>
      </c>
      <c r="U1143" s="436"/>
      <c r="V1143" s="436"/>
      <c r="W1143" s="253"/>
      <c r="X1143" s="313">
        <f t="shared" si="282"/>
        <v>0</v>
      </c>
    </row>
    <row r="1144" spans="2:24" ht="18.600000000000001" hidden="1" thickBot="1">
      <c r="B1144" s="693">
        <v>5400</v>
      </c>
      <c r="C1144" s="949" t="s">
        <v>1011</v>
      </c>
      <c r="D1144" s="949"/>
      <c r="E1144" s="694"/>
      <c r="F1144" s="695"/>
      <c r="G1144" s="696"/>
      <c r="H1144" s="696"/>
      <c r="I1144" s="692">
        <f>F1144+G1144+H1144</f>
        <v>0</v>
      </c>
      <c r="J1144" s="243" t="str">
        <f t="shared" si="281"/>
        <v/>
      </c>
      <c r="K1144" s="244"/>
      <c r="L1144" s="430"/>
      <c r="M1144" s="431"/>
      <c r="N1144" s="327">
        <f>I1144</f>
        <v>0</v>
      </c>
      <c r="O1144" s="424">
        <f>L1144+M1144-N1144</f>
        <v>0</v>
      </c>
      <c r="P1144" s="244"/>
      <c r="Q1144" s="430"/>
      <c r="R1144" s="431"/>
      <c r="S1144" s="429">
        <f>+IF(+(L1144+M1144)&gt;=I1144,+M1144,+(+I1144-L1144))</f>
        <v>0</v>
      </c>
      <c r="T1144" s="315">
        <f>Q1144+R1144-S1144</f>
        <v>0</v>
      </c>
      <c r="U1144" s="431"/>
      <c r="V1144" s="431"/>
      <c r="W1144" s="253"/>
      <c r="X1144" s="313">
        <f t="shared" si="282"/>
        <v>0</v>
      </c>
    </row>
    <row r="1145" spans="2:24" ht="18.600000000000001" hidden="1" thickBot="1">
      <c r="B1145" s="686">
        <v>5500</v>
      </c>
      <c r="C1145" s="952" t="s">
        <v>1012</v>
      </c>
      <c r="D1145" s="952"/>
      <c r="E1145" s="687"/>
      <c r="F1145" s="688">
        <f>SUM(F1146:F1149)</f>
        <v>0</v>
      </c>
      <c r="G1145" s="689">
        <f>SUM(G1146:G1149)</f>
        <v>0</v>
      </c>
      <c r="H1145" s="689">
        <f>SUM(H1146:H1149)</f>
        <v>0</v>
      </c>
      <c r="I1145" s="689">
        <f>SUM(I1146:I1149)</f>
        <v>0</v>
      </c>
      <c r="J1145" s="243" t="str">
        <f t="shared" si="281"/>
        <v/>
      </c>
      <c r="K1145" s="244"/>
      <c r="L1145" s="316">
        <f>SUM(L1146:L1149)</f>
        <v>0</v>
      </c>
      <c r="M1145" s="317">
        <f>SUM(M1146:M1149)</f>
        <v>0</v>
      </c>
      <c r="N1145" s="425">
        <f>SUM(N1146:N1149)</f>
        <v>0</v>
      </c>
      <c r="O1145" s="426">
        <f>SUM(O1146:O1149)</f>
        <v>0</v>
      </c>
      <c r="P1145" s="244"/>
      <c r="Q1145" s="316">
        <f t="shared" ref="Q1145:W1145" si="284">SUM(Q1146:Q1149)</f>
        <v>0</v>
      </c>
      <c r="R1145" s="317">
        <f t="shared" si="284"/>
        <v>0</v>
      </c>
      <c r="S1145" s="317">
        <f t="shared" si="284"/>
        <v>0</v>
      </c>
      <c r="T1145" s="317">
        <f t="shared" si="284"/>
        <v>0</v>
      </c>
      <c r="U1145" s="317">
        <f t="shared" si="284"/>
        <v>0</v>
      </c>
      <c r="V1145" s="317">
        <f t="shared" si="284"/>
        <v>0</v>
      </c>
      <c r="W1145" s="426">
        <f t="shared" si="284"/>
        <v>0</v>
      </c>
      <c r="X1145" s="313">
        <f t="shared" si="282"/>
        <v>0</v>
      </c>
    </row>
    <row r="1146" spans="2:24" ht="18.600000000000001" hidden="1" thickBot="1">
      <c r="B1146" s="173"/>
      <c r="C1146" s="144">
        <v>5501</v>
      </c>
      <c r="D1146" s="163" t="s">
        <v>1013</v>
      </c>
      <c r="E1146" s="704"/>
      <c r="F1146" s="449"/>
      <c r="G1146" s="245"/>
      <c r="H1146" s="245"/>
      <c r="I1146" s="476">
        <f>F1146+G1146+H1146</f>
        <v>0</v>
      </c>
      <c r="J1146" s="243" t="str">
        <f t="shared" si="281"/>
        <v/>
      </c>
      <c r="K1146" s="244"/>
      <c r="L1146" s="423"/>
      <c r="M1146" s="252"/>
      <c r="N1146" s="315">
        <f>I1146</f>
        <v>0</v>
      </c>
      <c r="O1146" s="424">
        <f>L1146+M1146-N1146</f>
        <v>0</v>
      </c>
      <c r="P1146" s="244"/>
      <c r="Q1146" s="423"/>
      <c r="R1146" s="252"/>
      <c r="S1146" s="429">
        <f>+IF(+(L1146+M1146)&gt;=I1146,+M1146,+(+I1146-L1146))</f>
        <v>0</v>
      </c>
      <c r="T1146" s="315">
        <f>Q1146+R1146-S1146</f>
        <v>0</v>
      </c>
      <c r="U1146" s="252"/>
      <c r="V1146" s="252"/>
      <c r="W1146" s="253"/>
      <c r="X1146" s="313">
        <f t="shared" si="282"/>
        <v>0</v>
      </c>
    </row>
    <row r="1147" spans="2:24" ht="18.600000000000001" hidden="1" thickBot="1">
      <c r="B1147" s="173"/>
      <c r="C1147" s="137">
        <v>5502</v>
      </c>
      <c r="D1147" s="145" t="s">
        <v>1014</v>
      </c>
      <c r="E1147" s="704"/>
      <c r="F1147" s="449"/>
      <c r="G1147" s="245"/>
      <c r="H1147" s="245"/>
      <c r="I1147" s="476">
        <f>F1147+G1147+H1147</f>
        <v>0</v>
      </c>
      <c r="J1147" s="243" t="str">
        <f t="shared" si="281"/>
        <v/>
      </c>
      <c r="K1147" s="244"/>
      <c r="L1147" s="423"/>
      <c r="M1147" s="252"/>
      <c r="N1147" s="315">
        <f>I1147</f>
        <v>0</v>
      </c>
      <c r="O1147" s="424">
        <f>L1147+M1147-N1147</f>
        <v>0</v>
      </c>
      <c r="P1147" s="244"/>
      <c r="Q1147" s="423"/>
      <c r="R1147" s="252"/>
      <c r="S1147" s="429">
        <f>+IF(+(L1147+M1147)&gt;=I1147,+M1147,+(+I1147-L1147))</f>
        <v>0</v>
      </c>
      <c r="T1147" s="315">
        <f>Q1147+R1147-S1147</f>
        <v>0</v>
      </c>
      <c r="U1147" s="252"/>
      <c r="V1147" s="252"/>
      <c r="W1147" s="253"/>
      <c r="X1147" s="313">
        <f t="shared" si="282"/>
        <v>0</v>
      </c>
    </row>
    <row r="1148" spans="2:24" ht="18.600000000000001" hidden="1" thickBot="1">
      <c r="B1148" s="173"/>
      <c r="C1148" s="137">
        <v>5503</v>
      </c>
      <c r="D1148" s="139" t="s">
        <v>1015</v>
      </c>
      <c r="E1148" s="704"/>
      <c r="F1148" s="449"/>
      <c r="G1148" s="245"/>
      <c r="H1148" s="245"/>
      <c r="I1148" s="476">
        <f>F1148+G1148+H1148</f>
        <v>0</v>
      </c>
      <c r="J1148" s="243" t="str">
        <f t="shared" si="281"/>
        <v/>
      </c>
      <c r="K1148" s="244"/>
      <c r="L1148" s="423"/>
      <c r="M1148" s="252"/>
      <c r="N1148" s="315">
        <f>I1148</f>
        <v>0</v>
      </c>
      <c r="O1148" s="424">
        <f>L1148+M1148-N1148</f>
        <v>0</v>
      </c>
      <c r="P1148" s="244"/>
      <c r="Q1148" s="423"/>
      <c r="R1148" s="252"/>
      <c r="S1148" s="429">
        <f>+IF(+(L1148+M1148)&gt;=I1148,+M1148,+(+I1148-L1148))</f>
        <v>0</v>
      </c>
      <c r="T1148" s="315">
        <f>Q1148+R1148-S1148</f>
        <v>0</v>
      </c>
      <c r="U1148" s="252"/>
      <c r="V1148" s="252"/>
      <c r="W1148" s="253"/>
      <c r="X1148" s="313">
        <f t="shared" si="282"/>
        <v>0</v>
      </c>
    </row>
    <row r="1149" spans="2:24" ht="18.600000000000001" hidden="1" thickBot="1">
      <c r="B1149" s="173"/>
      <c r="C1149" s="137">
        <v>5504</v>
      </c>
      <c r="D1149" s="145" t="s">
        <v>1016</v>
      </c>
      <c r="E1149" s="704"/>
      <c r="F1149" s="449"/>
      <c r="G1149" s="245"/>
      <c r="H1149" s="245"/>
      <c r="I1149" s="476">
        <f>F1149+G1149+H1149</f>
        <v>0</v>
      </c>
      <c r="J1149" s="243" t="str">
        <f t="shared" si="281"/>
        <v/>
      </c>
      <c r="K1149" s="244"/>
      <c r="L1149" s="423"/>
      <c r="M1149" s="252"/>
      <c r="N1149" s="315">
        <f>I1149</f>
        <v>0</v>
      </c>
      <c r="O1149" s="424">
        <f>L1149+M1149-N1149</f>
        <v>0</v>
      </c>
      <c r="P1149" s="244"/>
      <c r="Q1149" s="423"/>
      <c r="R1149" s="252"/>
      <c r="S1149" s="429">
        <f>+IF(+(L1149+M1149)&gt;=I1149,+M1149,+(+I1149-L1149))</f>
        <v>0</v>
      </c>
      <c r="T1149" s="315">
        <f>Q1149+R1149-S1149</f>
        <v>0</v>
      </c>
      <c r="U1149" s="252"/>
      <c r="V1149" s="252"/>
      <c r="W1149" s="253"/>
      <c r="X1149" s="313">
        <f t="shared" si="282"/>
        <v>0</v>
      </c>
    </row>
    <row r="1150" spans="2:24" ht="18.600000000000001" hidden="1" thickBot="1">
      <c r="B1150" s="686">
        <v>5700</v>
      </c>
      <c r="C1150" s="950" t="s">
        <v>1017</v>
      </c>
      <c r="D1150" s="951"/>
      <c r="E1150" s="694"/>
      <c r="F1150" s="673">
        <v>0</v>
      </c>
      <c r="G1150" s="673">
        <v>0</v>
      </c>
      <c r="H1150" s="673">
        <v>0</v>
      </c>
      <c r="I1150" s="698">
        <f>SUM(I1151:I1153)</f>
        <v>0</v>
      </c>
      <c r="J1150" s="243" t="str">
        <f t="shared" si="281"/>
        <v/>
      </c>
      <c r="K1150" s="244"/>
      <c r="L1150" s="326">
        <f>SUM(L1151:L1153)</f>
        <v>0</v>
      </c>
      <c r="M1150" s="327">
        <f>SUM(M1151:M1153)</f>
        <v>0</v>
      </c>
      <c r="N1150" s="432">
        <f>SUM(N1151:N1152)</f>
        <v>0</v>
      </c>
      <c r="O1150" s="433">
        <f>SUM(O1151:O1153)</f>
        <v>0</v>
      </c>
      <c r="P1150" s="244"/>
      <c r="Q1150" s="326">
        <f>SUM(Q1151:Q1153)</f>
        <v>0</v>
      </c>
      <c r="R1150" s="327">
        <f>SUM(R1151:R1153)</f>
        <v>0</v>
      </c>
      <c r="S1150" s="327">
        <f>SUM(S1151:S1153)</f>
        <v>0</v>
      </c>
      <c r="T1150" s="327">
        <f>SUM(T1151:T1153)</f>
        <v>0</v>
      </c>
      <c r="U1150" s="327">
        <f>SUM(U1151:U1153)</f>
        <v>0</v>
      </c>
      <c r="V1150" s="327">
        <f>SUM(V1151:V1152)</f>
        <v>0</v>
      </c>
      <c r="W1150" s="433">
        <f>SUM(W1151:W1153)</f>
        <v>0</v>
      </c>
      <c r="X1150" s="313">
        <f t="shared" si="282"/>
        <v>0</v>
      </c>
    </row>
    <row r="1151" spans="2:24" ht="18.600000000000001" hidden="1" thickBot="1">
      <c r="B1151" s="175"/>
      <c r="C1151" s="176">
        <v>5701</v>
      </c>
      <c r="D1151" s="177" t="s">
        <v>1018</v>
      </c>
      <c r="E1151" s="705"/>
      <c r="F1151" s="592">
        <v>0</v>
      </c>
      <c r="G1151" s="592">
        <v>0</v>
      </c>
      <c r="H1151" s="592">
        <v>0</v>
      </c>
      <c r="I1151" s="476">
        <f>F1151+G1151+H1151</f>
        <v>0</v>
      </c>
      <c r="J1151" s="243" t="str">
        <f t="shared" si="281"/>
        <v/>
      </c>
      <c r="K1151" s="244"/>
      <c r="L1151" s="435"/>
      <c r="M1151" s="436"/>
      <c r="N1151" s="330">
        <f>I1151</f>
        <v>0</v>
      </c>
      <c r="O1151" s="424">
        <f>L1151+M1151-N1151</f>
        <v>0</v>
      </c>
      <c r="P1151" s="244"/>
      <c r="Q1151" s="435"/>
      <c r="R1151" s="436"/>
      <c r="S1151" s="429">
        <f>+IF(+(L1151+M1151)&gt;=I1151,+M1151,+(+I1151-L1151))</f>
        <v>0</v>
      </c>
      <c r="T1151" s="315">
        <f>Q1151+R1151-S1151</f>
        <v>0</v>
      </c>
      <c r="U1151" s="436"/>
      <c r="V1151" s="436"/>
      <c r="W1151" s="253"/>
      <c r="X1151" s="313">
        <f t="shared" si="282"/>
        <v>0</v>
      </c>
    </row>
    <row r="1152" spans="2:24" ht="18.600000000000001" hidden="1" thickBot="1">
      <c r="B1152" s="175"/>
      <c r="C1152" s="180">
        <v>5702</v>
      </c>
      <c r="D1152" s="181" t="s">
        <v>1019</v>
      </c>
      <c r="E1152" s="705"/>
      <c r="F1152" s="592">
        <v>0</v>
      </c>
      <c r="G1152" s="592">
        <v>0</v>
      </c>
      <c r="H1152" s="592">
        <v>0</v>
      </c>
      <c r="I1152" s="476">
        <f>F1152+G1152+H1152</f>
        <v>0</v>
      </c>
      <c r="J1152" s="243" t="str">
        <f t="shared" si="281"/>
        <v/>
      </c>
      <c r="K1152" s="244"/>
      <c r="L1152" s="435"/>
      <c r="M1152" s="436"/>
      <c r="N1152" s="330">
        <f>I1152</f>
        <v>0</v>
      </c>
      <c r="O1152" s="424">
        <f>L1152+M1152-N1152</f>
        <v>0</v>
      </c>
      <c r="P1152" s="244"/>
      <c r="Q1152" s="435"/>
      <c r="R1152" s="436"/>
      <c r="S1152" s="429">
        <f>+IF(+(L1152+M1152)&gt;=I1152,+M1152,+(+I1152-L1152))</f>
        <v>0</v>
      </c>
      <c r="T1152" s="315">
        <f>Q1152+R1152-S1152</f>
        <v>0</v>
      </c>
      <c r="U1152" s="436"/>
      <c r="V1152" s="436"/>
      <c r="W1152" s="253"/>
      <c r="X1152" s="313">
        <f t="shared" si="282"/>
        <v>0</v>
      </c>
    </row>
    <row r="1153" spans="2:24" ht="18.600000000000001" hidden="1" thickBot="1">
      <c r="B1153" s="136"/>
      <c r="C1153" s="182">
        <v>4071</v>
      </c>
      <c r="D1153" s="464" t="s">
        <v>1020</v>
      </c>
      <c r="E1153" s="704"/>
      <c r="F1153" s="592">
        <v>0</v>
      </c>
      <c r="G1153" s="592">
        <v>0</v>
      </c>
      <c r="H1153" s="592">
        <v>0</v>
      </c>
      <c r="I1153" s="476">
        <f>F1153+G1153+H1153</f>
        <v>0</v>
      </c>
      <c r="J1153" s="243" t="str">
        <f t="shared" si="281"/>
        <v/>
      </c>
      <c r="K1153" s="244"/>
      <c r="L1153" s="713"/>
      <c r="M1153" s="667"/>
      <c r="N1153" s="667"/>
      <c r="O1153" s="714"/>
      <c r="P1153" s="244"/>
      <c r="Q1153" s="663"/>
      <c r="R1153" s="667"/>
      <c r="S1153" s="667"/>
      <c r="T1153" s="667"/>
      <c r="U1153" s="667"/>
      <c r="V1153" s="667"/>
      <c r="W1153" s="711"/>
      <c r="X1153" s="313">
        <f t="shared" si="282"/>
        <v>0</v>
      </c>
    </row>
    <row r="1154" spans="2:24" ht="16.2" hidden="1" thickBot="1">
      <c r="B1154" s="173"/>
      <c r="C1154" s="183"/>
      <c r="D1154" s="334"/>
      <c r="E1154" s="706"/>
      <c r="F1154" s="248"/>
      <c r="G1154" s="248"/>
      <c r="H1154" s="248"/>
      <c r="I1154" s="249"/>
      <c r="J1154" s="243" t="str">
        <f t="shared" si="281"/>
        <v/>
      </c>
      <c r="K1154" s="244"/>
      <c r="L1154" s="437"/>
      <c r="M1154" s="438"/>
      <c r="N1154" s="323"/>
      <c r="O1154" s="324"/>
      <c r="P1154" s="244"/>
      <c r="Q1154" s="437"/>
      <c r="R1154" s="438"/>
      <c r="S1154" s="323"/>
      <c r="T1154" s="323"/>
      <c r="U1154" s="438"/>
      <c r="V1154" s="323"/>
      <c r="W1154" s="324"/>
      <c r="X1154" s="324"/>
    </row>
    <row r="1155" spans="2:24" ht="18.600000000000001" hidden="1" thickBot="1">
      <c r="B1155" s="699">
        <v>98</v>
      </c>
      <c r="C1155" s="963" t="s">
        <v>1021</v>
      </c>
      <c r="D1155" s="942"/>
      <c r="E1155" s="687"/>
      <c r="F1155" s="690"/>
      <c r="G1155" s="691"/>
      <c r="H1155" s="691"/>
      <c r="I1155" s="692">
        <f>F1155+G1155+H1155</f>
        <v>0</v>
      </c>
      <c r="J1155" s="243" t="str">
        <f t="shared" si="281"/>
        <v/>
      </c>
      <c r="K1155" s="244"/>
      <c r="L1155" s="428"/>
      <c r="M1155" s="254"/>
      <c r="N1155" s="317">
        <f>I1155</f>
        <v>0</v>
      </c>
      <c r="O1155" s="424">
        <f>L1155+M1155-N1155</f>
        <v>0</v>
      </c>
      <c r="P1155" s="244"/>
      <c r="Q1155" s="428"/>
      <c r="R1155" s="254"/>
      <c r="S1155" s="429">
        <f>+IF(+(L1155+M1155)&gt;=I1155,+M1155,+(+I1155-L1155))</f>
        <v>0</v>
      </c>
      <c r="T1155" s="315">
        <f>Q1155+R1155-S1155</f>
        <v>0</v>
      </c>
      <c r="U1155" s="254"/>
      <c r="V1155" s="254"/>
      <c r="W1155" s="253"/>
      <c r="X1155" s="313">
        <f>T1155-U1155-V1155-W1155</f>
        <v>0</v>
      </c>
    </row>
    <row r="1156" spans="2:24" ht="16.8" hidden="1" thickBot="1">
      <c r="B1156" s="184"/>
      <c r="C1156" s="335" t="s">
        <v>1022</v>
      </c>
      <c r="D1156" s="336"/>
      <c r="E1156" s="395"/>
      <c r="F1156" s="395"/>
      <c r="G1156" s="395"/>
      <c r="H1156" s="395"/>
      <c r="I1156" s="337"/>
      <c r="J1156" s="243" t="str">
        <f t="shared" si="281"/>
        <v/>
      </c>
      <c r="K1156" s="244"/>
      <c r="L1156" s="338"/>
      <c r="M1156" s="339"/>
      <c r="N1156" s="339"/>
      <c r="O1156" s="340"/>
      <c r="P1156" s="244"/>
      <c r="Q1156" s="338"/>
      <c r="R1156" s="339"/>
      <c r="S1156" s="339"/>
      <c r="T1156" s="339"/>
      <c r="U1156" s="339"/>
      <c r="V1156" s="339"/>
      <c r="W1156" s="340"/>
      <c r="X1156" s="340"/>
    </row>
    <row r="1157" spans="2:24" ht="16.8" hidden="1" thickBot="1">
      <c r="B1157" s="184"/>
      <c r="C1157" s="341" t="s">
        <v>1023</v>
      </c>
      <c r="D1157" s="334"/>
      <c r="E1157" s="384"/>
      <c r="F1157" s="384"/>
      <c r="G1157" s="384"/>
      <c r="H1157" s="384"/>
      <c r="I1157" s="307"/>
      <c r="J1157" s="243" t="str">
        <f t="shared" si="281"/>
        <v/>
      </c>
      <c r="K1157" s="244"/>
      <c r="L1157" s="342"/>
      <c r="M1157" s="343"/>
      <c r="N1157" s="343"/>
      <c r="O1157" s="344"/>
      <c r="P1157" s="244"/>
      <c r="Q1157" s="342"/>
      <c r="R1157" s="343"/>
      <c r="S1157" s="343"/>
      <c r="T1157" s="343"/>
      <c r="U1157" s="343"/>
      <c r="V1157" s="343"/>
      <c r="W1157" s="344"/>
      <c r="X1157" s="344"/>
    </row>
    <row r="1158" spans="2:24" ht="16.8" hidden="1" thickBot="1">
      <c r="B1158" s="185"/>
      <c r="C1158" s="345" t="s">
        <v>1688</v>
      </c>
      <c r="D1158" s="346"/>
      <c r="E1158" s="396"/>
      <c r="F1158" s="396"/>
      <c r="G1158" s="396"/>
      <c r="H1158" s="396"/>
      <c r="I1158" s="309"/>
      <c r="J1158" s="243" t="str">
        <f t="shared" si="281"/>
        <v/>
      </c>
      <c r="K1158" s="244"/>
      <c r="L1158" s="347"/>
      <c r="M1158" s="348"/>
      <c r="N1158" s="348"/>
      <c r="O1158" s="349"/>
      <c r="P1158" s="244"/>
      <c r="Q1158" s="347"/>
      <c r="R1158" s="348"/>
      <c r="S1158" s="348"/>
      <c r="T1158" s="348"/>
      <c r="U1158" s="348"/>
      <c r="V1158" s="348"/>
      <c r="W1158" s="349"/>
      <c r="X1158" s="349"/>
    </row>
    <row r="1159" spans="2:24" ht="18.600000000000001" thickBot="1">
      <c r="B1159" s="607"/>
      <c r="C1159" s="608" t="s">
        <v>1242</v>
      </c>
      <c r="D1159" s="609" t="s">
        <v>1024</v>
      </c>
      <c r="E1159" s="700"/>
      <c r="F1159" s="700">
        <f>SUM(F1044,F1047,F1053,F1061,F1062,F1080,F1084,F1090,F1093,F1094,F1095,F1096,F1097,F1106,F1112,F1113,F1114,F1115,F1122,F1126,F1127,F1128,F1129,F1132,F1133,F1141,F1144,F1145,F1150)+F1155</f>
        <v>162295</v>
      </c>
      <c r="G1159" s="700">
        <f>SUM(G1044,G1047,G1053,G1061,G1062,G1080,G1084,G1090,G1093,G1094,G1095,G1096,G1097,G1106,G1112,G1113,G1114,G1115,G1122,G1126,G1127,G1128,G1129,G1132,G1133,G1141,G1144,G1145,G1150)+G1155</f>
        <v>0</v>
      </c>
      <c r="H1159" s="700">
        <f>SUM(H1044,H1047,H1053,H1061,H1062,H1080,H1084,H1090,H1093,H1094,H1095,H1096,H1097,H1106,H1112,H1113,H1114,H1115,H1122,H1126,H1127,H1128,H1129,H1132,H1133,H1141,H1144,H1145,H1150)+H1155</f>
        <v>0</v>
      </c>
      <c r="I1159" s="700">
        <f>SUM(I1044,I1047,I1053,I1061,I1062,I1080,I1084,I1090,I1093,I1094,I1095,I1096,I1097,I1106,I1112,I1113,I1114,I1115,I1122,I1126,I1127,I1128,I1129,I1132,I1133,I1141,I1144,I1145,I1150)+I1155</f>
        <v>162295</v>
      </c>
      <c r="J1159" s="243">
        <f t="shared" si="281"/>
        <v>1</v>
      </c>
      <c r="K1159" s="439" t="str">
        <f>LEFT(C1041,1)</f>
        <v>2</v>
      </c>
      <c r="L1159" s="276">
        <f>SUM(L1044,L1047,L1053,L1061,L1062,L1080,L1084,L1090,L1093,L1094,L1095,L1096,L1097,L1106,L1112,L1113,L1114,L1115,L1122,L1126,L1127,L1128,L1129,L1132,L1133,L1141,L1144,L1145,L1150)+L1155</f>
        <v>0</v>
      </c>
      <c r="M1159" s="276">
        <f>SUM(M1044,M1047,M1053,M1061,M1062,M1080,M1084,M1090,M1093,M1094,M1095,M1096,M1097,M1106,M1112,M1113,M1114,M1115,M1122,M1126,M1127,M1128,M1129,M1132,M1133,M1141,M1144,M1145,M1150)+M1155</f>
        <v>0</v>
      </c>
      <c r="N1159" s="276">
        <f>SUM(N1044,N1047,N1053,N1061,N1062,N1080,N1084,N1090,N1093,N1094,N1095,N1096,N1097,N1106,N1112,N1113,N1114,N1115,N1122,N1126,N1127,N1128,N1129,N1132,N1133,N1141,N1144,N1145,N1150)+N1155</f>
        <v>162295</v>
      </c>
      <c r="O1159" s="276">
        <f>SUM(O1044,O1047,O1053,O1061,O1062,O1080,O1084,O1090,O1093,O1094,O1095,O1096,O1097,O1106,O1112,O1113,O1114,O1115,O1122,O1126,O1127,O1128,O1129,O1132,O1133,O1141,O1144,O1145,O1150)+O1155</f>
        <v>-162295</v>
      </c>
      <c r="P1159" s="222"/>
      <c r="Q1159" s="276">
        <f t="shared" ref="Q1159:W1159" si="285">SUM(Q1044,Q1047,Q1053,Q1061,Q1062,Q1080,Q1084,Q1090,Q1093,Q1094,Q1095,Q1096,Q1097,Q1106,Q1112,Q1113,Q1114,Q1115,Q1122,Q1126,Q1127,Q1128,Q1129,Q1132,Q1133,Q1141,Q1144,Q1145,Q1150)+Q1155</f>
        <v>0</v>
      </c>
      <c r="R1159" s="276">
        <f t="shared" si="285"/>
        <v>0</v>
      </c>
      <c r="S1159" s="276">
        <f t="shared" si="285"/>
        <v>42295</v>
      </c>
      <c r="T1159" s="276">
        <f t="shared" si="285"/>
        <v>-42295</v>
      </c>
      <c r="U1159" s="276">
        <f t="shared" si="285"/>
        <v>0</v>
      </c>
      <c r="V1159" s="276">
        <f t="shared" si="285"/>
        <v>0</v>
      </c>
      <c r="W1159" s="276">
        <f t="shared" si="285"/>
        <v>0</v>
      </c>
      <c r="X1159" s="313">
        <f>T1159-U1159-V1159-W1159</f>
        <v>-42295</v>
      </c>
    </row>
    <row r="1160" spans="2:24">
      <c r="B1160" s="554" t="s">
        <v>32</v>
      </c>
      <c r="C1160" s="186"/>
      <c r="I1160" s="219"/>
      <c r="J1160" s="221">
        <f>J1159</f>
        <v>1</v>
      </c>
      <c r="P1160"/>
    </row>
    <row r="1161" spans="2:24">
      <c r="B1161" s="392"/>
      <c r="C1161" s="392"/>
      <c r="D1161" s="393"/>
      <c r="E1161" s="392"/>
      <c r="F1161" s="392"/>
      <c r="G1161" s="392"/>
      <c r="H1161" s="392"/>
      <c r="I1161" s="394"/>
      <c r="J1161" s="221">
        <f>J1159</f>
        <v>1</v>
      </c>
      <c r="L1161" s="392"/>
      <c r="M1161" s="392"/>
      <c r="N1161" s="394"/>
      <c r="O1161" s="394"/>
      <c r="P1161" s="394"/>
      <c r="Q1161" s="392"/>
      <c r="R1161" s="392"/>
      <c r="S1161" s="394"/>
      <c r="T1161" s="394"/>
      <c r="U1161" s="392"/>
      <c r="V1161" s="394"/>
      <c r="W1161" s="394"/>
      <c r="X1161" s="394"/>
    </row>
    <row r="1162" spans="2:24" ht="18" hidden="1">
      <c r="B1162" s="402"/>
      <c r="C1162" s="402"/>
      <c r="D1162" s="402"/>
      <c r="E1162" s="402"/>
      <c r="F1162" s="402"/>
      <c r="G1162" s="402"/>
      <c r="H1162" s="402"/>
      <c r="I1162" s="484"/>
      <c r="J1162" s="440">
        <f>(IF(E1159&lt;&gt;0,$G$2,IF(I1159&lt;&gt;0,$G$2,"")))</f>
        <v>0</v>
      </c>
    </row>
    <row r="1163" spans="2:24" ht="18" hidden="1">
      <c r="B1163" s="402"/>
      <c r="C1163" s="402"/>
      <c r="D1163" s="474"/>
      <c r="E1163" s="402"/>
      <c r="F1163" s="402"/>
      <c r="G1163" s="402"/>
      <c r="H1163" s="402"/>
      <c r="I1163" s="484"/>
      <c r="J1163" s="440" t="str">
        <f>(IF(E1160&lt;&gt;0,$G$2,IF(I1160&lt;&gt;0,$G$2,"")))</f>
        <v/>
      </c>
    </row>
    <row r="1164" spans="2:24">
      <c r="E1164" s="278"/>
      <c r="F1164" s="278"/>
      <c r="G1164" s="278"/>
      <c r="H1164" s="278"/>
      <c r="I1164" s="282"/>
      <c r="J1164" s="221">
        <f>(IF($E1297&lt;&gt;0,$J$2,IF($I1297&lt;&gt;0,$J$2,"")))</f>
        <v>1</v>
      </c>
      <c r="L1164" s="278"/>
      <c r="M1164" s="278"/>
      <c r="N1164" s="282"/>
      <c r="O1164" s="282"/>
      <c r="P1164" s="282"/>
      <c r="Q1164" s="278"/>
      <c r="R1164" s="278"/>
      <c r="S1164" s="282"/>
      <c r="T1164" s="282"/>
      <c r="U1164" s="278"/>
      <c r="V1164" s="282"/>
      <c r="W1164" s="282"/>
    </row>
    <row r="1165" spans="2:24">
      <c r="C1165" s="227"/>
      <c r="D1165" s="228"/>
      <c r="E1165" s="278"/>
      <c r="F1165" s="278"/>
      <c r="G1165" s="278"/>
      <c r="H1165" s="278"/>
      <c r="I1165" s="282"/>
      <c r="J1165" s="221">
        <f>(IF($E1297&lt;&gt;0,$J$2,IF($I1297&lt;&gt;0,$J$2,"")))</f>
        <v>1</v>
      </c>
      <c r="L1165" s="278"/>
      <c r="M1165" s="278"/>
      <c r="N1165" s="282"/>
      <c r="O1165" s="282"/>
      <c r="P1165" s="282"/>
      <c r="Q1165" s="278"/>
      <c r="R1165" s="278"/>
      <c r="S1165" s="282"/>
      <c r="T1165" s="282"/>
      <c r="U1165" s="278"/>
      <c r="V1165" s="282"/>
      <c r="W1165" s="282"/>
    </row>
    <row r="1166" spans="2:24">
      <c r="B1166" s="897" t="str">
        <f>$B$7</f>
        <v>БЮДЖЕТ - НАЧАЛЕН ПЛАН
ПО ПЪЛНА ЕДИННА БЮДЖЕТНА КЛАСИФИКАЦИЯ</v>
      </c>
      <c r="C1166" s="898"/>
      <c r="D1166" s="898"/>
      <c r="E1166" s="278"/>
      <c r="F1166" s="278"/>
      <c r="G1166" s="278"/>
      <c r="H1166" s="278"/>
      <c r="I1166" s="282"/>
      <c r="J1166" s="221">
        <f>(IF($E1297&lt;&gt;0,$J$2,IF($I1297&lt;&gt;0,$J$2,"")))</f>
        <v>1</v>
      </c>
      <c r="L1166" s="278"/>
      <c r="M1166" s="278"/>
      <c r="N1166" s="282"/>
      <c r="O1166" s="282"/>
      <c r="P1166" s="282"/>
      <c r="Q1166" s="278"/>
      <c r="R1166" s="278"/>
      <c r="S1166" s="282"/>
      <c r="T1166" s="282"/>
      <c r="U1166" s="278"/>
      <c r="V1166" s="282"/>
      <c r="W1166" s="282"/>
    </row>
    <row r="1167" spans="2:24">
      <c r="C1167" s="227"/>
      <c r="D1167" s="228"/>
      <c r="E1167" s="279" t="s">
        <v>1656</v>
      </c>
      <c r="F1167" s="279" t="s">
        <v>1524</v>
      </c>
      <c r="G1167" s="278"/>
      <c r="H1167" s="278"/>
      <c r="I1167" s="282"/>
      <c r="J1167" s="221">
        <f>(IF($E1297&lt;&gt;0,$J$2,IF($I1297&lt;&gt;0,$J$2,"")))</f>
        <v>1</v>
      </c>
      <c r="L1167" s="278"/>
      <c r="M1167" s="278"/>
      <c r="N1167" s="282"/>
      <c r="O1167" s="282"/>
      <c r="P1167" s="282"/>
      <c r="Q1167" s="278"/>
      <c r="R1167" s="278"/>
      <c r="S1167" s="282"/>
      <c r="T1167" s="282"/>
      <c r="U1167" s="278"/>
      <c r="V1167" s="282"/>
      <c r="W1167" s="282"/>
    </row>
    <row r="1168" spans="2:24" ht="17.399999999999999">
      <c r="B1168" s="899" t="str">
        <f>$B$9</f>
        <v>Маджарово</v>
      </c>
      <c r="C1168" s="900"/>
      <c r="D1168" s="901"/>
      <c r="E1168" s="578">
        <f>$E$9</f>
        <v>44927</v>
      </c>
      <c r="F1168" s="579">
        <f>$F$9</f>
        <v>45291</v>
      </c>
      <c r="G1168" s="278"/>
      <c r="H1168" s="278"/>
      <c r="I1168" s="282"/>
      <c r="J1168" s="221">
        <f>(IF($E1297&lt;&gt;0,$J$2,IF($I1297&lt;&gt;0,$J$2,"")))</f>
        <v>1</v>
      </c>
      <c r="L1168" s="278"/>
      <c r="M1168" s="278"/>
      <c r="N1168" s="282"/>
      <c r="O1168" s="282"/>
      <c r="P1168" s="282"/>
      <c r="Q1168" s="278"/>
      <c r="R1168" s="278"/>
      <c r="S1168" s="282"/>
      <c r="T1168" s="282"/>
      <c r="U1168" s="278"/>
      <c r="V1168" s="282"/>
      <c r="W1168" s="282"/>
    </row>
    <row r="1169" spans="2:24">
      <c r="B1169" s="230" t="str">
        <f>$B$10</f>
        <v>(наименование на разпоредителя с бюджет)</v>
      </c>
      <c r="E1169" s="278"/>
      <c r="F1169" s="280">
        <f>$F$10</f>
        <v>0</v>
      </c>
      <c r="G1169" s="278"/>
      <c r="H1169" s="278"/>
      <c r="I1169" s="282"/>
      <c r="J1169" s="221">
        <f>(IF($E1297&lt;&gt;0,$J$2,IF($I1297&lt;&gt;0,$J$2,"")))</f>
        <v>1</v>
      </c>
      <c r="L1169" s="278"/>
      <c r="M1169" s="278"/>
      <c r="N1169" s="282"/>
      <c r="O1169" s="282"/>
      <c r="P1169" s="282"/>
      <c r="Q1169" s="278"/>
      <c r="R1169" s="278"/>
      <c r="S1169" s="282"/>
      <c r="T1169" s="282"/>
      <c r="U1169" s="278"/>
      <c r="V1169" s="282"/>
      <c r="W1169" s="282"/>
    </row>
    <row r="1170" spans="2:24">
      <c r="B1170" s="230"/>
      <c r="E1170" s="281"/>
      <c r="F1170" s="278"/>
      <c r="G1170" s="278"/>
      <c r="H1170" s="278"/>
      <c r="I1170" s="282"/>
      <c r="J1170" s="221">
        <f>(IF($E1297&lt;&gt;0,$J$2,IF($I1297&lt;&gt;0,$J$2,"")))</f>
        <v>1</v>
      </c>
      <c r="L1170" s="278"/>
      <c r="M1170" s="278"/>
      <c r="N1170" s="282"/>
      <c r="O1170" s="282"/>
      <c r="P1170" s="282"/>
      <c r="Q1170" s="278"/>
      <c r="R1170" s="278"/>
      <c r="S1170" s="282"/>
      <c r="T1170" s="282"/>
      <c r="U1170" s="278"/>
      <c r="V1170" s="282"/>
      <c r="W1170" s="282"/>
    </row>
    <row r="1171" spans="2:24" ht="18">
      <c r="B1171" s="883" t="str">
        <f>$B$12</f>
        <v>Маджарово</v>
      </c>
      <c r="C1171" s="884"/>
      <c r="D1171" s="885"/>
      <c r="E1171" s="229" t="s">
        <v>1657</v>
      </c>
      <c r="F1171" s="580" t="str">
        <f>$F$12</f>
        <v>7604</v>
      </c>
      <c r="G1171" s="278"/>
      <c r="H1171" s="278"/>
      <c r="I1171" s="282"/>
      <c r="J1171" s="221">
        <f>(IF($E1297&lt;&gt;0,$J$2,IF($I1297&lt;&gt;0,$J$2,"")))</f>
        <v>1</v>
      </c>
      <c r="L1171" s="278"/>
      <c r="M1171" s="278"/>
      <c r="N1171" s="282"/>
      <c r="O1171" s="282"/>
      <c r="P1171" s="282"/>
      <c r="Q1171" s="278"/>
      <c r="R1171" s="278"/>
      <c r="S1171" s="282"/>
      <c r="T1171" s="282"/>
      <c r="U1171" s="278"/>
      <c r="V1171" s="282"/>
      <c r="W1171" s="282"/>
    </row>
    <row r="1172" spans="2:24">
      <c r="B1172" s="581" t="str">
        <f>$B$13</f>
        <v>(наименование на първостепенния разпоредител с бюджет)</v>
      </c>
      <c r="E1172" s="281" t="s">
        <v>1658</v>
      </c>
      <c r="F1172" s="278"/>
      <c r="G1172" s="278"/>
      <c r="H1172" s="278"/>
      <c r="I1172" s="282"/>
      <c r="J1172" s="221">
        <f>(IF($E1297&lt;&gt;0,$J$2,IF($I1297&lt;&gt;0,$J$2,"")))</f>
        <v>1</v>
      </c>
      <c r="L1172" s="278"/>
      <c r="M1172" s="278"/>
      <c r="N1172" s="282"/>
      <c r="O1172" s="282"/>
      <c r="P1172" s="282"/>
      <c r="Q1172" s="278"/>
      <c r="R1172" s="278"/>
      <c r="S1172" s="282"/>
      <c r="T1172" s="282"/>
      <c r="U1172" s="278"/>
      <c r="V1172" s="282"/>
      <c r="W1172" s="282"/>
    </row>
    <row r="1173" spans="2:24" ht="18">
      <c r="B1173" s="230"/>
      <c r="D1173" s="441"/>
      <c r="E1173" s="277"/>
      <c r="F1173" s="277"/>
      <c r="G1173" s="277"/>
      <c r="H1173" s="277"/>
      <c r="I1173" s="384"/>
      <c r="J1173" s="221">
        <f>(IF($E1297&lt;&gt;0,$J$2,IF($I1297&lt;&gt;0,$J$2,"")))</f>
        <v>1</v>
      </c>
      <c r="L1173" s="278"/>
      <c r="M1173" s="278"/>
      <c r="N1173" s="282"/>
      <c r="O1173" s="282"/>
      <c r="P1173" s="282"/>
      <c r="Q1173" s="278"/>
      <c r="R1173" s="278"/>
      <c r="S1173" s="282"/>
      <c r="T1173" s="282"/>
      <c r="U1173" s="278"/>
      <c r="V1173" s="282"/>
      <c r="W1173" s="282"/>
    </row>
    <row r="1174" spans="2:24" ht="16.8" thickBot="1">
      <c r="C1174" s="227"/>
      <c r="D1174" s="228"/>
      <c r="E1174" s="278"/>
      <c r="F1174" s="281"/>
      <c r="G1174" s="281"/>
      <c r="H1174" s="281"/>
      <c r="I1174" s="284" t="s">
        <v>1659</v>
      </c>
      <c r="J1174" s="221">
        <f>(IF($E1297&lt;&gt;0,$J$2,IF($I1297&lt;&gt;0,$J$2,"")))</f>
        <v>1</v>
      </c>
      <c r="L1174" s="283" t="s">
        <v>91</v>
      </c>
      <c r="M1174" s="278"/>
      <c r="N1174" s="282"/>
      <c r="O1174" s="284" t="s">
        <v>1659</v>
      </c>
      <c r="P1174" s="282"/>
      <c r="Q1174" s="283" t="s">
        <v>92</v>
      </c>
      <c r="R1174" s="278"/>
      <c r="S1174" s="282"/>
      <c r="T1174" s="284" t="s">
        <v>1659</v>
      </c>
      <c r="U1174" s="278"/>
      <c r="V1174" s="282"/>
      <c r="W1174" s="284" t="s">
        <v>1659</v>
      </c>
    </row>
    <row r="1175" spans="2:24" ht="18.600000000000001" thickBot="1">
      <c r="B1175" s="674"/>
      <c r="C1175" s="675"/>
      <c r="D1175" s="676" t="s">
        <v>1055</v>
      </c>
      <c r="E1175" s="677"/>
      <c r="F1175" s="955" t="s">
        <v>1460</v>
      </c>
      <c r="G1175" s="956"/>
      <c r="H1175" s="957"/>
      <c r="I1175" s="958"/>
      <c r="J1175" s="221">
        <f>(IF($E1297&lt;&gt;0,$J$2,IF($I1297&lt;&gt;0,$J$2,"")))</f>
        <v>1</v>
      </c>
      <c r="L1175" s="912" t="s">
        <v>1888</v>
      </c>
      <c r="M1175" s="912" t="s">
        <v>1889</v>
      </c>
      <c r="N1175" s="905" t="s">
        <v>1890</v>
      </c>
      <c r="O1175" s="905" t="s">
        <v>93</v>
      </c>
      <c r="P1175" s="222"/>
      <c r="Q1175" s="905" t="s">
        <v>1891</v>
      </c>
      <c r="R1175" s="905" t="s">
        <v>1892</v>
      </c>
      <c r="S1175" s="905" t="s">
        <v>1893</v>
      </c>
      <c r="T1175" s="905" t="s">
        <v>94</v>
      </c>
      <c r="U1175" s="409" t="s">
        <v>95</v>
      </c>
      <c r="V1175" s="410"/>
      <c r="W1175" s="411"/>
      <c r="X1175" s="291"/>
    </row>
    <row r="1176" spans="2:24" ht="31.8" thickBot="1">
      <c r="B1176" s="678" t="s">
        <v>1575</v>
      </c>
      <c r="C1176" s="679" t="s">
        <v>1660</v>
      </c>
      <c r="D1176" s="680" t="s">
        <v>1056</v>
      </c>
      <c r="E1176" s="681"/>
      <c r="F1176" s="605" t="s">
        <v>1461</v>
      </c>
      <c r="G1176" s="605" t="s">
        <v>1462</v>
      </c>
      <c r="H1176" s="605" t="s">
        <v>1459</v>
      </c>
      <c r="I1176" s="605" t="s">
        <v>1049</v>
      </c>
      <c r="J1176" s="221">
        <f>(IF($E1297&lt;&gt;0,$J$2,IF($I1297&lt;&gt;0,$J$2,"")))</f>
        <v>1</v>
      </c>
      <c r="L1176" s="948"/>
      <c r="M1176" s="954"/>
      <c r="N1176" s="948"/>
      <c r="O1176" s="954"/>
      <c r="P1176" s="222"/>
      <c r="Q1176" s="945"/>
      <c r="R1176" s="945"/>
      <c r="S1176" s="945"/>
      <c r="T1176" s="945"/>
      <c r="U1176" s="412">
        <f>$C$3</f>
        <v>2023</v>
      </c>
      <c r="V1176" s="412">
        <f>$C$3+1</f>
        <v>2024</v>
      </c>
      <c r="W1176" s="412" t="str">
        <f>CONCATENATE("след ",$C$3+1)</f>
        <v>след 2024</v>
      </c>
      <c r="X1176" s="413" t="s">
        <v>96</v>
      </c>
    </row>
    <row r="1177" spans="2:24" ht="18" thickBot="1">
      <c r="B1177" s="506"/>
      <c r="C1177" s="397"/>
      <c r="D1177" s="295" t="s">
        <v>1244</v>
      </c>
      <c r="E1177" s="701"/>
      <c r="F1177" s="296"/>
      <c r="G1177" s="296"/>
      <c r="H1177" s="296"/>
      <c r="I1177" s="483"/>
      <c r="J1177" s="221">
        <f>(IF($E1297&lt;&gt;0,$J$2,IF($I1297&lt;&gt;0,$J$2,"")))</f>
        <v>1</v>
      </c>
      <c r="L1177" s="297" t="s">
        <v>97</v>
      </c>
      <c r="M1177" s="297" t="s">
        <v>98</v>
      </c>
      <c r="N1177" s="298" t="s">
        <v>99</v>
      </c>
      <c r="O1177" s="298" t="s">
        <v>100</v>
      </c>
      <c r="P1177" s="222"/>
      <c r="Q1177" s="504" t="s">
        <v>101</v>
      </c>
      <c r="R1177" s="504" t="s">
        <v>102</v>
      </c>
      <c r="S1177" s="504" t="s">
        <v>103</v>
      </c>
      <c r="T1177" s="504" t="s">
        <v>104</v>
      </c>
      <c r="U1177" s="504" t="s">
        <v>1026</v>
      </c>
      <c r="V1177" s="504" t="s">
        <v>1027</v>
      </c>
      <c r="W1177" s="504" t="s">
        <v>1028</v>
      </c>
      <c r="X1177" s="414" t="s">
        <v>1029</v>
      </c>
    </row>
    <row r="1178" spans="2:24" ht="122.4" thickBot="1">
      <c r="B1178" s="236"/>
      <c r="C1178" s="511">
        <f>VLOOKUP(D1178,OP_LIST2,2,FALSE)</f>
        <v>0</v>
      </c>
      <c r="D1178" s="512" t="s">
        <v>944</v>
      </c>
      <c r="E1178" s="702"/>
      <c r="F1178" s="368"/>
      <c r="G1178" s="368"/>
      <c r="H1178" s="368"/>
      <c r="I1178" s="303"/>
      <c r="J1178" s="221">
        <f>(IF($E1297&lt;&gt;0,$J$2,IF($I1297&lt;&gt;0,$J$2,"")))</f>
        <v>1</v>
      </c>
      <c r="L1178" s="415" t="s">
        <v>1030</v>
      </c>
      <c r="M1178" s="415" t="s">
        <v>1030</v>
      </c>
      <c r="N1178" s="415" t="s">
        <v>1031</v>
      </c>
      <c r="O1178" s="415" t="s">
        <v>1032</v>
      </c>
      <c r="P1178" s="222"/>
      <c r="Q1178" s="415" t="s">
        <v>1030</v>
      </c>
      <c r="R1178" s="415" t="s">
        <v>1030</v>
      </c>
      <c r="S1178" s="415" t="s">
        <v>1057</v>
      </c>
      <c r="T1178" s="415" t="s">
        <v>1034</v>
      </c>
      <c r="U1178" s="415" t="s">
        <v>1030</v>
      </c>
      <c r="V1178" s="415" t="s">
        <v>1030</v>
      </c>
      <c r="W1178" s="415" t="s">
        <v>1030</v>
      </c>
      <c r="X1178" s="306" t="s">
        <v>1035</v>
      </c>
    </row>
    <row r="1179" spans="2:24" ht="18" thickBot="1">
      <c r="B1179" s="510"/>
      <c r="C1179" s="513">
        <f>VLOOKUP(D1180,EBK_DEIN2,2,FALSE)</f>
        <v>2283</v>
      </c>
      <c r="D1179" s="505" t="s">
        <v>1444</v>
      </c>
      <c r="E1179" s="703"/>
      <c r="F1179" s="368"/>
      <c r="G1179" s="368"/>
      <c r="H1179" s="368"/>
      <c r="I1179" s="303"/>
      <c r="J1179" s="221">
        <f>(IF($E1297&lt;&gt;0,$J$2,IF($I1297&lt;&gt;0,$J$2,"")))</f>
        <v>1</v>
      </c>
      <c r="L1179" s="416"/>
      <c r="M1179" s="416"/>
      <c r="N1179" s="344"/>
      <c r="O1179" s="417"/>
      <c r="P1179" s="222"/>
      <c r="Q1179" s="416"/>
      <c r="R1179" s="416"/>
      <c r="S1179" s="344"/>
      <c r="T1179" s="417"/>
      <c r="U1179" s="416"/>
      <c r="V1179" s="344"/>
      <c r="W1179" s="417"/>
      <c r="X1179" s="418"/>
    </row>
    <row r="1180" spans="2:24" ht="31.2">
      <c r="B1180" s="419"/>
      <c r="C1180" s="238"/>
      <c r="D1180" s="502" t="s">
        <v>723</v>
      </c>
      <c r="E1180" s="703"/>
      <c r="F1180" s="368"/>
      <c r="G1180" s="368"/>
      <c r="H1180" s="368"/>
      <c r="I1180" s="303"/>
      <c r="J1180" s="221">
        <f>(IF($E1297&lt;&gt;0,$J$2,IF($I1297&lt;&gt;0,$J$2,"")))</f>
        <v>1</v>
      </c>
      <c r="L1180" s="416"/>
      <c r="M1180" s="416"/>
      <c r="N1180" s="344"/>
      <c r="O1180" s="420">
        <f>SUMIF(O1183:O1184,"&lt;0")+SUMIF(O1186:O1190,"&lt;0")+SUMIF(O1192:O1199,"&lt;0")+SUMIF(O1201:O1217,"&lt;0")+SUMIF(O1223:O1227,"&lt;0")+SUMIF(O1229:O1234,"&lt;0")+SUMIF(O1237:O1243,"&lt;0")+SUMIF(O1250:O1251,"&lt;0")+SUMIF(O1254:O1259,"&lt;0")+SUMIF(O1261:O1266,"&lt;0")+SUMIF(O1270,"&lt;0")+SUMIF(O1272:O1278,"&lt;0")+SUMIF(O1280:O1282,"&lt;0")+SUMIF(O1284:O1287,"&lt;0")+SUMIF(O1289:O1290,"&lt;0")+SUMIF(O1293,"&lt;0")</f>
        <v>-4000</v>
      </c>
      <c r="P1180" s="222"/>
      <c r="Q1180" s="416"/>
      <c r="R1180" s="416"/>
      <c r="S1180" s="344"/>
      <c r="T1180" s="420">
        <f>SUMIF(T1183:T1184,"&lt;0")+SUMIF(T1186:T1190,"&lt;0")+SUMIF(T1192:T1199,"&lt;0")+SUMIF(T1201:T1217,"&lt;0")+SUMIF(T1223:T1227,"&lt;0")+SUMIF(T1229:T1234,"&lt;0")+SUMIF(T1237:T1243,"&lt;0")+SUMIF(T1250:T1251,"&lt;0")+SUMIF(T1254:T1259,"&lt;0")+SUMIF(T1261:T1266,"&lt;0")+SUMIF(T1270,"&lt;0")+SUMIF(T1272:T1278,"&lt;0")+SUMIF(T1280:T1282,"&lt;0")+SUMIF(T1284:T1287,"&lt;0")+SUMIF(T1289:T1290,"&lt;0")+SUMIF(T1293,"&lt;0")</f>
        <v>-4000</v>
      </c>
      <c r="U1180" s="416"/>
      <c r="V1180" s="344"/>
      <c r="W1180" s="417"/>
      <c r="X1180" s="308"/>
    </row>
    <row r="1181" spans="2:24" ht="18.600000000000001" thickBot="1">
      <c r="B1181" s="354"/>
      <c r="C1181" s="238"/>
      <c r="D1181" s="292" t="s">
        <v>1058</v>
      </c>
      <c r="E1181" s="703"/>
      <c r="F1181" s="368"/>
      <c r="G1181" s="368"/>
      <c r="H1181" s="368"/>
      <c r="I1181" s="303"/>
      <c r="J1181" s="221">
        <f>(IF($E1297&lt;&gt;0,$J$2,IF($I1297&lt;&gt;0,$J$2,"")))</f>
        <v>1</v>
      </c>
      <c r="L1181" s="416"/>
      <c r="M1181" s="416"/>
      <c r="N1181" s="344"/>
      <c r="O1181" s="417"/>
      <c r="P1181" s="222"/>
      <c r="Q1181" s="416"/>
      <c r="R1181" s="416"/>
      <c r="S1181" s="344"/>
      <c r="T1181" s="417"/>
      <c r="U1181" s="416"/>
      <c r="V1181" s="344"/>
      <c r="W1181" s="417"/>
      <c r="X1181" s="310"/>
    </row>
    <row r="1182" spans="2:24" ht="18.600000000000001" hidden="1" thickBot="1">
      <c r="B1182" s="682">
        <v>100</v>
      </c>
      <c r="C1182" s="959" t="s">
        <v>1245</v>
      </c>
      <c r="D1182" s="960"/>
      <c r="E1182" s="683"/>
      <c r="F1182" s="684">
        <f>SUM(F1183:F1184)</f>
        <v>0</v>
      </c>
      <c r="G1182" s="685">
        <f>SUM(G1183:G1184)</f>
        <v>0</v>
      </c>
      <c r="H1182" s="685">
        <f>SUM(H1183:H1184)</f>
        <v>0</v>
      </c>
      <c r="I1182" s="685">
        <f>SUM(I1183:I1184)</f>
        <v>0</v>
      </c>
      <c r="J1182" s="243" t="str">
        <f t="shared" ref="J1182:J1213" si="286">(IF($E1182&lt;&gt;0,$J$2,IF($I1182&lt;&gt;0,$J$2,"")))</f>
        <v/>
      </c>
      <c r="K1182" s="244"/>
      <c r="L1182" s="311">
        <f>SUM(L1183:L1184)</f>
        <v>0</v>
      </c>
      <c r="M1182" s="312">
        <f>SUM(M1183:M1184)</f>
        <v>0</v>
      </c>
      <c r="N1182" s="421">
        <f>SUM(N1183:N1184)</f>
        <v>0</v>
      </c>
      <c r="O1182" s="422">
        <f>SUM(O1183:O1184)</f>
        <v>0</v>
      </c>
      <c r="P1182" s="244"/>
      <c r="Q1182" s="707"/>
      <c r="R1182" s="708"/>
      <c r="S1182" s="709"/>
      <c r="T1182" s="708"/>
      <c r="U1182" s="708"/>
      <c r="V1182" s="708"/>
      <c r="W1182" s="710"/>
      <c r="X1182" s="313">
        <f t="shared" ref="X1182:X1213" si="287">T1182-U1182-V1182-W1182</f>
        <v>0</v>
      </c>
    </row>
    <row r="1183" spans="2:24" ht="18.600000000000001" hidden="1" thickBot="1">
      <c r="B1183" s="140"/>
      <c r="C1183" s="144">
        <v>101</v>
      </c>
      <c r="D1183" s="138" t="s">
        <v>1246</v>
      </c>
      <c r="E1183" s="704"/>
      <c r="F1183" s="449"/>
      <c r="G1183" s="245"/>
      <c r="H1183" s="245"/>
      <c r="I1183" s="476">
        <f>F1183+G1183+H1183</f>
        <v>0</v>
      </c>
      <c r="J1183" s="243" t="str">
        <f t="shared" si="286"/>
        <v/>
      </c>
      <c r="K1183" s="244"/>
      <c r="L1183" s="423"/>
      <c r="M1183" s="252"/>
      <c r="N1183" s="315">
        <f>I1183</f>
        <v>0</v>
      </c>
      <c r="O1183" s="424">
        <f>L1183+M1183-N1183</f>
        <v>0</v>
      </c>
      <c r="P1183" s="244"/>
      <c r="Q1183" s="663"/>
      <c r="R1183" s="667"/>
      <c r="S1183" s="667"/>
      <c r="T1183" s="667"/>
      <c r="U1183" s="667"/>
      <c r="V1183" s="667"/>
      <c r="W1183" s="711"/>
      <c r="X1183" s="313">
        <f t="shared" si="287"/>
        <v>0</v>
      </c>
    </row>
    <row r="1184" spans="2:24" ht="18.600000000000001" hidden="1" thickBot="1">
      <c r="B1184" s="140"/>
      <c r="C1184" s="137">
        <v>102</v>
      </c>
      <c r="D1184" s="139" t="s">
        <v>1247</v>
      </c>
      <c r="E1184" s="704"/>
      <c r="F1184" s="449"/>
      <c r="G1184" s="245"/>
      <c r="H1184" s="245"/>
      <c r="I1184" s="476">
        <f>F1184+G1184+H1184</f>
        <v>0</v>
      </c>
      <c r="J1184" s="243" t="str">
        <f t="shared" si="286"/>
        <v/>
      </c>
      <c r="K1184" s="244"/>
      <c r="L1184" s="423"/>
      <c r="M1184" s="252"/>
      <c r="N1184" s="315">
        <f>I1184</f>
        <v>0</v>
      </c>
      <c r="O1184" s="424">
        <f>L1184+M1184-N1184</f>
        <v>0</v>
      </c>
      <c r="P1184" s="244"/>
      <c r="Q1184" s="663"/>
      <c r="R1184" s="667"/>
      <c r="S1184" s="667"/>
      <c r="T1184" s="667"/>
      <c r="U1184" s="667"/>
      <c r="V1184" s="667"/>
      <c r="W1184" s="711"/>
      <c r="X1184" s="313">
        <f t="shared" si="287"/>
        <v>0</v>
      </c>
    </row>
    <row r="1185" spans="2:24" ht="18.600000000000001" hidden="1" thickBot="1">
      <c r="B1185" s="686">
        <v>200</v>
      </c>
      <c r="C1185" s="946" t="s">
        <v>1248</v>
      </c>
      <c r="D1185" s="946"/>
      <c r="E1185" s="687"/>
      <c r="F1185" s="688">
        <f>SUM(F1186:F1190)</f>
        <v>0</v>
      </c>
      <c r="G1185" s="689">
        <f>SUM(G1186:G1190)</f>
        <v>0</v>
      </c>
      <c r="H1185" s="689">
        <f>SUM(H1186:H1190)</f>
        <v>0</v>
      </c>
      <c r="I1185" s="689">
        <f>SUM(I1186:I1190)</f>
        <v>0</v>
      </c>
      <c r="J1185" s="243" t="str">
        <f t="shared" si="286"/>
        <v/>
      </c>
      <c r="K1185" s="244"/>
      <c r="L1185" s="316">
        <f>SUM(L1186:L1190)</f>
        <v>0</v>
      </c>
      <c r="M1185" s="317">
        <f>SUM(M1186:M1190)</f>
        <v>0</v>
      </c>
      <c r="N1185" s="425">
        <f>SUM(N1186:N1190)</f>
        <v>0</v>
      </c>
      <c r="O1185" s="426">
        <f>SUM(O1186:O1190)</f>
        <v>0</v>
      </c>
      <c r="P1185" s="244"/>
      <c r="Q1185" s="665"/>
      <c r="R1185" s="666"/>
      <c r="S1185" s="666"/>
      <c r="T1185" s="666"/>
      <c r="U1185" s="666"/>
      <c r="V1185" s="666"/>
      <c r="W1185" s="712"/>
      <c r="X1185" s="313">
        <f t="shared" si="287"/>
        <v>0</v>
      </c>
    </row>
    <row r="1186" spans="2:24" ht="18.600000000000001" hidden="1" thickBot="1">
      <c r="B1186" s="143"/>
      <c r="C1186" s="144">
        <v>201</v>
      </c>
      <c r="D1186" s="138" t="s">
        <v>1249</v>
      </c>
      <c r="E1186" s="704"/>
      <c r="F1186" s="449"/>
      <c r="G1186" s="245"/>
      <c r="H1186" s="245"/>
      <c r="I1186" s="476">
        <f>F1186+G1186+H1186</f>
        <v>0</v>
      </c>
      <c r="J1186" s="243" t="str">
        <f t="shared" si="286"/>
        <v/>
      </c>
      <c r="K1186" s="244"/>
      <c r="L1186" s="423"/>
      <c r="M1186" s="252"/>
      <c r="N1186" s="315">
        <f>I1186</f>
        <v>0</v>
      </c>
      <c r="O1186" s="424">
        <f>L1186+M1186-N1186</f>
        <v>0</v>
      </c>
      <c r="P1186" s="244"/>
      <c r="Q1186" s="663"/>
      <c r="R1186" s="667"/>
      <c r="S1186" s="667"/>
      <c r="T1186" s="667"/>
      <c r="U1186" s="667"/>
      <c r="V1186" s="667"/>
      <c r="W1186" s="711"/>
      <c r="X1186" s="313">
        <f t="shared" si="287"/>
        <v>0</v>
      </c>
    </row>
    <row r="1187" spans="2:24" ht="18.600000000000001" hidden="1" thickBot="1">
      <c r="B1187" s="136"/>
      <c r="C1187" s="137">
        <v>202</v>
      </c>
      <c r="D1187" s="145" t="s">
        <v>1250</v>
      </c>
      <c r="E1187" s="704"/>
      <c r="F1187" s="449"/>
      <c r="G1187" s="245"/>
      <c r="H1187" s="245"/>
      <c r="I1187" s="476">
        <f>F1187+G1187+H1187</f>
        <v>0</v>
      </c>
      <c r="J1187" s="243" t="str">
        <f t="shared" si="286"/>
        <v/>
      </c>
      <c r="K1187" s="244"/>
      <c r="L1187" s="423"/>
      <c r="M1187" s="252"/>
      <c r="N1187" s="315">
        <f>I1187</f>
        <v>0</v>
      </c>
      <c r="O1187" s="424">
        <f>L1187+M1187-N1187</f>
        <v>0</v>
      </c>
      <c r="P1187" s="244"/>
      <c r="Q1187" s="663"/>
      <c r="R1187" s="667"/>
      <c r="S1187" s="667"/>
      <c r="T1187" s="667"/>
      <c r="U1187" s="667"/>
      <c r="V1187" s="667"/>
      <c r="W1187" s="711"/>
      <c r="X1187" s="313">
        <f t="shared" si="287"/>
        <v>0</v>
      </c>
    </row>
    <row r="1188" spans="2:24" ht="18.600000000000001" hidden="1" thickBot="1">
      <c r="B1188" s="152"/>
      <c r="C1188" s="137">
        <v>205</v>
      </c>
      <c r="D1188" s="145" t="s">
        <v>901</v>
      </c>
      <c r="E1188" s="704"/>
      <c r="F1188" s="449"/>
      <c r="G1188" s="245"/>
      <c r="H1188" s="245"/>
      <c r="I1188" s="476">
        <f>F1188+G1188+H1188</f>
        <v>0</v>
      </c>
      <c r="J1188" s="243" t="str">
        <f t="shared" si="286"/>
        <v/>
      </c>
      <c r="K1188" s="244"/>
      <c r="L1188" s="423"/>
      <c r="M1188" s="252"/>
      <c r="N1188" s="315">
        <f>I1188</f>
        <v>0</v>
      </c>
      <c r="O1188" s="424">
        <f>L1188+M1188-N1188</f>
        <v>0</v>
      </c>
      <c r="P1188" s="244"/>
      <c r="Q1188" s="663"/>
      <c r="R1188" s="667"/>
      <c r="S1188" s="667"/>
      <c r="T1188" s="667"/>
      <c r="U1188" s="667"/>
      <c r="V1188" s="667"/>
      <c r="W1188" s="711"/>
      <c r="X1188" s="313">
        <f t="shared" si="287"/>
        <v>0</v>
      </c>
    </row>
    <row r="1189" spans="2:24" ht="18.600000000000001" hidden="1" thickBot="1">
      <c r="B1189" s="152"/>
      <c r="C1189" s="137">
        <v>208</v>
      </c>
      <c r="D1189" s="159" t="s">
        <v>902</v>
      </c>
      <c r="E1189" s="704"/>
      <c r="F1189" s="449"/>
      <c r="G1189" s="245"/>
      <c r="H1189" s="245"/>
      <c r="I1189" s="476">
        <f>F1189+G1189+H1189</f>
        <v>0</v>
      </c>
      <c r="J1189" s="243" t="str">
        <f t="shared" si="286"/>
        <v/>
      </c>
      <c r="K1189" s="244"/>
      <c r="L1189" s="423"/>
      <c r="M1189" s="252"/>
      <c r="N1189" s="315">
        <f>I1189</f>
        <v>0</v>
      </c>
      <c r="O1189" s="424">
        <f>L1189+M1189-N1189</f>
        <v>0</v>
      </c>
      <c r="P1189" s="244"/>
      <c r="Q1189" s="663"/>
      <c r="R1189" s="667"/>
      <c r="S1189" s="667"/>
      <c r="T1189" s="667"/>
      <c r="U1189" s="667"/>
      <c r="V1189" s="667"/>
      <c r="W1189" s="711"/>
      <c r="X1189" s="313">
        <f t="shared" si="287"/>
        <v>0</v>
      </c>
    </row>
    <row r="1190" spans="2:24" ht="18.600000000000001" hidden="1" thickBot="1">
      <c r="B1190" s="143"/>
      <c r="C1190" s="142">
        <v>209</v>
      </c>
      <c r="D1190" s="148" t="s">
        <v>903</v>
      </c>
      <c r="E1190" s="704"/>
      <c r="F1190" s="449"/>
      <c r="G1190" s="245"/>
      <c r="H1190" s="245"/>
      <c r="I1190" s="476">
        <f>F1190+G1190+H1190</f>
        <v>0</v>
      </c>
      <c r="J1190" s="243" t="str">
        <f t="shared" si="286"/>
        <v/>
      </c>
      <c r="K1190" s="244"/>
      <c r="L1190" s="423"/>
      <c r="M1190" s="252"/>
      <c r="N1190" s="315">
        <f>I1190</f>
        <v>0</v>
      </c>
      <c r="O1190" s="424">
        <f>L1190+M1190-N1190</f>
        <v>0</v>
      </c>
      <c r="P1190" s="244"/>
      <c r="Q1190" s="663"/>
      <c r="R1190" s="667"/>
      <c r="S1190" s="667"/>
      <c r="T1190" s="667"/>
      <c r="U1190" s="667"/>
      <c r="V1190" s="667"/>
      <c r="W1190" s="711"/>
      <c r="X1190" s="313">
        <f t="shared" si="287"/>
        <v>0</v>
      </c>
    </row>
    <row r="1191" spans="2:24" ht="18.600000000000001" hidden="1" thickBot="1">
      <c r="B1191" s="686">
        <v>500</v>
      </c>
      <c r="C1191" s="947" t="s">
        <v>203</v>
      </c>
      <c r="D1191" s="947"/>
      <c r="E1191" s="687"/>
      <c r="F1191" s="688">
        <f>SUM(F1192:F1198)</f>
        <v>0</v>
      </c>
      <c r="G1191" s="689">
        <f>SUM(G1192:G1198)</f>
        <v>0</v>
      </c>
      <c r="H1191" s="689">
        <f>SUM(H1192:H1198)</f>
        <v>0</v>
      </c>
      <c r="I1191" s="689">
        <f>SUM(I1192:I1198)</f>
        <v>0</v>
      </c>
      <c r="J1191" s="243" t="str">
        <f t="shared" si="286"/>
        <v/>
      </c>
      <c r="K1191" s="244"/>
      <c r="L1191" s="316">
        <f>SUM(L1192:L1198)</f>
        <v>0</v>
      </c>
      <c r="M1191" s="317">
        <f>SUM(M1192:M1198)</f>
        <v>0</v>
      </c>
      <c r="N1191" s="425">
        <f>SUM(N1192:N1198)</f>
        <v>0</v>
      </c>
      <c r="O1191" s="426">
        <f>SUM(O1192:O1198)</f>
        <v>0</v>
      </c>
      <c r="P1191" s="244"/>
      <c r="Q1191" s="665"/>
      <c r="R1191" s="666"/>
      <c r="S1191" s="667"/>
      <c r="T1191" s="666"/>
      <c r="U1191" s="666"/>
      <c r="V1191" s="666"/>
      <c r="W1191" s="712"/>
      <c r="X1191" s="313">
        <f t="shared" si="287"/>
        <v>0</v>
      </c>
    </row>
    <row r="1192" spans="2:24" ht="18.600000000000001" hidden="1" thickBot="1">
      <c r="B1192" s="143"/>
      <c r="C1192" s="160">
        <v>551</v>
      </c>
      <c r="D1192" s="456" t="s">
        <v>204</v>
      </c>
      <c r="E1192" s="704"/>
      <c r="F1192" s="449"/>
      <c r="G1192" s="245"/>
      <c r="H1192" s="245"/>
      <c r="I1192" s="476">
        <f t="shared" ref="I1192:I1199" si="288">F1192+G1192+H1192</f>
        <v>0</v>
      </c>
      <c r="J1192" s="243" t="str">
        <f t="shared" si="286"/>
        <v/>
      </c>
      <c r="K1192" s="244"/>
      <c r="L1192" s="423"/>
      <c r="M1192" s="252"/>
      <c r="N1192" s="315">
        <f t="shared" ref="N1192:N1199" si="289">I1192</f>
        <v>0</v>
      </c>
      <c r="O1192" s="424">
        <f t="shared" ref="O1192:O1199" si="290">L1192+M1192-N1192</f>
        <v>0</v>
      </c>
      <c r="P1192" s="244"/>
      <c r="Q1192" s="663"/>
      <c r="R1192" s="667"/>
      <c r="S1192" s="667"/>
      <c r="T1192" s="667"/>
      <c r="U1192" s="667"/>
      <c r="V1192" s="667"/>
      <c r="W1192" s="711"/>
      <c r="X1192" s="313">
        <f t="shared" si="287"/>
        <v>0</v>
      </c>
    </row>
    <row r="1193" spans="2:24" ht="18.600000000000001" hidden="1" thickBot="1">
      <c r="B1193" s="143"/>
      <c r="C1193" s="161">
        <v>552</v>
      </c>
      <c r="D1193" s="457" t="s">
        <v>205</v>
      </c>
      <c r="E1193" s="704"/>
      <c r="F1193" s="449"/>
      <c r="G1193" s="245"/>
      <c r="H1193" s="245"/>
      <c r="I1193" s="476">
        <f t="shared" si="288"/>
        <v>0</v>
      </c>
      <c r="J1193" s="243" t="str">
        <f t="shared" si="286"/>
        <v/>
      </c>
      <c r="K1193" s="244"/>
      <c r="L1193" s="423"/>
      <c r="M1193" s="252"/>
      <c r="N1193" s="315">
        <f t="shared" si="289"/>
        <v>0</v>
      </c>
      <c r="O1193" s="424">
        <f t="shared" si="290"/>
        <v>0</v>
      </c>
      <c r="P1193" s="244"/>
      <c r="Q1193" s="663"/>
      <c r="R1193" s="667"/>
      <c r="S1193" s="667"/>
      <c r="T1193" s="667"/>
      <c r="U1193" s="667"/>
      <c r="V1193" s="667"/>
      <c r="W1193" s="711"/>
      <c r="X1193" s="313">
        <f t="shared" si="287"/>
        <v>0</v>
      </c>
    </row>
    <row r="1194" spans="2:24" ht="18.600000000000001" hidden="1" thickBot="1">
      <c r="B1194" s="143"/>
      <c r="C1194" s="161">
        <v>558</v>
      </c>
      <c r="D1194" s="457" t="s">
        <v>1676</v>
      </c>
      <c r="E1194" s="704"/>
      <c r="F1194" s="592">
        <v>0</v>
      </c>
      <c r="G1194" s="592">
        <v>0</v>
      </c>
      <c r="H1194" s="592">
        <v>0</v>
      </c>
      <c r="I1194" s="476">
        <f t="shared" si="288"/>
        <v>0</v>
      </c>
      <c r="J1194" s="243" t="str">
        <f t="shared" si="286"/>
        <v/>
      </c>
      <c r="K1194" s="244"/>
      <c r="L1194" s="423"/>
      <c r="M1194" s="252"/>
      <c r="N1194" s="315">
        <f t="shared" si="289"/>
        <v>0</v>
      </c>
      <c r="O1194" s="424">
        <f t="shared" si="290"/>
        <v>0</v>
      </c>
      <c r="P1194" s="244"/>
      <c r="Q1194" s="663"/>
      <c r="R1194" s="667"/>
      <c r="S1194" s="667"/>
      <c r="T1194" s="667"/>
      <c r="U1194" s="667"/>
      <c r="V1194" s="667"/>
      <c r="W1194" s="711"/>
      <c r="X1194" s="313">
        <f t="shared" si="287"/>
        <v>0</v>
      </c>
    </row>
    <row r="1195" spans="2:24" ht="18.600000000000001" hidden="1" thickBot="1">
      <c r="B1195" s="143"/>
      <c r="C1195" s="161">
        <v>560</v>
      </c>
      <c r="D1195" s="458" t="s">
        <v>206</v>
      </c>
      <c r="E1195" s="704"/>
      <c r="F1195" s="449"/>
      <c r="G1195" s="245"/>
      <c r="H1195" s="245"/>
      <c r="I1195" s="476">
        <f t="shared" si="288"/>
        <v>0</v>
      </c>
      <c r="J1195" s="243" t="str">
        <f t="shared" si="286"/>
        <v/>
      </c>
      <c r="K1195" s="244"/>
      <c r="L1195" s="423"/>
      <c r="M1195" s="252"/>
      <c r="N1195" s="315">
        <f t="shared" si="289"/>
        <v>0</v>
      </c>
      <c r="O1195" s="424">
        <f t="shared" si="290"/>
        <v>0</v>
      </c>
      <c r="P1195" s="244"/>
      <c r="Q1195" s="663"/>
      <c r="R1195" s="667"/>
      <c r="S1195" s="667"/>
      <c r="T1195" s="667"/>
      <c r="U1195" s="667"/>
      <c r="V1195" s="667"/>
      <c r="W1195" s="711"/>
      <c r="X1195" s="313">
        <f t="shared" si="287"/>
        <v>0</v>
      </c>
    </row>
    <row r="1196" spans="2:24" ht="18.600000000000001" hidden="1" thickBot="1">
      <c r="B1196" s="143"/>
      <c r="C1196" s="161">
        <v>580</v>
      </c>
      <c r="D1196" s="457" t="s">
        <v>207</v>
      </c>
      <c r="E1196" s="704"/>
      <c r="F1196" s="449"/>
      <c r="G1196" s="245"/>
      <c r="H1196" s="245"/>
      <c r="I1196" s="476">
        <f t="shared" si="288"/>
        <v>0</v>
      </c>
      <c r="J1196" s="243" t="str">
        <f t="shared" si="286"/>
        <v/>
      </c>
      <c r="K1196" s="244"/>
      <c r="L1196" s="423"/>
      <c r="M1196" s="252"/>
      <c r="N1196" s="315">
        <f t="shared" si="289"/>
        <v>0</v>
      </c>
      <c r="O1196" s="424">
        <f t="shared" si="290"/>
        <v>0</v>
      </c>
      <c r="P1196" s="244"/>
      <c r="Q1196" s="663"/>
      <c r="R1196" s="667"/>
      <c r="S1196" s="667"/>
      <c r="T1196" s="667"/>
      <c r="U1196" s="667"/>
      <c r="V1196" s="667"/>
      <c r="W1196" s="711"/>
      <c r="X1196" s="313">
        <f t="shared" si="287"/>
        <v>0</v>
      </c>
    </row>
    <row r="1197" spans="2:24" ht="18.600000000000001" hidden="1" thickBot="1">
      <c r="B1197" s="143"/>
      <c r="C1197" s="161">
        <v>588</v>
      </c>
      <c r="D1197" s="457" t="s">
        <v>1681</v>
      </c>
      <c r="E1197" s="704"/>
      <c r="F1197" s="592">
        <v>0</v>
      </c>
      <c r="G1197" s="592">
        <v>0</v>
      </c>
      <c r="H1197" s="592">
        <v>0</v>
      </c>
      <c r="I1197" s="476">
        <f t="shared" si="288"/>
        <v>0</v>
      </c>
      <c r="J1197" s="243" t="str">
        <f t="shared" si="286"/>
        <v/>
      </c>
      <c r="K1197" s="244"/>
      <c r="L1197" s="423"/>
      <c r="M1197" s="252"/>
      <c r="N1197" s="315">
        <f t="shared" si="289"/>
        <v>0</v>
      </c>
      <c r="O1197" s="424">
        <f t="shared" si="290"/>
        <v>0</v>
      </c>
      <c r="P1197" s="244"/>
      <c r="Q1197" s="663"/>
      <c r="R1197" s="667"/>
      <c r="S1197" s="667"/>
      <c r="T1197" s="667"/>
      <c r="U1197" s="667"/>
      <c r="V1197" s="667"/>
      <c r="W1197" s="711"/>
      <c r="X1197" s="313">
        <f t="shared" si="287"/>
        <v>0</v>
      </c>
    </row>
    <row r="1198" spans="2:24" ht="32.4" hidden="1" thickBot="1">
      <c r="B1198" s="143"/>
      <c r="C1198" s="162">
        <v>590</v>
      </c>
      <c r="D1198" s="459" t="s">
        <v>208</v>
      </c>
      <c r="E1198" s="704"/>
      <c r="F1198" s="449"/>
      <c r="G1198" s="245"/>
      <c r="H1198" s="245"/>
      <c r="I1198" s="476">
        <f t="shared" si="288"/>
        <v>0</v>
      </c>
      <c r="J1198" s="243" t="str">
        <f t="shared" si="286"/>
        <v/>
      </c>
      <c r="K1198" s="244"/>
      <c r="L1198" s="423"/>
      <c r="M1198" s="252"/>
      <c r="N1198" s="315">
        <f t="shared" si="289"/>
        <v>0</v>
      </c>
      <c r="O1198" s="424">
        <f t="shared" si="290"/>
        <v>0</v>
      </c>
      <c r="P1198" s="244"/>
      <c r="Q1198" s="663"/>
      <c r="R1198" s="667"/>
      <c r="S1198" s="667"/>
      <c r="T1198" s="667"/>
      <c r="U1198" s="667"/>
      <c r="V1198" s="667"/>
      <c r="W1198" s="711"/>
      <c r="X1198" s="313">
        <f t="shared" si="287"/>
        <v>0</v>
      </c>
    </row>
    <row r="1199" spans="2:24" ht="18.600000000000001" hidden="1" thickBot="1">
      <c r="B1199" s="686">
        <v>800</v>
      </c>
      <c r="C1199" s="947" t="s">
        <v>1059</v>
      </c>
      <c r="D1199" s="947"/>
      <c r="E1199" s="687"/>
      <c r="F1199" s="690"/>
      <c r="G1199" s="691"/>
      <c r="H1199" s="691"/>
      <c r="I1199" s="692">
        <f t="shared" si="288"/>
        <v>0</v>
      </c>
      <c r="J1199" s="243" t="str">
        <f t="shared" si="286"/>
        <v/>
      </c>
      <c r="K1199" s="244"/>
      <c r="L1199" s="428"/>
      <c r="M1199" s="254"/>
      <c r="N1199" s="315">
        <f t="shared" si="289"/>
        <v>0</v>
      </c>
      <c r="O1199" s="424">
        <f t="shared" si="290"/>
        <v>0</v>
      </c>
      <c r="P1199" s="244"/>
      <c r="Q1199" s="665"/>
      <c r="R1199" s="666"/>
      <c r="S1199" s="667"/>
      <c r="T1199" s="667"/>
      <c r="U1199" s="666"/>
      <c r="V1199" s="667"/>
      <c r="W1199" s="711"/>
      <c r="X1199" s="313">
        <f t="shared" si="287"/>
        <v>0</v>
      </c>
    </row>
    <row r="1200" spans="2:24" ht="18.600000000000001" thickBot="1">
      <c r="B1200" s="686">
        <v>1000</v>
      </c>
      <c r="C1200" s="943" t="s">
        <v>210</v>
      </c>
      <c r="D1200" s="943"/>
      <c r="E1200" s="687"/>
      <c r="F1200" s="688">
        <f>SUM(F1201:F1217)</f>
        <v>4000</v>
      </c>
      <c r="G1200" s="689">
        <f>SUM(G1201:G1217)</f>
        <v>0</v>
      </c>
      <c r="H1200" s="689">
        <f>SUM(H1201:H1217)</f>
        <v>0</v>
      </c>
      <c r="I1200" s="689">
        <f>SUM(I1201:I1217)</f>
        <v>4000</v>
      </c>
      <c r="J1200" s="243">
        <f t="shared" si="286"/>
        <v>1</v>
      </c>
      <c r="K1200" s="244"/>
      <c r="L1200" s="316">
        <f>SUM(L1201:L1217)</f>
        <v>0</v>
      </c>
      <c r="M1200" s="317">
        <f>SUM(M1201:M1217)</f>
        <v>0</v>
      </c>
      <c r="N1200" s="425">
        <f>SUM(N1201:N1217)</f>
        <v>4000</v>
      </c>
      <c r="O1200" s="426">
        <f>SUM(O1201:O1217)</f>
        <v>-4000</v>
      </c>
      <c r="P1200" s="244"/>
      <c r="Q1200" s="316">
        <f t="shared" ref="Q1200:W1200" si="291">SUM(Q1201:Q1217)</f>
        <v>0</v>
      </c>
      <c r="R1200" s="317">
        <f t="shared" si="291"/>
        <v>0</v>
      </c>
      <c r="S1200" s="317">
        <f t="shared" si="291"/>
        <v>4000</v>
      </c>
      <c r="T1200" s="317">
        <f t="shared" si="291"/>
        <v>-4000</v>
      </c>
      <c r="U1200" s="317">
        <f t="shared" si="291"/>
        <v>0</v>
      </c>
      <c r="V1200" s="317">
        <f t="shared" si="291"/>
        <v>0</v>
      </c>
      <c r="W1200" s="426">
        <f t="shared" si="291"/>
        <v>0</v>
      </c>
      <c r="X1200" s="313">
        <f t="shared" si="287"/>
        <v>-4000</v>
      </c>
    </row>
    <row r="1201" spans="2:24" ht="18.600000000000001" hidden="1" thickBot="1">
      <c r="B1201" s="136"/>
      <c r="C1201" s="144">
        <v>1011</v>
      </c>
      <c r="D1201" s="163" t="s">
        <v>211</v>
      </c>
      <c r="E1201" s="704"/>
      <c r="F1201" s="449"/>
      <c r="G1201" s="245"/>
      <c r="H1201" s="245"/>
      <c r="I1201" s="476">
        <f t="shared" ref="I1201:I1217" si="292">F1201+G1201+H1201</f>
        <v>0</v>
      </c>
      <c r="J1201" s="243" t="str">
        <f t="shared" si="286"/>
        <v/>
      </c>
      <c r="K1201" s="244"/>
      <c r="L1201" s="423"/>
      <c r="M1201" s="252"/>
      <c r="N1201" s="315">
        <f t="shared" ref="N1201:N1217" si="293">I1201</f>
        <v>0</v>
      </c>
      <c r="O1201" s="424">
        <f t="shared" ref="O1201:O1217" si="294">L1201+M1201-N1201</f>
        <v>0</v>
      </c>
      <c r="P1201" s="244"/>
      <c r="Q1201" s="423"/>
      <c r="R1201" s="252"/>
      <c r="S1201" s="429">
        <f t="shared" ref="S1201:S1208" si="295">+IF(+(L1201+M1201)&gt;=I1201,+M1201,+(+I1201-L1201))</f>
        <v>0</v>
      </c>
      <c r="T1201" s="315">
        <f t="shared" ref="T1201:T1208" si="296">Q1201+R1201-S1201</f>
        <v>0</v>
      </c>
      <c r="U1201" s="252"/>
      <c r="V1201" s="252"/>
      <c r="W1201" s="253"/>
      <c r="X1201" s="313">
        <f t="shared" si="287"/>
        <v>0</v>
      </c>
    </row>
    <row r="1202" spans="2:24" ht="18.600000000000001" hidden="1" thickBot="1">
      <c r="B1202" s="136"/>
      <c r="C1202" s="137">
        <v>1012</v>
      </c>
      <c r="D1202" s="145" t="s">
        <v>212</v>
      </c>
      <c r="E1202" s="704"/>
      <c r="F1202" s="449"/>
      <c r="G1202" s="245"/>
      <c r="H1202" s="245"/>
      <c r="I1202" s="476">
        <f t="shared" si="292"/>
        <v>0</v>
      </c>
      <c r="J1202" s="243" t="str">
        <f t="shared" si="286"/>
        <v/>
      </c>
      <c r="K1202" s="244"/>
      <c r="L1202" s="423"/>
      <c r="M1202" s="252"/>
      <c r="N1202" s="315">
        <f t="shared" si="293"/>
        <v>0</v>
      </c>
      <c r="O1202" s="424">
        <f t="shared" si="294"/>
        <v>0</v>
      </c>
      <c r="P1202" s="244"/>
      <c r="Q1202" s="423"/>
      <c r="R1202" s="252"/>
      <c r="S1202" s="429">
        <f t="shared" si="295"/>
        <v>0</v>
      </c>
      <c r="T1202" s="315">
        <f t="shared" si="296"/>
        <v>0</v>
      </c>
      <c r="U1202" s="252"/>
      <c r="V1202" s="252"/>
      <c r="W1202" s="253"/>
      <c r="X1202" s="313">
        <f t="shared" si="287"/>
        <v>0</v>
      </c>
    </row>
    <row r="1203" spans="2:24" ht="18.600000000000001" hidden="1" thickBot="1">
      <c r="B1203" s="136"/>
      <c r="C1203" s="137">
        <v>1013</v>
      </c>
      <c r="D1203" s="145" t="s">
        <v>213</v>
      </c>
      <c r="E1203" s="704"/>
      <c r="F1203" s="449"/>
      <c r="G1203" s="245"/>
      <c r="H1203" s="245"/>
      <c r="I1203" s="476">
        <f t="shared" si="292"/>
        <v>0</v>
      </c>
      <c r="J1203" s="243" t="str">
        <f t="shared" si="286"/>
        <v/>
      </c>
      <c r="K1203" s="244"/>
      <c r="L1203" s="423"/>
      <c r="M1203" s="252"/>
      <c r="N1203" s="315">
        <f t="shared" si="293"/>
        <v>0</v>
      </c>
      <c r="O1203" s="424">
        <f t="shared" si="294"/>
        <v>0</v>
      </c>
      <c r="P1203" s="244"/>
      <c r="Q1203" s="423"/>
      <c r="R1203" s="252"/>
      <c r="S1203" s="429">
        <f t="shared" si="295"/>
        <v>0</v>
      </c>
      <c r="T1203" s="315">
        <f t="shared" si="296"/>
        <v>0</v>
      </c>
      <c r="U1203" s="252"/>
      <c r="V1203" s="252"/>
      <c r="W1203" s="253"/>
      <c r="X1203" s="313">
        <f t="shared" si="287"/>
        <v>0</v>
      </c>
    </row>
    <row r="1204" spans="2:24" ht="18.600000000000001" hidden="1" thickBot="1">
      <c r="B1204" s="136"/>
      <c r="C1204" s="137">
        <v>1014</v>
      </c>
      <c r="D1204" s="145" t="s">
        <v>214</v>
      </c>
      <c r="E1204" s="704"/>
      <c r="F1204" s="449"/>
      <c r="G1204" s="245"/>
      <c r="H1204" s="245"/>
      <c r="I1204" s="476">
        <f t="shared" si="292"/>
        <v>0</v>
      </c>
      <c r="J1204" s="243" t="str">
        <f t="shared" si="286"/>
        <v/>
      </c>
      <c r="K1204" s="244"/>
      <c r="L1204" s="423"/>
      <c r="M1204" s="252"/>
      <c r="N1204" s="315">
        <f t="shared" si="293"/>
        <v>0</v>
      </c>
      <c r="O1204" s="424">
        <f t="shared" si="294"/>
        <v>0</v>
      </c>
      <c r="P1204" s="244"/>
      <c r="Q1204" s="423"/>
      <c r="R1204" s="252"/>
      <c r="S1204" s="429">
        <f t="shared" si="295"/>
        <v>0</v>
      </c>
      <c r="T1204" s="315">
        <f t="shared" si="296"/>
        <v>0</v>
      </c>
      <c r="U1204" s="252"/>
      <c r="V1204" s="252"/>
      <c r="W1204" s="253"/>
      <c r="X1204" s="313">
        <f t="shared" si="287"/>
        <v>0</v>
      </c>
    </row>
    <row r="1205" spans="2:24" ht="18.600000000000001" hidden="1" thickBot="1">
      <c r="B1205" s="136"/>
      <c r="C1205" s="137">
        <v>1015</v>
      </c>
      <c r="D1205" s="145" t="s">
        <v>215</v>
      </c>
      <c r="E1205" s="704"/>
      <c r="F1205" s="449"/>
      <c r="G1205" s="245"/>
      <c r="H1205" s="245"/>
      <c r="I1205" s="476">
        <f t="shared" si="292"/>
        <v>0</v>
      </c>
      <c r="J1205" s="243" t="str">
        <f t="shared" si="286"/>
        <v/>
      </c>
      <c r="K1205" s="244"/>
      <c r="L1205" s="423"/>
      <c r="M1205" s="252"/>
      <c r="N1205" s="315">
        <f t="shared" si="293"/>
        <v>0</v>
      </c>
      <c r="O1205" s="424">
        <f t="shared" si="294"/>
        <v>0</v>
      </c>
      <c r="P1205" s="244"/>
      <c r="Q1205" s="423"/>
      <c r="R1205" s="252"/>
      <c r="S1205" s="429">
        <f t="shared" si="295"/>
        <v>0</v>
      </c>
      <c r="T1205" s="315">
        <f t="shared" si="296"/>
        <v>0</v>
      </c>
      <c r="U1205" s="252"/>
      <c r="V1205" s="252"/>
      <c r="W1205" s="253"/>
      <c r="X1205" s="313">
        <f t="shared" si="287"/>
        <v>0</v>
      </c>
    </row>
    <row r="1206" spans="2:24" ht="18.600000000000001" hidden="1" thickBot="1">
      <c r="B1206" s="136"/>
      <c r="C1206" s="137">
        <v>1016</v>
      </c>
      <c r="D1206" s="145" t="s">
        <v>216</v>
      </c>
      <c r="E1206" s="704"/>
      <c r="F1206" s="449"/>
      <c r="G1206" s="245"/>
      <c r="H1206" s="245"/>
      <c r="I1206" s="476">
        <f t="shared" si="292"/>
        <v>0</v>
      </c>
      <c r="J1206" s="243" t="str">
        <f t="shared" si="286"/>
        <v/>
      </c>
      <c r="K1206" s="244"/>
      <c r="L1206" s="423"/>
      <c r="M1206" s="252"/>
      <c r="N1206" s="315">
        <f t="shared" si="293"/>
        <v>0</v>
      </c>
      <c r="O1206" s="424">
        <f t="shared" si="294"/>
        <v>0</v>
      </c>
      <c r="P1206" s="244"/>
      <c r="Q1206" s="423"/>
      <c r="R1206" s="252"/>
      <c r="S1206" s="429">
        <f t="shared" si="295"/>
        <v>0</v>
      </c>
      <c r="T1206" s="315">
        <f t="shared" si="296"/>
        <v>0</v>
      </c>
      <c r="U1206" s="252"/>
      <c r="V1206" s="252"/>
      <c r="W1206" s="253"/>
      <c r="X1206" s="313">
        <f t="shared" si="287"/>
        <v>0</v>
      </c>
    </row>
    <row r="1207" spans="2:24" ht="18.600000000000001" thickBot="1">
      <c r="B1207" s="140"/>
      <c r="C1207" s="164">
        <v>1020</v>
      </c>
      <c r="D1207" s="165" t="s">
        <v>217</v>
      </c>
      <c r="E1207" s="704"/>
      <c r="F1207" s="449">
        <v>4000</v>
      </c>
      <c r="G1207" s="245"/>
      <c r="H1207" s="245"/>
      <c r="I1207" s="476">
        <f t="shared" si="292"/>
        <v>4000</v>
      </c>
      <c r="J1207" s="243">
        <f t="shared" si="286"/>
        <v>1</v>
      </c>
      <c r="K1207" s="244"/>
      <c r="L1207" s="423"/>
      <c r="M1207" s="252"/>
      <c r="N1207" s="315">
        <f t="shared" si="293"/>
        <v>4000</v>
      </c>
      <c r="O1207" s="424">
        <f t="shared" si="294"/>
        <v>-4000</v>
      </c>
      <c r="P1207" s="244"/>
      <c r="Q1207" s="423"/>
      <c r="R1207" s="252"/>
      <c r="S1207" s="429">
        <f t="shared" si="295"/>
        <v>4000</v>
      </c>
      <c r="T1207" s="315">
        <f t="shared" si="296"/>
        <v>-4000</v>
      </c>
      <c r="U1207" s="252"/>
      <c r="V1207" s="252"/>
      <c r="W1207" s="253"/>
      <c r="X1207" s="313">
        <f t="shared" si="287"/>
        <v>-4000</v>
      </c>
    </row>
    <row r="1208" spans="2:24" ht="18.600000000000001" hidden="1" thickBot="1">
      <c r="B1208" s="136"/>
      <c r="C1208" s="137">
        <v>1030</v>
      </c>
      <c r="D1208" s="145" t="s">
        <v>218</v>
      </c>
      <c r="E1208" s="704"/>
      <c r="F1208" s="449"/>
      <c r="G1208" s="245"/>
      <c r="H1208" s="245"/>
      <c r="I1208" s="476">
        <f t="shared" si="292"/>
        <v>0</v>
      </c>
      <c r="J1208" s="243" t="str">
        <f t="shared" si="286"/>
        <v/>
      </c>
      <c r="K1208" s="244"/>
      <c r="L1208" s="423"/>
      <c r="M1208" s="252"/>
      <c r="N1208" s="315">
        <f t="shared" si="293"/>
        <v>0</v>
      </c>
      <c r="O1208" s="424">
        <f t="shared" si="294"/>
        <v>0</v>
      </c>
      <c r="P1208" s="244"/>
      <c r="Q1208" s="423"/>
      <c r="R1208" s="252"/>
      <c r="S1208" s="429">
        <f t="shared" si="295"/>
        <v>0</v>
      </c>
      <c r="T1208" s="315">
        <f t="shared" si="296"/>
        <v>0</v>
      </c>
      <c r="U1208" s="252"/>
      <c r="V1208" s="252"/>
      <c r="W1208" s="253"/>
      <c r="X1208" s="313">
        <f t="shared" si="287"/>
        <v>0</v>
      </c>
    </row>
    <row r="1209" spans="2:24" ht="18.600000000000001" hidden="1" thickBot="1">
      <c r="B1209" s="136"/>
      <c r="C1209" s="164">
        <v>1051</v>
      </c>
      <c r="D1209" s="167" t="s">
        <v>219</v>
      </c>
      <c r="E1209" s="704"/>
      <c r="F1209" s="449"/>
      <c r="G1209" s="245"/>
      <c r="H1209" s="245"/>
      <c r="I1209" s="476">
        <f t="shared" si="292"/>
        <v>0</v>
      </c>
      <c r="J1209" s="243" t="str">
        <f t="shared" si="286"/>
        <v/>
      </c>
      <c r="K1209" s="244"/>
      <c r="L1209" s="423"/>
      <c r="M1209" s="252"/>
      <c r="N1209" s="315">
        <f t="shared" si="293"/>
        <v>0</v>
      </c>
      <c r="O1209" s="424">
        <f t="shared" si="294"/>
        <v>0</v>
      </c>
      <c r="P1209" s="244"/>
      <c r="Q1209" s="663"/>
      <c r="R1209" s="667"/>
      <c r="S1209" s="667"/>
      <c r="T1209" s="667"/>
      <c r="U1209" s="667"/>
      <c r="V1209" s="667"/>
      <c r="W1209" s="711"/>
      <c r="X1209" s="313">
        <f t="shared" si="287"/>
        <v>0</v>
      </c>
    </row>
    <row r="1210" spans="2:24" ht="18.600000000000001" hidden="1" thickBot="1">
      <c r="B1210" s="136"/>
      <c r="C1210" s="137">
        <v>1052</v>
      </c>
      <c r="D1210" s="145" t="s">
        <v>220</v>
      </c>
      <c r="E1210" s="704"/>
      <c r="F1210" s="449"/>
      <c r="G1210" s="245"/>
      <c r="H1210" s="245"/>
      <c r="I1210" s="476">
        <f t="shared" si="292"/>
        <v>0</v>
      </c>
      <c r="J1210" s="243" t="str">
        <f t="shared" si="286"/>
        <v/>
      </c>
      <c r="K1210" s="244"/>
      <c r="L1210" s="423"/>
      <c r="M1210" s="252"/>
      <c r="N1210" s="315">
        <f t="shared" si="293"/>
        <v>0</v>
      </c>
      <c r="O1210" s="424">
        <f t="shared" si="294"/>
        <v>0</v>
      </c>
      <c r="P1210" s="244"/>
      <c r="Q1210" s="663"/>
      <c r="R1210" s="667"/>
      <c r="S1210" s="667"/>
      <c r="T1210" s="667"/>
      <c r="U1210" s="667"/>
      <c r="V1210" s="667"/>
      <c r="W1210" s="711"/>
      <c r="X1210" s="313">
        <f t="shared" si="287"/>
        <v>0</v>
      </c>
    </row>
    <row r="1211" spans="2:24" ht="18.600000000000001" hidden="1" thickBot="1">
      <c r="B1211" s="136"/>
      <c r="C1211" s="168">
        <v>1053</v>
      </c>
      <c r="D1211" s="169" t="s">
        <v>1682</v>
      </c>
      <c r="E1211" s="704"/>
      <c r="F1211" s="449"/>
      <c r="G1211" s="245"/>
      <c r="H1211" s="245"/>
      <c r="I1211" s="476">
        <f t="shared" si="292"/>
        <v>0</v>
      </c>
      <c r="J1211" s="243" t="str">
        <f t="shared" si="286"/>
        <v/>
      </c>
      <c r="K1211" s="244"/>
      <c r="L1211" s="423"/>
      <c r="M1211" s="252"/>
      <c r="N1211" s="315">
        <f t="shared" si="293"/>
        <v>0</v>
      </c>
      <c r="O1211" s="424">
        <f t="shared" si="294"/>
        <v>0</v>
      </c>
      <c r="P1211" s="244"/>
      <c r="Q1211" s="663"/>
      <c r="R1211" s="667"/>
      <c r="S1211" s="667"/>
      <c r="T1211" s="667"/>
      <c r="U1211" s="667"/>
      <c r="V1211" s="667"/>
      <c r="W1211" s="711"/>
      <c r="X1211" s="313">
        <f t="shared" si="287"/>
        <v>0</v>
      </c>
    </row>
    <row r="1212" spans="2:24" ht="18.600000000000001" hidden="1" thickBot="1">
      <c r="B1212" s="136"/>
      <c r="C1212" s="137">
        <v>1062</v>
      </c>
      <c r="D1212" s="139" t="s">
        <v>221</v>
      </c>
      <c r="E1212" s="704"/>
      <c r="F1212" s="449"/>
      <c r="G1212" s="245"/>
      <c r="H1212" s="245"/>
      <c r="I1212" s="476">
        <f t="shared" si="292"/>
        <v>0</v>
      </c>
      <c r="J1212" s="243" t="str">
        <f t="shared" si="286"/>
        <v/>
      </c>
      <c r="K1212" s="244"/>
      <c r="L1212" s="423"/>
      <c r="M1212" s="252"/>
      <c r="N1212" s="315">
        <f t="shared" si="293"/>
        <v>0</v>
      </c>
      <c r="O1212" s="424">
        <f t="shared" si="294"/>
        <v>0</v>
      </c>
      <c r="P1212" s="244"/>
      <c r="Q1212" s="423"/>
      <c r="R1212" s="252"/>
      <c r="S1212" s="429">
        <f>+IF(+(L1212+M1212)&gt;=I1212,+M1212,+(+I1212-L1212))</f>
        <v>0</v>
      </c>
      <c r="T1212" s="315">
        <f>Q1212+R1212-S1212</f>
        <v>0</v>
      </c>
      <c r="U1212" s="252"/>
      <c r="V1212" s="252"/>
      <c r="W1212" s="253"/>
      <c r="X1212" s="313">
        <f t="shared" si="287"/>
        <v>0</v>
      </c>
    </row>
    <row r="1213" spans="2:24" ht="18.600000000000001" hidden="1" thickBot="1">
      <c r="B1213" s="136"/>
      <c r="C1213" s="137">
        <v>1063</v>
      </c>
      <c r="D1213" s="139" t="s">
        <v>222</v>
      </c>
      <c r="E1213" s="704"/>
      <c r="F1213" s="449"/>
      <c r="G1213" s="245"/>
      <c r="H1213" s="245"/>
      <c r="I1213" s="476">
        <f t="shared" si="292"/>
        <v>0</v>
      </c>
      <c r="J1213" s="243" t="str">
        <f t="shared" si="286"/>
        <v/>
      </c>
      <c r="K1213" s="244"/>
      <c r="L1213" s="423"/>
      <c r="M1213" s="252"/>
      <c r="N1213" s="315">
        <f t="shared" si="293"/>
        <v>0</v>
      </c>
      <c r="O1213" s="424">
        <f t="shared" si="294"/>
        <v>0</v>
      </c>
      <c r="P1213" s="244"/>
      <c r="Q1213" s="663"/>
      <c r="R1213" s="667"/>
      <c r="S1213" s="667"/>
      <c r="T1213" s="667"/>
      <c r="U1213" s="667"/>
      <c r="V1213" s="667"/>
      <c r="W1213" s="711"/>
      <c r="X1213" s="313">
        <f t="shared" si="287"/>
        <v>0</v>
      </c>
    </row>
    <row r="1214" spans="2:24" ht="18.600000000000001" hidden="1" thickBot="1">
      <c r="B1214" s="136"/>
      <c r="C1214" s="168">
        <v>1069</v>
      </c>
      <c r="D1214" s="170" t="s">
        <v>223</v>
      </c>
      <c r="E1214" s="704"/>
      <c r="F1214" s="449"/>
      <c r="G1214" s="245"/>
      <c r="H1214" s="245"/>
      <c r="I1214" s="476">
        <f t="shared" si="292"/>
        <v>0</v>
      </c>
      <c r="J1214" s="243" t="str">
        <f t="shared" ref="J1214:J1245" si="297">(IF($E1214&lt;&gt;0,$J$2,IF($I1214&lt;&gt;0,$J$2,"")))</f>
        <v/>
      </c>
      <c r="K1214" s="244"/>
      <c r="L1214" s="423"/>
      <c r="M1214" s="252"/>
      <c r="N1214" s="315">
        <f t="shared" si="293"/>
        <v>0</v>
      </c>
      <c r="O1214" s="424">
        <f t="shared" si="294"/>
        <v>0</v>
      </c>
      <c r="P1214" s="244"/>
      <c r="Q1214" s="423"/>
      <c r="R1214" s="252"/>
      <c r="S1214" s="429">
        <f>+IF(+(L1214+M1214)&gt;=I1214,+M1214,+(+I1214-L1214))</f>
        <v>0</v>
      </c>
      <c r="T1214" s="315">
        <f>Q1214+R1214-S1214</f>
        <v>0</v>
      </c>
      <c r="U1214" s="252"/>
      <c r="V1214" s="252"/>
      <c r="W1214" s="253"/>
      <c r="X1214" s="313">
        <f t="shared" ref="X1214:X1245" si="298">T1214-U1214-V1214-W1214</f>
        <v>0</v>
      </c>
    </row>
    <row r="1215" spans="2:24" ht="31.8" hidden="1" thickBot="1">
      <c r="B1215" s="140"/>
      <c r="C1215" s="137">
        <v>1091</v>
      </c>
      <c r="D1215" s="145" t="s">
        <v>224</v>
      </c>
      <c r="E1215" s="704"/>
      <c r="F1215" s="449"/>
      <c r="G1215" s="245"/>
      <c r="H1215" s="245"/>
      <c r="I1215" s="476">
        <f t="shared" si="292"/>
        <v>0</v>
      </c>
      <c r="J1215" s="243" t="str">
        <f t="shared" si="297"/>
        <v/>
      </c>
      <c r="K1215" s="244"/>
      <c r="L1215" s="423"/>
      <c r="M1215" s="252"/>
      <c r="N1215" s="315">
        <f t="shared" si="293"/>
        <v>0</v>
      </c>
      <c r="O1215" s="424">
        <f t="shared" si="294"/>
        <v>0</v>
      </c>
      <c r="P1215" s="244"/>
      <c r="Q1215" s="423"/>
      <c r="R1215" s="252"/>
      <c r="S1215" s="429">
        <f>+IF(+(L1215+M1215)&gt;=I1215,+M1215,+(+I1215-L1215))</f>
        <v>0</v>
      </c>
      <c r="T1215" s="315">
        <f>Q1215+R1215-S1215</f>
        <v>0</v>
      </c>
      <c r="U1215" s="252"/>
      <c r="V1215" s="252"/>
      <c r="W1215" s="253"/>
      <c r="X1215" s="313">
        <f t="shared" si="298"/>
        <v>0</v>
      </c>
    </row>
    <row r="1216" spans="2:24" ht="18.600000000000001" hidden="1" thickBot="1">
      <c r="B1216" s="136"/>
      <c r="C1216" s="137">
        <v>1092</v>
      </c>
      <c r="D1216" s="145" t="s">
        <v>352</v>
      </c>
      <c r="E1216" s="704"/>
      <c r="F1216" s="449"/>
      <c r="G1216" s="245"/>
      <c r="H1216" s="245"/>
      <c r="I1216" s="476">
        <f t="shared" si="292"/>
        <v>0</v>
      </c>
      <c r="J1216" s="243" t="str">
        <f t="shared" si="297"/>
        <v/>
      </c>
      <c r="K1216" s="244"/>
      <c r="L1216" s="423"/>
      <c r="M1216" s="252"/>
      <c r="N1216" s="315">
        <f t="shared" si="293"/>
        <v>0</v>
      </c>
      <c r="O1216" s="424">
        <f t="shared" si="294"/>
        <v>0</v>
      </c>
      <c r="P1216" s="244"/>
      <c r="Q1216" s="663"/>
      <c r="R1216" s="667"/>
      <c r="S1216" s="667"/>
      <c r="T1216" s="667"/>
      <c r="U1216" s="667"/>
      <c r="V1216" s="667"/>
      <c r="W1216" s="711"/>
      <c r="X1216" s="313">
        <f t="shared" si="298"/>
        <v>0</v>
      </c>
    </row>
    <row r="1217" spans="2:24" ht="18.600000000000001" hidden="1" thickBot="1">
      <c r="B1217" s="136"/>
      <c r="C1217" s="142">
        <v>1098</v>
      </c>
      <c r="D1217" s="146" t="s">
        <v>225</v>
      </c>
      <c r="E1217" s="704"/>
      <c r="F1217" s="449"/>
      <c r="G1217" s="245"/>
      <c r="H1217" s="245"/>
      <c r="I1217" s="476">
        <f t="shared" si="292"/>
        <v>0</v>
      </c>
      <c r="J1217" s="243" t="str">
        <f t="shared" si="297"/>
        <v/>
      </c>
      <c r="K1217" s="244"/>
      <c r="L1217" s="423"/>
      <c r="M1217" s="252"/>
      <c r="N1217" s="315">
        <f t="shared" si="293"/>
        <v>0</v>
      </c>
      <c r="O1217" s="424">
        <f t="shared" si="294"/>
        <v>0</v>
      </c>
      <c r="P1217" s="244"/>
      <c r="Q1217" s="423"/>
      <c r="R1217" s="252"/>
      <c r="S1217" s="429">
        <f>+IF(+(L1217+M1217)&gt;=I1217,+M1217,+(+I1217-L1217))</f>
        <v>0</v>
      </c>
      <c r="T1217" s="315">
        <f>Q1217+R1217-S1217</f>
        <v>0</v>
      </c>
      <c r="U1217" s="252"/>
      <c r="V1217" s="252"/>
      <c r="W1217" s="253"/>
      <c r="X1217" s="313">
        <f t="shared" si="298"/>
        <v>0</v>
      </c>
    </row>
    <row r="1218" spans="2:24" ht="18.600000000000001" hidden="1" thickBot="1">
      <c r="B1218" s="686">
        <v>1900</v>
      </c>
      <c r="C1218" s="942" t="s">
        <v>286</v>
      </c>
      <c r="D1218" s="942"/>
      <c r="E1218" s="687"/>
      <c r="F1218" s="688">
        <f>SUM(F1219:F1221)</f>
        <v>0</v>
      </c>
      <c r="G1218" s="689">
        <f>SUM(G1219:G1221)</f>
        <v>0</v>
      </c>
      <c r="H1218" s="689">
        <f>SUM(H1219:H1221)</f>
        <v>0</v>
      </c>
      <c r="I1218" s="689">
        <f>SUM(I1219:I1221)</f>
        <v>0</v>
      </c>
      <c r="J1218" s="243" t="str">
        <f t="shared" si="297"/>
        <v/>
      </c>
      <c r="K1218" s="244"/>
      <c r="L1218" s="316">
        <f>SUM(L1219:L1221)</f>
        <v>0</v>
      </c>
      <c r="M1218" s="317">
        <f>SUM(M1219:M1221)</f>
        <v>0</v>
      </c>
      <c r="N1218" s="425">
        <f>SUM(N1219:N1221)</f>
        <v>0</v>
      </c>
      <c r="O1218" s="426">
        <f>SUM(O1219:O1221)</f>
        <v>0</v>
      </c>
      <c r="P1218" s="244"/>
      <c r="Q1218" s="665"/>
      <c r="R1218" s="666"/>
      <c r="S1218" s="666"/>
      <c r="T1218" s="666"/>
      <c r="U1218" s="666"/>
      <c r="V1218" s="666"/>
      <c r="W1218" s="712"/>
      <c r="X1218" s="313">
        <f t="shared" si="298"/>
        <v>0</v>
      </c>
    </row>
    <row r="1219" spans="2:24" ht="18.600000000000001" hidden="1" thickBot="1">
      <c r="B1219" s="136"/>
      <c r="C1219" s="144">
        <v>1901</v>
      </c>
      <c r="D1219" s="138" t="s">
        <v>287</v>
      </c>
      <c r="E1219" s="704"/>
      <c r="F1219" s="449"/>
      <c r="G1219" s="245"/>
      <c r="H1219" s="245"/>
      <c r="I1219" s="476">
        <f>F1219+G1219+H1219</f>
        <v>0</v>
      </c>
      <c r="J1219" s="243" t="str">
        <f t="shared" si="297"/>
        <v/>
      </c>
      <c r="K1219" s="244"/>
      <c r="L1219" s="423"/>
      <c r="M1219" s="252"/>
      <c r="N1219" s="315">
        <f>I1219</f>
        <v>0</v>
      </c>
      <c r="O1219" s="424">
        <f>L1219+M1219-N1219</f>
        <v>0</v>
      </c>
      <c r="P1219" s="244"/>
      <c r="Q1219" s="663"/>
      <c r="R1219" s="667"/>
      <c r="S1219" s="667"/>
      <c r="T1219" s="667"/>
      <c r="U1219" s="667"/>
      <c r="V1219" s="667"/>
      <c r="W1219" s="711"/>
      <c r="X1219" s="313">
        <f t="shared" si="298"/>
        <v>0</v>
      </c>
    </row>
    <row r="1220" spans="2:24" ht="18.600000000000001" hidden="1" thickBot="1">
      <c r="B1220" s="136"/>
      <c r="C1220" s="137">
        <v>1981</v>
      </c>
      <c r="D1220" s="139" t="s">
        <v>288</v>
      </c>
      <c r="E1220" s="704"/>
      <c r="F1220" s="449"/>
      <c r="G1220" s="245"/>
      <c r="H1220" s="245"/>
      <c r="I1220" s="476">
        <f>F1220+G1220+H1220</f>
        <v>0</v>
      </c>
      <c r="J1220" s="243" t="str">
        <f t="shared" si="297"/>
        <v/>
      </c>
      <c r="K1220" s="244"/>
      <c r="L1220" s="423"/>
      <c r="M1220" s="252"/>
      <c r="N1220" s="315">
        <f>I1220</f>
        <v>0</v>
      </c>
      <c r="O1220" s="424">
        <f>L1220+M1220-N1220</f>
        <v>0</v>
      </c>
      <c r="P1220" s="244"/>
      <c r="Q1220" s="663"/>
      <c r="R1220" s="667"/>
      <c r="S1220" s="667"/>
      <c r="T1220" s="667"/>
      <c r="U1220" s="667"/>
      <c r="V1220" s="667"/>
      <c r="W1220" s="711"/>
      <c r="X1220" s="313">
        <f t="shared" si="298"/>
        <v>0</v>
      </c>
    </row>
    <row r="1221" spans="2:24" ht="18.600000000000001" hidden="1" thickBot="1">
      <c r="B1221" s="136"/>
      <c r="C1221" s="142">
        <v>1991</v>
      </c>
      <c r="D1221" s="141" t="s">
        <v>289</v>
      </c>
      <c r="E1221" s="704"/>
      <c r="F1221" s="449"/>
      <c r="G1221" s="245"/>
      <c r="H1221" s="245"/>
      <c r="I1221" s="476">
        <f>F1221+G1221+H1221</f>
        <v>0</v>
      </c>
      <c r="J1221" s="243" t="str">
        <f t="shared" si="297"/>
        <v/>
      </c>
      <c r="K1221" s="244"/>
      <c r="L1221" s="423"/>
      <c r="M1221" s="252"/>
      <c r="N1221" s="315">
        <f>I1221</f>
        <v>0</v>
      </c>
      <c r="O1221" s="424">
        <f>L1221+M1221-N1221</f>
        <v>0</v>
      </c>
      <c r="P1221" s="244"/>
      <c r="Q1221" s="663"/>
      <c r="R1221" s="667"/>
      <c r="S1221" s="667"/>
      <c r="T1221" s="667"/>
      <c r="U1221" s="667"/>
      <c r="V1221" s="667"/>
      <c r="W1221" s="711"/>
      <c r="X1221" s="313">
        <f t="shared" si="298"/>
        <v>0</v>
      </c>
    </row>
    <row r="1222" spans="2:24" ht="18.600000000000001" hidden="1" thickBot="1">
      <c r="B1222" s="686">
        <v>2100</v>
      </c>
      <c r="C1222" s="942" t="s">
        <v>1067</v>
      </c>
      <c r="D1222" s="942"/>
      <c r="E1222" s="687"/>
      <c r="F1222" s="688">
        <f>SUM(F1223:F1227)</f>
        <v>0</v>
      </c>
      <c r="G1222" s="689">
        <f>SUM(G1223:G1227)</f>
        <v>0</v>
      </c>
      <c r="H1222" s="689">
        <f>SUM(H1223:H1227)</f>
        <v>0</v>
      </c>
      <c r="I1222" s="689">
        <f>SUM(I1223:I1227)</f>
        <v>0</v>
      </c>
      <c r="J1222" s="243" t="str">
        <f t="shared" si="297"/>
        <v/>
      </c>
      <c r="K1222" s="244"/>
      <c r="L1222" s="316">
        <f>SUM(L1223:L1227)</f>
        <v>0</v>
      </c>
      <c r="M1222" s="317">
        <f>SUM(M1223:M1227)</f>
        <v>0</v>
      </c>
      <c r="N1222" s="425">
        <f>SUM(N1223:N1227)</f>
        <v>0</v>
      </c>
      <c r="O1222" s="426">
        <f>SUM(O1223:O1227)</f>
        <v>0</v>
      </c>
      <c r="P1222" s="244"/>
      <c r="Q1222" s="665"/>
      <c r="R1222" s="666"/>
      <c r="S1222" s="666"/>
      <c r="T1222" s="666"/>
      <c r="U1222" s="666"/>
      <c r="V1222" s="666"/>
      <c r="W1222" s="712"/>
      <c r="X1222" s="313">
        <f t="shared" si="298"/>
        <v>0</v>
      </c>
    </row>
    <row r="1223" spans="2:24" ht="18.600000000000001" hidden="1" thickBot="1">
      <c r="B1223" s="136"/>
      <c r="C1223" s="144">
        <v>2110</v>
      </c>
      <c r="D1223" s="147" t="s">
        <v>226</v>
      </c>
      <c r="E1223" s="704"/>
      <c r="F1223" s="449"/>
      <c r="G1223" s="245"/>
      <c r="H1223" s="245"/>
      <c r="I1223" s="476">
        <f>F1223+G1223+H1223</f>
        <v>0</v>
      </c>
      <c r="J1223" s="243" t="str">
        <f t="shared" si="297"/>
        <v/>
      </c>
      <c r="K1223" s="244"/>
      <c r="L1223" s="423"/>
      <c r="M1223" s="252"/>
      <c r="N1223" s="315">
        <f>I1223</f>
        <v>0</v>
      </c>
      <c r="O1223" s="424">
        <f>L1223+M1223-N1223</f>
        <v>0</v>
      </c>
      <c r="P1223" s="244"/>
      <c r="Q1223" s="663"/>
      <c r="R1223" s="667"/>
      <c r="S1223" s="667"/>
      <c r="T1223" s="667"/>
      <c r="U1223" s="667"/>
      <c r="V1223" s="667"/>
      <c r="W1223" s="711"/>
      <c r="X1223" s="313">
        <f t="shared" si="298"/>
        <v>0</v>
      </c>
    </row>
    <row r="1224" spans="2:24" ht="18.600000000000001" hidden="1" thickBot="1">
      <c r="B1224" s="171"/>
      <c r="C1224" s="137">
        <v>2120</v>
      </c>
      <c r="D1224" s="159" t="s">
        <v>227</v>
      </c>
      <c r="E1224" s="704"/>
      <c r="F1224" s="449"/>
      <c r="G1224" s="245"/>
      <c r="H1224" s="245"/>
      <c r="I1224" s="476">
        <f>F1224+G1224+H1224</f>
        <v>0</v>
      </c>
      <c r="J1224" s="243" t="str">
        <f t="shared" si="297"/>
        <v/>
      </c>
      <c r="K1224" s="244"/>
      <c r="L1224" s="423"/>
      <c r="M1224" s="252"/>
      <c r="N1224" s="315">
        <f>I1224</f>
        <v>0</v>
      </c>
      <c r="O1224" s="424">
        <f>L1224+M1224-N1224</f>
        <v>0</v>
      </c>
      <c r="P1224" s="244"/>
      <c r="Q1224" s="663"/>
      <c r="R1224" s="667"/>
      <c r="S1224" s="667"/>
      <c r="T1224" s="667"/>
      <c r="U1224" s="667"/>
      <c r="V1224" s="667"/>
      <c r="W1224" s="711"/>
      <c r="X1224" s="313">
        <f t="shared" si="298"/>
        <v>0</v>
      </c>
    </row>
    <row r="1225" spans="2:24" ht="18.600000000000001" hidden="1" thickBot="1">
      <c r="B1225" s="171"/>
      <c r="C1225" s="137">
        <v>2125</v>
      </c>
      <c r="D1225" s="156" t="s">
        <v>1060</v>
      </c>
      <c r="E1225" s="704"/>
      <c r="F1225" s="592">
        <v>0</v>
      </c>
      <c r="G1225" s="592">
        <v>0</v>
      </c>
      <c r="H1225" s="592">
        <v>0</v>
      </c>
      <c r="I1225" s="476">
        <f>F1225+G1225+H1225</f>
        <v>0</v>
      </c>
      <c r="J1225" s="243" t="str">
        <f t="shared" si="297"/>
        <v/>
      </c>
      <c r="K1225" s="244"/>
      <c r="L1225" s="423"/>
      <c r="M1225" s="252"/>
      <c r="N1225" s="315">
        <f>I1225</f>
        <v>0</v>
      </c>
      <c r="O1225" s="424">
        <f>L1225+M1225-N1225</f>
        <v>0</v>
      </c>
      <c r="P1225" s="244"/>
      <c r="Q1225" s="663"/>
      <c r="R1225" s="667"/>
      <c r="S1225" s="667"/>
      <c r="T1225" s="667"/>
      <c r="U1225" s="667"/>
      <c r="V1225" s="667"/>
      <c r="W1225" s="711"/>
      <c r="X1225" s="313">
        <f t="shared" si="298"/>
        <v>0</v>
      </c>
    </row>
    <row r="1226" spans="2:24" ht="18.600000000000001" hidden="1" thickBot="1">
      <c r="B1226" s="143"/>
      <c r="C1226" s="137">
        <v>2140</v>
      </c>
      <c r="D1226" s="159" t="s">
        <v>229</v>
      </c>
      <c r="E1226" s="704"/>
      <c r="F1226" s="592">
        <v>0</v>
      </c>
      <c r="G1226" s="592">
        <v>0</v>
      </c>
      <c r="H1226" s="592">
        <v>0</v>
      </c>
      <c r="I1226" s="476">
        <f>F1226+G1226+H1226</f>
        <v>0</v>
      </c>
      <c r="J1226" s="243" t="str">
        <f t="shared" si="297"/>
        <v/>
      </c>
      <c r="K1226" s="244"/>
      <c r="L1226" s="423"/>
      <c r="M1226" s="252"/>
      <c r="N1226" s="315">
        <f>I1226</f>
        <v>0</v>
      </c>
      <c r="O1226" s="424">
        <f>L1226+M1226-N1226</f>
        <v>0</v>
      </c>
      <c r="P1226" s="244"/>
      <c r="Q1226" s="663"/>
      <c r="R1226" s="667"/>
      <c r="S1226" s="667"/>
      <c r="T1226" s="667"/>
      <c r="U1226" s="667"/>
      <c r="V1226" s="667"/>
      <c r="W1226" s="711"/>
      <c r="X1226" s="313">
        <f t="shared" si="298"/>
        <v>0</v>
      </c>
    </row>
    <row r="1227" spans="2:24" ht="18.600000000000001" hidden="1" thickBot="1">
      <c r="B1227" s="136"/>
      <c r="C1227" s="142">
        <v>2190</v>
      </c>
      <c r="D1227" s="491" t="s">
        <v>230</v>
      </c>
      <c r="E1227" s="704"/>
      <c r="F1227" s="449"/>
      <c r="G1227" s="245"/>
      <c r="H1227" s="245"/>
      <c r="I1227" s="476">
        <f>F1227+G1227+H1227</f>
        <v>0</v>
      </c>
      <c r="J1227" s="243" t="str">
        <f t="shared" si="297"/>
        <v/>
      </c>
      <c r="K1227" s="244"/>
      <c r="L1227" s="423"/>
      <c r="M1227" s="252"/>
      <c r="N1227" s="315">
        <f>I1227</f>
        <v>0</v>
      </c>
      <c r="O1227" s="424">
        <f>L1227+M1227-N1227</f>
        <v>0</v>
      </c>
      <c r="P1227" s="244"/>
      <c r="Q1227" s="663"/>
      <c r="R1227" s="667"/>
      <c r="S1227" s="667"/>
      <c r="T1227" s="667"/>
      <c r="U1227" s="667"/>
      <c r="V1227" s="667"/>
      <c r="W1227" s="711"/>
      <c r="X1227" s="313">
        <f t="shared" si="298"/>
        <v>0</v>
      </c>
    </row>
    <row r="1228" spans="2:24" ht="18.600000000000001" hidden="1" thickBot="1">
      <c r="B1228" s="686">
        <v>2200</v>
      </c>
      <c r="C1228" s="942" t="s">
        <v>231</v>
      </c>
      <c r="D1228" s="942"/>
      <c r="E1228" s="687"/>
      <c r="F1228" s="688">
        <f>SUM(F1229:F1230)</f>
        <v>0</v>
      </c>
      <c r="G1228" s="689">
        <f>SUM(G1229:G1230)</f>
        <v>0</v>
      </c>
      <c r="H1228" s="689">
        <f>SUM(H1229:H1230)</f>
        <v>0</v>
      </c>
      <c r="I1228" s="689">
        <f>SUM(I1229:I1230)</f>
        <v>0</v>
      </c>
      <c r="J1228" s="243" t="str">
        <f t="shared" si="297"/>
        <v/>
      </c>
      <c r="K1228" s="244"/>
      <c r="L1228" s="316">
        <f>SUM(L1229:L1230)</f>
        <v>0</v>
      </c>
      <c r="M1228" s="317">
        <f>SUM(M1229:M1230)</f>
        <v>0</v>
      </c>
      <c r="N1228" s="425">
        <f>SUM(N1229:N1230)</f>
        <v>0</v>
      </c>
      <c r="O1228" s="426">
        <f>SUM(O1229:O1230)</f>
        <v>0</v>
      </c>
      <c r="P1228" s="244"/>
      <c r="Q1228" s="665"/>
      <c r="R1228" s="666"/>
      <c r="S1228" s="666"/>
      <c r="T1228" s="666"/>
      <c r="U1228" s="666"/>
      <c r="V1228" s="666"/>
      <c r="W1228" s="712"/>
      <c r="X1228" s="313">
        <f t="shared" si="298"/>
        <v>0</v>
      </c>
    </row>
    <row r="1229" spans="2:24" ht="18.600000000000001" hidden="1" thickBot="1">
      <c r="B1229" s="136"/>
      <c r="C1229" s="137">
        <v>2221</v>
      </c>
      <c r="D1229" s="139" t="s">
        <v>1440</v>
      </c>
      <c r="E1229" s="704"/>
      <c r="F1229" s="449"/>
      <c r="G1229" s="245"/>
      <c r="H1229" s="245"/>
      <c r="I1229" s="476">
        <f t="shared" ref="I1229:I1234" si="299">F1229+G1229+H1229</f>
        <v>0</v>
      </c>
      <c r="J1229" s="243" t="str">
        <f t="shared" si="297"/>
        <v/>
      </c>
      <c r="K1229" s="244"/>
      <c r="L1229" s="423"/>
      <c r="M1229" s="252"/>
      <c r="N1229" s="315">
        <f t="shared" ref="N1229:N1234" si="300">I1229</f>
        <v>0</v>
      </c>
      <c r="O1229" s="424">
        <f t="shared" ref="O1229:O1234" si="301">L1229+M1229-N1229</f>
        <v>0</v>
      </c>
      <c r="P1229" s="244"/>
      <c r="Q1229" s="663"/>
      <c r="R1229" s="667"/>
      <c r="S1229" s="667"/>
      <c r="T1229" s="667"/>
      <c r="U1229" s="667"/>
      <c r="V1229" s="667"/>
      <c r="W1229" s="711"/>
      <c r="X1229" s="313">
        <f t="shared" si="298"/>
        <v>0</v>
      </c>
    </row>
    <row r="1230" spans="2:24" ht="18.600000000000001" hidden="1" thickBot="1">
      <c r="B1230" s="136"/>
      <c r="C1230" s="142">
        <v>2224</v>
      </c>
      <c r="D1230" s="141" t="s">
        <v>232</v>
      </c>
      <c r="E1230" s="704"/>
      <c r="F1230" s="449"/>
      <c r="G1230" s="245"/>
      <c r="H1230" s="245"/>
      <c r="I1230" s="476">
        <f t="shared" si="299"/>
        <v>0</v>
      </c>
      <c r="J1230" s="243" t="str">
        <f t="shared" si="297"/>
        <v/>
      </c>
      <c r="K1230" s="244"/>
      <c r="L1230" s="423"/>
      <c r="M1230" s="252"/>
      <c r="N1230" s="315">
        <f t="shared" si="300"/>
        <v>0</v>
      </c>
      <c r="O1230" s="424">
        <f t="shared" si="301"/>
        <v>0</v>
      </c>
      <c r="P1230" s="244"/>
      <c r="Q1230" s="663"/>
      <c r="R1230" s="667"/>
      <c r="S1230" s="667"/>
      <c r="T1230" s="667"/>
      <c r="U1230" s="667"/>
      <c r="V1230" s="667"/>
      <c r="W1230" s="711"/>
      <c r="X1230" s="313">
        <f t="shared" si="298"/>
        <v>0</v>
      </c>
    </row>
    <row r="1231" spans="2:24" ht="18.600000000000001" hidden="1" thickBot="1">
      <c r="B1231" s="686">
        <v>2500</v>
      </c>
      <c r="C1231" s="944" t="s">
        <v>233</v>
      </c>
      <c r="D1231" s="944"/>
      <c r="E1231" s="687"/>
      <c r="F1231" s="690"/>
      <c r="G1231" s="691"/>
      <c r="H1231" s="691"/>
      <c r="I1231" s="692">
        <f t="shared" si="299"/>
        <v>0</v>
      </c>
      <c r="J1231" s="243" t="str">
        <f t="shared" si="297"/>
        <v/>
      </c>
      <c r="K1231" s="244"/>
      <c r="L1231" s="428"/>
      <c r="M1231" s="254"/>
      <c r="N1231" s="315">
        <f t="shared" si="300"/>
        <v>0</v>
      </c>
      <c r="O1231" s="424">
        <f t="shared" si="301"/>
        <v>0</v>
      </c>
      <c r="P1231" s="244"/>
      <c r="Q1231" s="665"/>
      <c r="R1231" s="666"/>
      <c r="S1231" s="667"/>
      <c r="T1231" s="667"/>
      <c r="U1231" s="666"/>
      <c r="V1231" s="667"/>
      <c r="W1231" s="711"/>
      <c r="X1231" s="313">
        <f t="shared" si="298"/>
        <v>0</v>
      </c>
    </row>
    <row r="1232" spans="2:24" ht="18.600000000000001" hidden="1" thickBot="1">
      <c r="B1232" s="686">
        <v>2600</v>
      </c>
      <c r="C1232" s="961" t="s">
        <v>234</v>
      </c>
      <c r="D1232" s="962"/>
      <c r="E1232" s="687"/>
      <c r="F1232" s="690"/>
      <c r="G1232" s="691"/>
      <c r="H1232" s="691"/>
      <c r="I1232" s="692">
        <f t="shared" si="299"/>
        <v>0</v>
      </c>
      <c r="J1232" s="243" t="str">
        <f t="shared" si="297"/>
        <v/>
      </c>
      <c r="K1232" s="244"/>
      <c r="L1232" s="428"/>
      <c r="M1232" s="254"/>
      <c r="N1232" s="315">
        <f t="shared" si="300"/>
        <v>0</v>
      </c>
      <c r="O1232" s="424">
        <f t="shared" si="301"/>
        <v>0</v>
      </c>
      <c r="P1232" s="244"/>
      <c r="Q1232" s="665"/>
      <c r="R1232" s="666"/>
      <c r="S1232" s="667"/>
      <c r="T1232" s="667"/>
      <c r="U1232" s="666"/>
      <c r="V1232" s="667"/>
      <c r="W1232" s="711"/>
      <c r="X1232" s="313">
        <f t="shared" si="298"/>
        <v>0</v>
      </c>
    </row>
    <row r="1233" spans="2:24" ht="18.600000000000001" hidden="1" thickBot="1">
      <c r="B1233" s="686">
        <v>2700</v>
      </c>
      <c r="C1233" s="961" t="s">
        <v>235</v>
      </c>
      <c r="D1233" s="962"/>
      <c r="E1233" s="687"/>
      <c r="F1233" s="690"/>
      <c r="G1233" s="691"/>
      <c r="H1233" s="691"/>
      <c r="I1233" s="692">
        <f t="shared" si="299"/>
        <v>0</v>
      </c>
      <c r="J1233" s="243" t="str">
        <f t="shared" si="297"/>
        <v/>
      </c>
      <c r="K1233" s="244"/>
      <c r="L1233" s="428"/>
      <c r="M1233" s="254"/>
      <c r="N1233" s="315">
        <f t="shared" si="300"/>
        <v>0</v>
      </c>
      <c r="O1233" s="424">
        <f t="shared" si="301"/>
        <v>0</v>
      </c>
      <c r="P1233" s="244"/>
      <c r="Q1233" s="665"/>
      <c r="R1233" s="666"/>
      <c r="S1233" s="667"/>
      <c r="T1233" s="667"/>
      <c r="U1233" s="666"/>
      <c r="V1233" s="667"/>
      <c r="W1233" s="711"/>
      <c r="X1233" s="313">
        <f t="shared" si="298"/>
        <v>0</v>
      </c>
    </row>
    <row r="1234" spans="2:24" ht="18.600000000000001" hidden="1" thickBot="1">
      <c r="B1234" s="686">
        <v>2800</v>
      </c>
      <c r="C1234" s="961" t="s">
        <v>1683</v>
      </c>
      <c r="D1234" s="962"/>
      <c r="E1234" s="687"/>
      <c r="F1234" s="690"/>
      <c r="G1234" s="691"/>
      <c r="H1234" s="691"/>
      <c r="I1234" s="692">
        <f t="shared" si="299"/>
        <v>0</v>
      </c>
      <c r="J1234" s="243" t="str">
        <f t="shared" si="297"/>
        <v/>
      </c>
      <c r="K1234" s="244"/>
      <c r="L1234" s="428"/>
      <c r="M1234" s="254"/>
      <c r="N1234" s="315">
        <f t="shared" si="300"/>
        <v>0</v>
      </c>
      <c r="O1234" s="424">
        <f t="shared" si="301"/>
        <v>0</v>
      </c>
      <c r="P1234" s="244"/>
      <c r="Q1234" s="665"/>
      <c r="R1234" s="666"/>
      <c r="S1234" s="667"/>
      <c r="T1234" s="667"/>
      <c r="U1234" s="666"/>
      <c r="V1234" s="667"/>
      <c r="W1234" s="711"/>
      <c r="X1234" s="313">
        <f t="shared" si="298"/>
        <v>0</v>
      </c>
    </row>
    <row r="1235" spans="2:24" ht="18.600000000000001" hidden="1" thickBot="1">
      <c r="B1235" s="686">
        <v>2900</v>
      </c>
      <c r="C1235" s="952" t="s">
        <v>236</v>
      </c>
      <c r="D1235" s="953"/>
      <c r="E1235" s="687"/>
      <c r="F1235" s="688">
        <f>SUM(F1236:F1243)</f>
        <v>0</v>
      </c>
      <c r="G1235" s="689">
        <f>SUM(G1236:G1243)</f>
        <v>0</v>
      </c>
      <c r="H1235" s="689">
        <f>SUM(H1236:H1243)</f>
        <v>0</v>
      </c>
      <c r="I1235" s="689">
        <f>SUM(I1236:I1243)</f>
        <v>0</v>
      </c>
      <c r="J1235" s="243" t="str">
        <f t="shared" si="297"/>
        <v/>
      </c>
      <c r="K1235" s="244"/>
      <c r="L1235" s="316">
        <f>SUM(L1236:L1243)</f>
        <v>0</v>
      </c>
      <c r="M1235" s="317">
        <f>SUM(M1236:M1243)</f>
        <v>0</v>
      </c>
      <c r="N1235" s="425">
        <f>SUM(N1236:N1243)</f>
        <v>0</v>
      </c>
      <c r="O1235" s="426">
        <f>SUM(O1236:O1243)</f>
        <v>0</v>
      </c>
      <c r="P1235" s="244"/>
      <c r="Q1235" s="665"/>
      <c r="R1235" s="666"/>
      <c r="S1235" s="666"/>
      <c r="T1235" s="666"/>
      <c r="U1235" s="666"/>
      <c r="V1235" s="666"/>
      <c r="W1235" s="712"/>
      <c r="X1235" s="313">
        <f t="shared" si="298"/>
        <v>0</v>
      </c>
    </row>
    <row r="1236" spans="2:24" ht="18.600000000000001" hidden="1" thickBot="1">
      <c r="B1236" s="172"/>
      <c r="C1236" s="144">
        <v>2910</v>
      </c>
      <c r="D1236" s="319" t="s">
        <v>1720</v>
      </c>
      <c r="E1236" s="704"/>
      <c r="F1236" s="449"/>
      <c r="G1236" s="245"/>
      <c r="H1236" s="245"/>
      <c r="I1236" s="476">
        <f t="shared" ref="I1236:I1243" si="302">F1236+G1236+H1236</f>
        <v>0</v>
      </c>
      <c r="J1236" s="243" t="str">
        <f t="shared" si="297"/>
        <v/>
      </c>
      <c r="K1236" s="244"/>
      <c r="L1236" s="423"/>
      <c r="M1236" s="252"/>
      <c r="N1236" s="315">
        <f t="shared" ref="N1236:N1243" si="303">I1236</f>
        <v>0</v>
      </c>
      <c r="O1236" s="424">
        <f t="shared" ref="O1236:O1243" si="304">L1236+M1236-N1236</f>
        <v>0</v>
      </c>
      <c r="P1236" s="244"/>
      <c r="Q1236" s="663"/>
      <c r="R1236" s="667"/>
      <c r="S1236" s="667"/>
      <c r="T1236" s="667"/>
      <c r="U1236" s="667"/>
      <c r="V1236" s="667"/>
      <c r="W1236" s="711"/>
      <c r="X1236" s="313">
        <f t="shared" si="298"/>
        <v>0</v>
      </c>
    </row>
    <row r="1237" spans="2:24" ht="18.600000000000001" hidden="1" thickBot="1">
      <c r="B1237" s="172"/>
      <c r="C1237" s="144">
        <v>2920</v>
      </c>
      <c r="D1237" s="319" t="s">
        <v>237</v>
      </c>
      <c r="E1237" s="704"/>
      <c r="F1237" s="449"/>
      <c r="G1237" s="245"/>
      <c r="H1237" s="245"/>
      <c r="I1237" s="476">
        <f t="shared" si="302"/>
        <v>0</v>
      </c>
      <c r="J1237" s="243" t="str">
        <f t="shared" si="297"/>
        <v/>
      </c>
      <c r="K1237" s="244"/>
      <c r="L1237" s="423"/>
      <c r="M1237" s="252"/>
      <c r="N1237" s="315">
        <f t="shared" si="303"/>
        <v>0</v>
      </c>
      <c r="O1237" s="424">
        <f t="shared" si="304"/>
        <v>0</v>
      </c>
      <c r="P1237" s="244"/>
      <c r="Q1237" s="663"/>
      <c r="R1237" s="667"/>
      <c r="S1237" s="667"/>
      <c r="T1237" s="667"/>
      <c r="U1237" s="667"/>
      <c r="V1237" s="667"/>
      <c r="W1237" s="711"/>
      <c r="X1237" s="313">
        <f t="shared" si="298"/>
        <v>0</v>
      </c>
    </row>
    <row r="1238" spans="2:24" ht="33" hidden="1" thickBot="1">
      <c r="B1238" s="172"/>
      <c r="C1238" s="168">
        <v>2969</v>
      </c>
      <c r="D1238" s="320" t="s">
        <v>238</v>
      </c>
      <c r="E1238" s="704"/>
      <c r="F1238" s="449"/>
      <c r="G1238" s="245"/>
      <c r="H1238" s="245"/>
      <c r="I1238" s="476">
        <f t="shared" si="302"/>
        <v>0</v>
      </c>
      <c r="J1238" s="243" t="str">
        <f t="shared" si="297"/>
        <v/>
      </c>
      <c r="K1238" s="244"/>
      <c r="L1238" s="423"/>
      <c r="M1238" s="252"/>
      <c r="N1238" s="315">
        <f t="shared" si="303"/>
        <v>0</v>
      </c>
      <c r="O1238" s="424">
        <f t="shared" si="304"/>
        <v>0</v>
      </c>
      <c r="P1238" s="244"/>
      <c r="Q1238" s="663"/>
      <c r="R1238" s="667"/>
      <c r="S1238" s="667"/>
      <c r="T1238" s="667"/>
      <c r="U1238" s="667"/>
      <c r="V1238" s="667"/>
      <c r="W1238" s="711"/>
      <c r="X1238" s="313">
        <f t="shared" si="298"/>
        <v>0</v>
      </c>
    </row>
    <row r="1239" spans="2:24" ht="33" hidden="1" thickBot="1">
      <c r="B1239" s="172"/>
      <c r="C1239" s="168">
        <v>2970</v>
      </c>
      <c r="D1239" s="320" t="s">
        <v>239</v>
      </c>
      <c r="E1239" s="704"/>
      <c r="F1239" s="449"/>
      <c r="G1239" s="245"/>
      <c r="H1239" s="245"/>
      <c r="I1239" s="476">
        <f t="shared" si="302"/>
        <v>0</v>
      </c>
      <c r="J1239" s="243" t="str">
        <f t="shared" si="297"/>
        <v/>
      </c>
      <c r="K1239" s="244"/>
      <c r="L1239" s="423"/>
      <c r="M1239" s="252"/>
      <c r="N1239" s="315">
        <f t="shared" si="303"/>
        <v>0</v>
      </c>
      <c r="O1239" s="424">
        <f t="shared" si="304"/>
        <v>0</v>
      </c>
      <c r="P1239" s="244"/>
      <c r="Q1239" s="663"/>
      <c r="R1239" s="667"/>
      <c r="S1239" s="667"/>
      <c r="T1239" s="667"/>
      <c r="U1239" s="667"/>
      <c r="V1239" s="667"/>
      <c r="W1239" s="711"/>
      <c r="X1239" s="313">
        <f t="shared" si="298"/>
        <v>0</v>
      </c>
    </row>
    <row r="1240" spans="2:24" ht="18.600000000000001" hidden="1" thickBot="1">
      <c r="B1240" s="172"/>
      <c r="C1240" s="166">
        <v>2989</v>
      </c>
      <c r="D1240" s="321" t="s">
        <v>240</v>
      </c>
      <c r="E1240" s="704"/>
      <c r="F1240" s="449"/>
      <c r="G1240" s="245"/>
      <c r="H1240" s="245"/>
      <c r="I1240" s="476">
        <f t="shared" si="302"/>
        <v>0</v>
      </c>
      <c r="J1240" s="243" t="str">
        <f t="shared" si="297"/>
        <v/>
      </c>
      <c r="K1240" s="244"/>
      <c r="L1240" s="423"/>
      <c r="M1240" s="252"/>
      <c r="N1240" s="315">
        <f t="shared" si="303"/>
        <v>0</v>
      </c>
      <c r="O1240" s="424">
        <f t="shared" si="304"/>
        <v>0</v>
      </c>
      <c r="P1240" s="244"/>
      <c r="Q1240" s="663"/>
      <c r="R1240" s="667"/>
      <c r="S1240" s="667"/>
      <c r="T1240" s="667"/>
      <c r="U1240" s="667"/>
      <c r="V1240" s="667"/>
      <c r="W1240" s="711"/>
      <c r="X1240" s="313">
        <f t="shared" si="298"/>
        <v>0</v>
      </c>
    </row>
    <row r="1241" spans="2:24" ht="33" hidden="1" thickBot="1">
      <c r="B1241" s="136"/>
      <c r="C1241" s="137">
        <v>2990</v>
      </c>
      <c r="D1241" s="322" t="s">
        <v>1701</v>
      </c>
      <c r="E1241" s="704"/>
      <c r="F1241" s="449"/>
      <c r="G1241" s="245"/>
      <c r="H1241" s="245"/>
      <c r="I1241" s="476">
        <f t="shared" si="302"/>
        <v>0</v>
      </c>
      <c r="J1241" s="243" t="str">
        <f t="shared" si="297"/>
        <v/>
      </c>
      <c r="K1241" s="244"/>
      <c r="L1241" s="423"/>
      <c r="M1241" s="252"/>
      <c r="N1241" s="315">
        <f t="shared" si="303"/>
        <v>0</v>
      </c>
      <c r="O1241" s="424">
        <f t="shared" si="304"/>
        <v>0</v>
      </c>
      <c r="P1241" s="244"/>
      <c r="Q1241" s="663"/>
      <c r="R1241" s="667"/>
      <c r="S1241" s="667"/>
      <c r="T1241" s="667"/>
      <c r="U1241" s="667"/>
      <c r="V1241" s="667"/>
      <c r="W1241" s="711"/>
      <c r="X1241" s="313">
        <f t="shared" si="298"/>
        <v>0</v>
      </c>
    </row>
    <row r="1242" spans="2:24" ht="18.600000000000001" hidden="1" thickBot="1">
      <c r="B1242" s="136"/>
      <c r="C1242" s="137">
        <v>2991</v>
      </c>
      <c r="D1242" s="322" t="s">
        <v>241</v>
      </c>
      <c r="E1242" s="704"/>
      <c r="F1242" s="449"/>
      <c r="G1242" s="245"/>
      <c r="H1242" s="245"/>
      <c r="I1242" s="476">
        <f t="shared" si="302"/>
        <v>0</v>
      </c>
      <c r="J1242" s="243" t="str">
        <f t="shared" si="297"/>
        <v/>
      </c>
      <c r="K1242" s="244"/>
      <c r="L1242" s="423"/>
      <c r="M1242" s="252"/>
      <c r="N1242" s="315">
        <f t="shared" si="303"/>
        <v>0</v>
      </c>
      <c r="O1242" s="424">
        <f t="shared" si="304"/>
        <v>0</v>
      </c>
      <c r="P1242" s="244"/>
      <c r="Q1242" s="663"/>
      <c r="R1242" s="667"/>
      <c r="S1242" s="667"/>
      <c r="T1242" s="667"/>
      <c r="U1242" s="667"/>
      <c r="V1242" s="667"/>
      <c r="W1242" s="711"/>
      <c r="X1242" s="313">
        <f t="shared" si="298"/>
        <v>0</v>
      </c>
    </row>
    <row r="1243" spans="2:24" ht="18.600000000000001" hidden="1" thickBot="1">
      <c r="B1243" s="136"/>
      <c r="C1243" s="142">
        <v>2992</v>
      </c>
      <c r="D1243" s="154" t="s">
        <v>242</v>
      </c>
      <c r="E1243" s="704"/>
      <c r="F1243" s="449"/>
      <c r="G1243" s="245"/>
      <c r="H1243" s="245"/>
      <c r="I1243" s="476">
        <f t="shared" si="302"/>
        <v>0</v>
      </c>
      <c r="J1243" s="243" t="str">
        <f t="shared" si="297"/>
        <v/>
      </c>
      <c r="K1243" s="244"/>
      <c r="L1243" s="423"/>
      <c r="M1243" s="252"/>
      <c r="N1243" s="315">
        <f t="shared" si="303"/>
        <v>0</v>
      </c>
      <c r="O1243" s="424">
        <f t="shared" si="304"/>
        <v>0</v>
      </c>
      <c r="P1243" s="244"/>
      <c r="Q1243" s="663"/>
      <c r="R1243" s="667"/>
      <c r="S1243" s="667"/>
      <c r="T1243" s="667"/>
      <c r="U1243" s="667"/>
      <c r="V1243" s="667"/>
      <c r="W1243" s="711"/>
      <c r="X1243" s="313">
        <f t="shared" si="298"/>
        <v>0</v>
      </c>
    </row>
    <row r="1244" spans="2:24" ht="18.600000000000001" hidden="1" thickBot="1">
      <c r="B1244" s="686">
        <v>3300</v>
      </c>
      <c r="C1244" s="952" t="s">
        <v>1740</v>
      </c>
      <c r="D1244" s="952"/>
      <c r="E1244" s="687"/>
      <c r="F1244" s="673">
        <v>0</v>
      </c>
      <c r="G1244" s="673">
        <v>0</v>
      </c>
      <c r="H1244" s="673">
        <v>0</v>
      </c>
      <c r="I1244" s="689">
        <f>SUM(I1245:I1249)</f>
        <v>0</v>
      </c>
      <c r="J1244" s="243" t="str">
        <f t="shared" si="297"/>
        <v/>
      </c>
      <c r="K1244" s="244"/>
      <c r="L1244" s="665"/>
      <c r="M1244" s="666"/>
      <c r="N1244" s="666"/>
      <c r="O1244" s="712"/>
      <c r="P1244" s="244"/>
      <c r="Q1244" s="665"/>
      <c r="R1244" s="666"/>
      <c r="S1244" s="666"/>
      <c r="T1244" s="666"/>
      <c r="U1244" s="666"/>
      <c r="V1244" s="666"/>
      <c r="W1244" s="712"/>
      <c r="X1244" s="313">
        <f t="shared" si="298"/>
        <v>0</v>
      </c>
    </row>
    <row r="1245" spans="2:24" ht="18.600000000000001" hidden="1" thickBot="1">
      <c r="B1245" s="143"/>
      <c r="C1245" s="144">
        <v>3301</v>
      </c>
      <c r="D1245" s="460" t="s">
        <v>243</v>
      </c>
      <c r="E1245" s="704"/>
      <c r="F1245" s="592">
        <v>0</v>
      </c>
      <c r="G1245" s="592">
        <v>0</v>
      </c>
      <c r="H1245" s="592">
        <v>0</v>
      </c>
      <c r="I1245" s="476">
        <f t="shared" ref="I1245:I1252" si="305">F1245+G1245+H1245</f>
        <v>0</v>
      </c>
      <c r="J1245" s="243" t="str">
        <f t="shared" si="297"/>
        <v/>
      </c>
      <c r="K1245" s="244"/>
      <c r="L1245" s="663"/>
      <c r="M1245" s="667"/>
      <c r="N1245" s="667"/>
      <c r="O1245" s="711"/>
      <c r="P1245" s="244"/>
      <c r="Q1245" s="663"/>
      <c r="R1245" s="667"/>
      <c r="S1245" s="667"/>
      <c r="T1245" s="667"/>
      <c r="U1245" s="667"/>
      <c r="V1245" s="667"/>
      <c r="W1245" s="711"/>
      <c r="X1245" s="313">
        <f t="shared" si="298"/>
        <v>0</v>
      </c>
    </row>
    <row r="1246" spans="2:24" ht="18.600000000000001" hidden="1" thickBot="1">
      <c r="B1246" s="143"/>
      <c r="C1246" s="168">
        <v>3302</v>
      </c>
      <c r="D1246" s="461" t="s">
        <v>1061</v>
      </c>
      <c r="E1246" s="704"/>
      <c r="F1246" s="592">
        <v>0</v>
      </c>
      <c r="G1246" s="592">
        <v>0</v>
      </c>
      <c r="H1246" s="592">
        <v>0</v>
      </c>
      <c r="I1246" s="476">
        <f t="shared" si="305"/>
        <v>0</v>
      </c>
      <c r="J1246" s="243" t="str">
        <f t="shared" ref="J1246:J1277" si="306">(IF($E1246&lt;&gt;0,$J$2,IF($I1246&lt;&gt;0,$J$2,"")))</f>
        <v/>
      </c>
      <c r="K1246" s="244"/>
      <c r="L1246" s="663"/>
      <c r="M1246" s="667"/>
      <c r="N1246" s="667"/>
      <c r="O1246" s="711"/>
      <c r="P1246" s="244"/>
      <c r="Q1246" s="663"/>
      <c r="R1246" s="667"/>
      <c r="S1246" s="667"/>
      <c r="T1246" s="667"/>
      <c r="U1246" s="667"/>
      <c r="V1246" s="667"/>
      <c r="W1246" s="711"/>
      <c r="X1246" s="313">
        <f t="shared" ref="X1246:X1277" si="307">T1246-U1246-V1246-W1246</f>
        <v>0</v>
      </c>
    </row>
    <row r="1247" spans="2:24" ht="18.600000000000001" hidden="1" thickBot="1">
      <c r="B1247" s="143"/>
      <c r="C1247" s="166">
        <v>3304</v>
      </c>
      <c r="D1247" s="462" t="s">
        <v>245</v>
      </c>
      <c r="E1247" s="704"/>
      <c r="F1247" s="592">
        <v>0</v>
      </c>
      <c r="G1247" s="592">
        <v>0</v>
      </c>
      <c r="H1247" s="592">
        <v>0</v>
      </c>
      <c r="I1247" s="476">
        <f t="shared" si="305"/>
        <v>0</v>
      </c>
      <c r="J1247" s="243" t="str">
        <f t="shared" si="306"/>
        <v/>
      </c>
      <c r="K1247" s="244"/>
      <c r="L1247" s="663"/>
      <c r="M1247" s="667"/>
      <c r="N1247" s="667"/>
      <c r="O1247" s="711"/>
      <c r="P1247" s="244"/>
      <c r="Q1247" s="663"/>
      <c r="R1247" s="667"/>
      <c r="S1247" s="667"/>
      <c r="T1247" s="667"/>
      <c r="U1247" s="667"/>
      <c r="V1247" s="667"/>
      <c r="W1247" s="711"/>
      <c r="X1247" s="313">
        <f t="shared" si="307"/>
        <v>0</v>
      </c>
    </row>
    <row r="1248" spans="2:24" ht="31.8" hidden="1" thickBot="1">
      <c r="B1248" s="143"/>
      <c r="C1248" s="142">
        <v>3306</v>
      </c>
      <c r="D1248" s="463" t="s">
        <v>1684</v>
      </c>
      <c r="E1248" s="704"/>
      <c r="F1248" s="592">
        <v>0</v>
      </c>
      <c r="G1248" s="592">
        <v>0</v>
      </c>
      <c r="H1248" s="592">
        <v>0</v>
      </c>
      <c r="I1248" s="476">
        <f t="shared" si="305"/>
        <v>0</v>
      </c>
      <c r="J1248" s="243" t="str">
        <f t="shared" si="306"/>
        <v/>
      </c>
      <c r="K1248" s="244"/>
      <c r="L1248" s="663"/>
      <c r="M1248" s="667"/>
      <c r="N1248" s="667"/>
      <c r="O1248" s="711"/>
      <c r="P1248" s="244"/>
      <c r="Q1248" s="663"/>
      <c r="R1248" s="667"/>
      <c r="S1248" s="667"/>
      <c r="T1248" s="667"/>
      <c r="U1248" s="667"/>
      <c r="V1248" s="667"/>
      <c r="W1248" s="711"/>
      <c r="X1248" s="313">
        <f t="shared" si="307"/>
        <v>0</v>
      </c>
    </row>
    <row r="1249" spans="2:24" ht="18.600000000000001" hidden="1" thickBot="1">
      <c r="B1249" s="143"/>
      <c r="C1249" s="142">
        <v>3307</v>
      </c>
      <c r="D1249" s="463" t="s">
        <v>1775</v>
      </c>
      <c r="E1249" s="704"/>
      <c r="F1249" s="592">
        <v>0</v>
      </c>
      <c r="G1249" s="592">
        <v>0</v>
      </c>
      <c r="H1249" s="592">
        <v>0</v>
      </c>
      <c r="I1249" s="476">
        <f t="shared" si="305"/>
        <v>0</v>
      </c>
      <c r="J1249" s="243" t="str">
        <f t="shared" si="306"/>
        <v/>
      </c>
      <c r="K1249" s="244"/>
      <c r="L1249" s="663"/>
      <c r="M1249" s="667"/>
      <c r="N1249" s="667"/>
      <c r="O1249" s="711"/>
      <c r="P1249" s="244"/>
      <c r="Q1249" s="663"/>
      <c r="R1249" s="667"/>
      <c r="S1249" s="667"/>
      <c r="T1249" s="667"/>
      <c r="U1249" s="667"/>
      <c r="V1249" s="667"/>
      <c r="W1249" s="711"/>
      <c r="X1249" s="313">
        <f t="shared" si="307"/>
        <v>0</v>
      </c>
    </row>
    <row r="1250" spans="2:24" ht="18.600000000000001" hidden="1" thickBot="1">
      <c r="B1250" s="686">
        <v>3900</v>
      </c>
      <c r="C1250" s="944" t="s">
        <v>246</v>
      </c>
      <c r="D1250" s="965"/>
      <c r="E1250" s="687"/>
      <c r="F1250" s="673">
        <v>0</v>
      </c>
      <c r="G1250" s="673">
        <v>0</v>
      </c>
      <c r="H1250" s="673">
        <v>0</v>
      </c>
      <c r="I1250" s="692">
        <f t="shared" si="305"/>
        <v>0</v>
      </c>
      <c r="J1250" s="243" t="str">
        <f t="shared" si="306"/>
        <v/>
      </c>
      <c r="K1250" s="244"/>
      <c r="L1250" s="428"/>
      <c r="M1250" s="254"/>
      <c r="N1250" s="317">
        <f>I1250</f>
        <v>0</v>
      </c>
      <c r="O1250" s="424">
        <f>L1250+M1250-N1250</f>
        <v>0</v>
      </c>
      <c r="P1250" s="244"/>
      <c r="Q1250" s="428"/>
      <c r="R1250" s="254"/>
      <c r="S1250" s="429">
        <f>+IF(+(L1250+M1250)&gt;=I1250,+M1250,+(+I1250-L1250))</f>
        <v>0</v>
      </c>
      <c r="T1250" s="315">
        <f>Q1250+R1250-S1250</f>
        <v>0</v>
      </c>
      <c r="U1250" s="254"/>
      <c r="V1250" s="254"/>
      <c r="W1250" s="253"/>
      <c r="X1250" s="313">
        <f t="shared" si="307"/>
        <v>0</v>
      </c>
    </row>
    <row r="1251" spans="2:24" ht="18.600000000000001" hidden="1" thickBot="1">
      <c r="B1251" s="686">
        <v>4000</v>
      </c>
      <c r="C1251" s="966" t="s">
        <v>247</v>
      </c>
      <c r="D1251" s="966"/>
      <c r="E1251" s="687"/>
      <c r="F1251" s="690"/>
      <c r="G1251" s="691"/>
      <c r="H1251" s="691"/>
      <c r="I1251" s="692">
        <f t="shared" si="305"/>
        <v>0</v>
      </c>
      <c r="J1251" s="243" t="str">
        <f t="shared" si="306"/>
        <v/>
      </c>
      <c r="K1251" s="244"/>
      <c r="L1251" s="428"/>
      <c r="M1251" s="254"/>
      <c r="N1251" s="317">
        <f>I1251</f>
        <v>0</v>
      </c>
      <c r="O1251" s="424">
        <f>L1251+M1251-N1251</f>
        <v>0</v>
      </c>
      <c r="P1251" s="244"/>
      <c r="Q1251" s="665"/>
      <c r="R1251" s="666"/>
      <c r="S1251" s="666"/>
      <c r="T1251" s="667"/>
      <c r="U1251" s="666"/>
      <c r="V1251" s="666"/>
      <c r="W1251" s="711"/>
      <c r="X1251" s="313">
        <f t="shared" si="307"/>
        <v>0</v>
      </c>
    </row>
    <row r="1252" spans="2:24" ht="18.600000000000001" hidden="1" thickBot="1">
      <c r="B1252" s="686">
        <v>4100</v>
      </c>
      <c r="C1252" s="966" t="s">
        <v>248</v>
      </c>
      <c r="D1252" s="966"/>
      <c r="E1252" s="687"/>
      <c r="F1252" s="673">
        <v>0</v>
      </c>
      <c r="G1252" s="673">
        <v>0</v>
      </c>
      <c r="H1252" s="673">
        <v>0</v>
      </c>
      <c r="I1252" s="692">
        <f t="shared" si="305"/>
        <v>0</v>
      </c>
      <c r="J1252" s="243" t="str">
        <f t="shared" si="306"/>
        <v/>
      </c>
      <c r="K1252" s="244"/>
      <c r="L1252" s="665"/>
      <c r="M1252" s="666"/>
      <c r="N1252" s="666"/>
      <c r="O1252" s="712"/>
      <c r="P1252" s="244"/>
      <c r="Q1252" s="665"/>
      <c r="R1252" s="666"/>
      <c r="S1252" s="666"/>
      <c r="T1252" s="666"/>
      <c r="U1252" s="666"/>
      <c r="V1252" s="666"/>
      <c r="W1252" s="712"/>
      <c r="X1252" s="313">
        <f t="shared" si="307"/>
        <v>0</v>
      </c>
    </row>
    <row r="1253" spans="2:24" ht="18.600000000000001" hidden="1" thickBot="1">
      <c r="B1253" s="686">
        <v>4200</v>
      </c>
      <c r="C1253" s="952" t="s">
        <v>249</v>
      </c>
      <c r="D1253" s="953"/>
      <c r="E1253" s="687"/>
      <c r="F1253" s="688">
        <f>SUM(F1254:F1259)</f>
        <v>0</v>
      </c>
      <c r="G1253" s="689">
        <f>SUM(G1254:G1259)</f>
        <v>0</v>
      </c>
      <c r="H1253" s="689">
        <f>SUM(H1254:H1259)</f>
        <v>0</v>
      </c>
      <c r="I1253" s="689">
        <f>SUM(I1254:I1259)</f>
        <v>0</v>
      </c>
      <c r="J1253" s="243" t="str">
        <f t="shared" si="306"/>
        <v/>
      </c>
      <c r="K1253" s="244"/>
      <c r="L1253" s="316">
        <f>SUM(L1254:L1259)</f>
        <v>0</v>
      </c>
      <c r="M1253" s="317">
        <f>SUM(M1254:M1259)</f>
        <v>0</v>
      </c>
      <c r="N1253" s="425">
        <f>SUM(N1254:N1259)</f>
        <v>0</v>
      </c>
      <c r="O1253" s="426">
        <f>SUM(O1254:O1259)</f>
        <v>0</v>
      </c>
      <c r="P1253" s="244"/>
      <c r="Q1253" s="316">
        <f t="shared" ref="Q1253:W1253" si="308">SUM(Q1254:Q1259)</f>
        <v>0</v>
      </c>
      <c r="R1253" s="317">
        <f t="shared" si="308"/>
        <v>0</v>
      </c>
      <c r="S1253" s="317">
        <f t="shared" si="308"/>
        <v>0</v>
      </c>
      <c r="T1253" s="317">
        <f t="shared" si="308"/>
        <v>0</v>
      </c>
      <c r="U1253" s="317">
        <f t="shared" si="308"/>
        <v>0</v>
      </c>
      <c r="V1253" s="317">
        <f t="shared" si="308"/>
        <v>0</v>
      </c>
      <c r="W1253" s="426">
        <f t="shared" si="308"/>
        <v>0</v>
      </c>
      <c r="X1253" s="313">
        <f t="shared" si="307"/>
        <v>0</v>
      </c>
    </row>
    <row r="1254" spans="2:24" ht="18.600000000000001" hidden="1" thickBot="1">
      <c r="B1254" s="173"/>
      <c r="C1254" s="144">
        <v>4201</v>
      </c>
      <c r="D1254" s="138" t="s">
        <v>250</v>
      </c>
      <c r="E1254" s="704"/>
      <c r="F1254" s="449"/>
      <c r="G1254" s="245"/>
      <c r="H1254" s="245"/>
      <c r="I1254" s="476">
        <f t="shared" ref="I1254:I1259" si="309">F1254+G1254+H1254</f>
        <v>0</v>
      </c>
      <c r="J1254" s="243" t="str">
        <f t="shared" si="306"/>
        <v/>
      </c>
      <c r="K1254" s="244"/>
      <c r="L1254" s="423"/>
      <c r="M1254" s="252"/>
      <c r="N1254" s="315">
        <f t="shared" ref="N1254:N1259" si="310">I1254</f>
        <v>0</v>
      </c>
      <c r="O1254" s="424">
        <f t="shared" ref="O1254:O1259" si="311">L1254+M1254-N1254</f>
        <v>0</v>
      </c>
      <c r="P1254" s="244"/>
      <c r="Q1254" s="423"/>
      <c r="R1254" s="252"/>
      <c r="S1254" s="429">
        <f t="shared" ref="S1254:S1259" si="312">+IF(+(L1254+M1254)&gt;=I1254,+M1254,+(+I1254-L1254))</f>
        <v>0</v>
      </c>
      <c r="T1254" s="315">
        <f t="shared" ref="T1254:T1259" si="313">Q1254+R1254-S1254</f>
        <v>0</v>
      </c>
      <c r="U1254" s="252"/>
      <c r="V1254" s="252"/>
      <c r="W1254" s="253"/>
      <c r="X1254" s="313">
        <f t="shared" si="307"/>
        <v>0</v>
      </c>
    </row>
    <row r="1255" spans="2:24" ht="18.600000000000001" hidden="1" thickBot="1">
      <c r="B1255" s="173"/>
      <c r="C1255" s="137">
        <v>4202</v>
      </c>
      <c r="D1255" s="139" t="s">
        <v>251</v>
      </c>
      <c r="E1255" s="704"/>
      <c r="F1255" s="449"/>
      <c r="G1255" s="245"/>
      <c r="H1255" s="245"/>
      <c r="I1255" s="476">
        <f t="shared" si="309"/>
        <v>0</v>
      </c>
      <c r="J1255" s="243" t="str">
        <f t="shared" si="306"/>
        <v/>
      </c>
      <c r="K1255" s="244"/>
      <c r="L1255" s="423"/>
      <c r="M1255" s="252"/>
      <c r="N1255" s="315">
        <f t="shared" si="310"/>
        <v>0</v>
      </c>
      <c r="O1255" s="424">
        <f t="shared" si="311"/>
        <v>0</v>
      </c>
      <c r="P1255" s="244"/>
      <c r="Q1255" s="423"/>
      <c r="R1255" s="252"/>
      <c r="S1255" s="429">
        <f t="shared" si="312"/>
        <v>0</v>
      </c>
      <c r="T1255" s="315">
        <f t="shared" si="313"/>
        <v>0</v>
      </c>
      <c r="U1255" s="252"/>
      <c r="V1255" s="252"/>
      <c r="W1255" s="253"/>
      <c r="X1255" s="313">
        <f t="shared" si="307"/>
        <v>0</v>
      </c>
    </row>
    <row r="1256" spans="2:24" ht="18.600000000000001" hidden="1" thickBot="1">
      <c r="B1256" s="173"/>
      <c r="C1256" s="137">
        <v>4214</v>
      </c>
      <c r="D1256" s="139" t="s">
        <v>252</v>
      </c>
      <c r="E1256" s="704"/>
      <c r="F1256" s="449"/>
      <c r="G1256" s="245"/>
      <c r="H1256" s="245"/>
      <c r="I1256" s="476">
        <f t="shared" si="309"/>
        <v>0</v>
      </c>
      <c r="J1256" s="243" t="str">
        <f t="shared" si="306"/>
        <v/>
      </c>
      <c r="K1256" s="244"/>
      <c r="L1256" s="423"/>
      <c r="M1256" s="252"/>
      <c r="N1256" s="315">
        <f t="shared" si="310"/>
        <v>0</v>
      </c>
      <c r="O1256" s="424">
        <f t="shared" si="311"/>
        <v>0</v>
      </c>
      <c r="P1256" s="244"/>
      <c r="Q1256" s="423"/>
      <c r="R1256" s="252"/>
      <c r="S1256" s="429">
        <f t="shared" si="312"/>
        <v>0</v>
      </c>
      <c r="T1256" s="315">
        <f t="shared" si="313"/>
        <v>0</v>
      </c>
      <c r="U1256" s="252"/>
      <c r="V1256" s="252"/>
      <c r="W1256" s="253"/>
      <c r="X1256" s="313">
        <f t="shared" si="307"/>
        <v>0</v>
      </c>
    </row>
    <row r="1257" spans="2:24" ht="18.600000000000001" hidden="1" thickBot="1">
      <c r="B1257" s="173"/>
      <c r="C1257" s="137">
        <v>4217</v>
      </c>
      <c r="D1257" s="139" t="s">
        <v>253</v>
      </c>
      <c r="E1257" s="704"/>
      <c r="F1257" s="449"/>
      <c r="G1257" s="245"/>
      <c r="H1257" s="245"/>
      <c r="I1257" s="476">
        <f t="shared" si="309"/>
        <v>0</v>
      </c>
      <c r="J1257" s="243" t="str">
        <f t="shared" si="306"/>
        <v/>
      </c>
      <c r="K1257" s="244"/>
      <c r="L1257" s="423"/>
      <c r="M1257" s="252"/>
      <c r="N1257" s="315">
        <f t="shared" si="310"/>
        <v>0</v>
      </c>
      <c r="O1257" s="424">
        <f t="shared" si="311"/>
        <v>0</v>
      </c>
      <c r="P1257" s="244"/>
      <c r="Q1257" s="423"/>
      <c r="R1257" s="252"/>
      <c r="S1257" s="429">
        <f t="shared" si="312"/>
        <v>0</v>
      </c>
      <c r="T1257" s="315">
        <f t="shared" si="313"/>
        <v>0</v>
      </c>
      <c r="U1257" s="252"/>
      <c r="V1257" s="252"/>
      <c r="W1257" s="253"/>
      <c r="X1257" s="313">
        <f t="shared" si="307"/>
        <v>0</v>
      </c>
    </row>
    <row r="1258" spans="2:24" ht="18.600000000000001" hidden="1" thickBot="1">
      <c r="B1258" s="173"/>
      <c r="C1258" s="137">
        <v>4218</v>
      </c>
      <c r="D1258" s="145" t="s">
        <v>254</v>
      </c>
      <c r="E1258" s="704"/>
      <c r="F1258" s="449"/>
      <c r="G1258" s="245"/>
      <c r="H1258" s="245"/>
      <c r="I1258" s="476">
        <f t="shared" si="309"/>
        <v>0</v>
      </c>
      <c r="J1258" s="243" t="str">
        <f t="shared" si="306"/>
        <v/>
      </c>
      <c r="K1258" s="244"/>
      <c r="L1258" s="423"/>
      <c r="M1258" s="252"/>
      <c r="N1258" s="315">
        <f t="shared" si="310"/>
        <v>0</v>
      </c>
      <c r="O1258" s="424">
        <f t="shared" si="311"/>
        <v>0</v>
      </c>
      <c r="P1258" s="244"/>
      <c r="Q1258" s="423"/>
      <c r="R1258" s="252"/>
      <c r="S1258" s="429">
        <f t="shared" si="312"/>
        <v>0</v>
      </c>
      <c r="T1258" s="315">
        <f t="shared" si="313"/>
        <v>0</v>
      </c>
      <c r="U1258" s="252"/>
      <c r="V1258" s="252"/>
      <c r="W1258" s="253"/>
      <c r="X1258" s="313">
        <f t="shared" si="307"/>
        <v>0</v>
      </c>
    </row>
    <row r="1259" spans="2:24" ht="18.600000000000001" hidden="1" thickBot="1">
      <c r="B1259" s="173"/>
      <c r="C1259" s="137">
        <v>4219</v>
      </c>
      <c r="D1259" s="156" t="s">
        <v>255</v>
      </c>
      <c r="E1259" s="704"/>
      <c r="F1259" s="449"/>
      <c r="G1259" s="245"/>
      <c r="H1259" s="245"/>
      <c r="I1259" s="476">
        <f t="shared" si="309"/>
        <v>0</v>
      </c>
      <c r="J1259" s="243" t="str">
        <f t="shared" si="306"/>
        <v/>
      </c>
      <c r="K1259" s="244"/>
      <c r="L1259" s="423"/>
      <c r="M1259" s="252"/>
      <c r="N1259" s="315">
        <f t="shared" si="310"/>
        <v>0</v>
      </c>
      <c r="O1259" s="424">
        <f t="shared" si="311"/>
        <v>0</v>
      </c>
      <c r="P1259" s="244"/>
      <c r="Q1259" s="423"/>
      <c r="R1259" s="252"/>
      <c r="S1259" s="429">
        <f t="shared" si="312"/>
        <v>0</v>
      </c>
      <c r="T1259" s="315">
        <f t="shared" si="313"/>
        <v>0</v>
      </c>
      <c r="U1259" s="252"/>
      <c r="V1259" s="252"/>
      <c r="W1259" s="253"/>
      <c r="X1259" s="313">
        <f t="shared" si="307"/>
        <v>0</v>
      </c>
    </row>
    <row r="1260" spans="2:24" ht="18.600000000000001" hidden="1" thickBot="1">
      <c r="B1260" s="686">
        <v>4300</v>
      </c>
      <c r="C1260" s="942" t="s">
        <v>1685</v>
      </c>
      <c r="D1260" s="942"/>
      <c r="E1260" s="687"/>
      <c r="F1260" s="688">
        <f>SUM(F1261:F1263)</f>
        <v>0</v>
      </c>
      <c r="G1260" s="689">
        <f>SUM(G1261:G1263)</f>
        <v>0</v>
      </c>
      <c r="H1260" s="689">
        <f>SUM(H1261:H1263)</f>
        <v>0</v>
      </c>
      <c r="I1260" s="689">
        <f>SUM(I1261:I1263)</f>
        <v>0</v>
      </c>
      <c r="J1260" s="243" t="str">
        <f t="shared" si="306"/>
        <v/>
      </c>
      <c r="K1260" s="244"/>
      <c r="L1260" s="316">
        <f>SUM(L1261:L1263)</f>
        <v>0</v>
      </c>
      <c r="M1260" s="317">
        <f>SUM(M1261:M1263)</f>
        <v>0</v>
      </c>
      <c r="N1260" s="425">
        <f>SUM(N1261:N1263)</f>
        <v>0</v>
      </c>
      <c r="O1260" s="426">
        <f>SUM(O1261:O1263)</f>
        <v>0</v>
      </c>
      <c r="P1260" s="244"/>
      <c r="Q1260" s="316">
        <f t="shared" ref="Q1260:W1260" si="314">SUM(Q1261:Q1263)</f>
        <v>0</v>
      </c>
      <c r="R1260" s="317">
        <f t="shared" si="314"/>
        <v>0</v>
      </c>
      <c r="S1260" s="317">
        <f t="shared" si="314"/>
        <v>0</v>
      </c>
      <c r="T1260" s="317">
        <f t="shared" si="314"/>
        <v>0</v>
      </c>
      <c r="U1260" s="317">
        <f t="shared" si="314"/>
        <v>0</v>
      </c>
      <c r="V1260" s="317">
        <f t="shared" si="314"/>
        <v>0</v>
      </c>
      <c r="W1260" s="426">
        <f t="shared" si="314"/>
        <v>0</v>
      </c>
      <c r="X1260" s="313">
        <f t="shared" si="307"/>
        <v>0</v>
      </c>
    </row>
    <row r="1261" spans="2:24" ht="18.600000000000001" hidden="1" thickBot="1">
      <c r="B1261" s="173"/>
      <c r="C1261" s="144">
        <v>4301</v>
      </c>
      <c r="D1261" s="163" t="s">
        <v>256</v>
      </c>
      <c r="E1261" s="704"/>
      <c r="F1261" s="449"/>
      <c r="G1261" s="245"/>
      <c r="H1261" s="245"/>
      <c r="I1261" s="476">
        <f t="shared" ref="I1261:I1266" si="315">F1261+G1261+H1261</f>
        <v>0</v>
      </c>
      <c r="J1261" s="243" t="str">
        <f t="shared" si="306"/>
        <v/>
      </c>
      <c r="K1261" s="244"/>
      <c r="L1261" s="423"/>
      <c r="M1261" s="252"/>
      <c r="N1261" s="315">
        <f t="shared" ref="N1261:N1266" si="316">I1261</f>
        <v>0</v>
      </c>
      <c r="O1261" s="424">
        <f t="shared" ref="O1261:O1266" si="317">L1261+M1261-N1261</f>
        <v>0</v>
      </c>
      <c r="P1261" s="244"/>
      <c r="Q1261" s="423"/>
      <c r="R1261" s="252"/>
      <c r="S1261" s="429">
        <f t="shared" ref="S1261:S1266" si="318">+IF(+(L1261+M1261)&gt;=I1261,+M1261,+(+I1261-L1261))</f>
        <v>0</v>
      </c>
      <c r="T1261" s="315">
        <f t="shared" ref="T1261:T1266" si="319">Q1261+R1261-S1261</f>
        <v>0</v>
      </c>
      <c r="U1261" s="252"/>
      <c r="V1261" s="252"/>
      <c r="W1261" s="253"/>
      <c r="X1261" s="313">
        <f t="shared" si="307"/>
        <v>0</v>
      </c>
    </row>
    <row r="1262" spans="2:24" ht="18.600000000000001" hidden="1" thickBot="1">
      <c r="B1262" s="173"/>
      <c r="C1262" s="137">
        <v>4302</v>
      </c>
      <c r="D1262" s="139" t="s">
        <v>1062</v>
      </c>
      <c r="E1262" s="704"/>
      <c r="F1262" s="449"/>
      <c r="G1262" s="245"/>
      <c r="H1262" s="245"/>
      <c r="I1262" s="476">
        <f t="shared" si="315"/>
        <v>0</v>
      </c>
      <c r="J1262" s="243" t="str">
        <f t="shared" si="306"/>
        <v/>
      </c>
      <c r="K1262" s="244"/>
      <c r="L1262" s="423"/>
      <c r="M1262" s="252"/>
      <c r="N1262" s="315">
        <f t="shared" si="316"/>
        <v>0</v>
      </c>
      <c r="O1262" s="424">
        <f t="shared" si="317"/>
        <v>0</v>
      </c>
      <c r="P1262" s="244"/>
      <c r="Q1262" s="423"/>
      <c r="R1262" s="252"/>
      <c r="S1262" s="429">
        <f t="shared" si="318"/>
        <v>0</v>
      </c>
      <c r="T1262" s="315">
        <f t="shared" si="319"/>
        <v>0</v>
      </c>
      <c r="U1262" s="252"/>
      <c r="V1262" s="252"/>
      <c r="W1262" s="253"/>
      <c r="X1262" s="313">
        <f t="shared" si="307"/>
        <v>0</v>
      </c>
    </row>
    <row r="1263" spans="2:24" ht="18.600000000000001" hidden="1" thickBot="1">
      <c r="B1263" s="173"/>
      <c r="C1263" s="142">
        <v>4309</v>
      </c>
      <c r="D1263" s="148" t="s">
        <v>258</v>
      </c>
      <c r="E1263" s="704"/>
      <c r="F1263" s="449"/>
      <c r="G1263" s="245"/>
      <c r="H1263" s="245"/>
      <c r="I1263" s="476">
        <f t="shared" si="315"/>
        <v>0</v>
      </c>
      <c r="J1263" s="243" t="str">
        <f t="shared" si="306"/>
        <v/>
      </c>
      <c r="K1263" s="244"/>
      <c r="L1263" s="423"/>
      <c r="M1263" s="252"/>
      <c r="N1263" s="315">
        <f t="shared" si="316"/>
        <v>0</v>
      </c>
      <c r="O1263" s="424">
        <f t="shared" si="317"/>
        <v>0</v>
      </c>
      <c r="P1263" s="244"/>
      <c r="Q1263" s="423"/>
      <c r="R1263" s="252"/>
      <c r="S1263" s="429">
        <f t="shared" si="318"/>
        <v>0</v>
      </c>
      <c r="T1263" s="315">
        <f t="shared" si="319"/>
        <v>0</v>
      </c>
      <c r="U1263" s="252"/>
      <c r="V1263" s="252"/>
      <c r="W1263" s="253"/>
      <c r="X1263" s="313">
        <f t="shared" si="307"/>
        <v>0</v>
      </c>
    </row>
    <row r="1264" spans="2:24" ht="18.600000000000001" hidden="1" thickBot="1">
      <c r="B1264" s="686">
        <v>4400</v>
      </c>
      <c r="C1264" s="944" t="s">
        <v>1686</v>
      </c>
      <c r="D1264" s="944"/>
      <c r="E1264" s="687"/>
      <c r="F1264" s="690"/>
      <c r="G1264" s="691"/>
      <c r="H1264" s="691"/>
      <c r="I1264" s="692">
        <f t="shared" si="315"/>
        <v>0</v>
      </c>
      <c r="J1264" s="243" t="str">
        <f t="shared" si="306"/>
        <v/>
      </c>
      <c r="K1264" s="244"/>
      <c r="L1264" s="428"/>
      <c r="M1264" s="254"/>
      <c r="N1264" s="317">
        <f t="shared" si="316"/>
        <v>0</v>
      </c>
      <c r="O1264" s="424">
        <f t="shared" si="317"/>
        <v>0</v>
      </c>
      <c r="P1264" s="244"/>
      <c r="Q1264" s="428"/>
      <c r="R1264" s="254"/>
      <c r="S1264" s="429">
        <f t="shared" si="318"/>
        <v>0</v>
      </c>
      <c r="T1264" s="315">
        <f t="shared" si="319"/>
        <v>0</v>
      </c>
      <c r="U1264" s="254"/>
      <c r="V1264" s="254"/>
      <c r="W1264" s="253"/>
      <c r="X1264" s="313">
        <f t="shared" si="307"/>
        <v>0</v>
      </c>
    </row>
    <row r="1265" spans="2:24" ht="18.600000000000001" hidden="1" thickBot="1">
      <c r="B1265" s="686">
        <v>4500</v>
      </c>
      <c r="C1265" s="966" t="s">
        <v>1687</v>
      </c>
      <c r="D1265" s="966"/>
      <c r="E1265" s="687"/>
      <c r="F1265" s="690"/>
      <c r="G1265" s="691"/>
      <c r="H1265" s="691"/>
      <c r="I1265" s="692">
        <f t="shared" si="315"/>
        <v>0</v>
      </c>
      <c r="J1265" s="243" t="str">
        <f t="shared" si="306"/>
        <v/>
      </c>
      <c r="K1265" s="244"/>
      <c r="L1265" s="428"/>
      <c r="M1265" s="254"/>
      <c r="N1265" s="317">
        <f t="shared" si="316"/>
        <v>0</v>
      </c>
      <c r="O1265" s="424">
        <f t="shared" si="317"/>
        <v>0</v>
      </c>
      <c r="P1265" s="244"/>
      <c r="Q1265" s="428"/>
      <c r="R1265" s="254"/>
      <c r="S1265" s="429">
        <f t="shared" si="318"/>
        <v>0</v>
      </c>
      <c r="T1265" s="315">
        <f t="shared" si="319"/>
        <v>0</v>
      </c>
      <c r="U1265" s="254"/>
      <c r="V1265" s="254"/>
      <c r="W1265" s="253"/>
      <c r="X1265" s="313">
        <f t="shared" si="307"/>
        <v>0</v>
      </c>
    </row>
    <row r="1266" spans="2:24" ht="18.600000000000001" hidden="1" thickBot="1">
      <c r="B1266" s="686">
        <v>4600</v>
      </c>
      <c r="C1266" s="961" t="s">
        <v>259</v>
      </c>
      <c r="D1266" s="967"/>
      <c r="E1266" s="687"/>
      <c r="F1266" s="690"/>
      <c r="G1266" s="691"/>
      <c r="H1266" s="691"/>
      <c r="I1266" s="692">
        <f t="shared" si="315"/>
        <v>0</v>
      </c>
      <c r="J1266" s="243" t="str">
        <f t="shared" si="306"/>
        <v/>
      </c>
      <c r="K1266" s="244"/>
      <c r="L1266" s="428"/>
      <c r="M1266" s="254"/>
      <c r="N1266" s="317">
        <f t="shared" si="316"/>
        <v>0</v>
      </c>
      <c r="O1266" s="424">
        <f t="shared" si="317"/>
        <v>0</v>
      </c>
      <c r="P1266" s="244"/>
      <c r="Q1266" s="428"/>
      <c r="R1266" s="254"/>
      <c r="S1266" s="429">
        <f t="shared" si="318"/>
        <v>0</v>
      </c>
      <c r="T1266" s="315">
        <f t="shared" si="319"/>
        <v>0</v>
      </c>
      <c r="U1266" s="254"/>
      <c r="V1266" s="254"/>
      <c r="W1266" s="253"/>
      <c r="X1266" s="313">
        <f t="shared" si="307"/>
        <v>0</v>
      </c>
    </row>
    <row r="1267" spans="2:24" ht="18.600000000000001" hidden="1" thickBot="1">
      <c r="B1267" s="686">
        <v>4900</v>
      </c>
      <c r="C1267" s="952" t="s">
        <v>290</v>
      </c>
      <c r="D1267" s="952"/>
      <c r="E1267" s="687"/>
      <c r="F1267" s="688">
        <f>+F1268+F1269</f>
        <v>0</v>
      </c>
      <c r="G1267" s="689">
        <f>+G1268+G1269</f>
        <v>0</v>
      </c>
      <c r="H1267" s="689">
        <f>+H1268+H1269</f>
        <v>0</v>
      </c>
      <c r="I1267" s="689">
        <f>+I1268+I1269</f>
        <v>0</v>
      </c>
      <c r="J1267" s="243" t="str">
        <f t="shared" si="306"/>
        <v/>
      </c>
      <c r="K1267" s="244"/>
      <c r="L1267" s="665"/>
      <c r="M1267" s="666"/>
      <c r="N1267" s="666"/>
      <c r="O1267" s="712"/>
      <c r="P1267" s="244"/>
      <c r="Q1267" s="665"/>
      <c r="R1267" s="666"/>
      <c r="S1267" s="666"/>
      <c r="T1267" s="666"/>
      <c r="U1267" s="666"/>
      <c r="V1267" s="666"/>
      <c r="W1267" s="712"/>
      <c r="X1267" s="313">
        <f t="shared" si="307"/>
        <v>0</v>
      </c>
    </row>
    <row r="1268" spans="2:24" ht="18.600000000000001" hidden="1" thickBot="1">
      <c r="B1268" s="173"/>
      <c r="C1268" s="144">
        <v>4901</v>
      </c>
      <c r="D1268" s="174" t="s">
        <v>291</v>
      </c>
      <c r="E1268" s="704"/>
      <c r="F1268" s="449"/>
      <c r="G1268" s="245"/>
      <c r="H1268" s="245"/>
      <c r="I1268" s="476">
        <f>F1268+G1268+H1268</f>
        <v>0</v>
      </c>
      <c r="J1268" s="243" t="str">
        <f t="shared" si="306"/>
        <v/>
      </c>
      <c r="K1268" s="244"/>
      <c r="L1268" s="663"/>
      <c r="M1268" s="667"/>
      <c r="N1268" s="667"/>
      <c r="O1268" s="711"/>
      <c r="P1268" s="244"/>
      <c r="Q1268" s="663"/>
      <c r="R1268" s="667"/>
      <c r="S1268" s="667"/>
      <c r="T1268" s="667"/>
      <c r="U1268" s="667"/>
      <c r="V1268" s="667"/>
      <c r="W1268" s="711"/>
      <c r="X1268" s="313">
        <f t="shared" si="307"/>
        <v>0</v>
      </c>
    </row>
    <row r="1269" spans="2:24" ht="18.600000000000001" hidden="1" thickBot="1">
      <c r="B1269" s="173"/>
      <c r="C1269" s="142">
        <v>4902</v>
      </c>
      <c r="D1269" s="148" t="s">
        <v>292</v>
      </c>
      <c r="E1269" s="704"/>
      <c r="F1269" s="449"/>
      <c r="G1269" s="245"/>
      <c r="H1269" s="245"/>
      <c r="I1269" s="476">
        <f>F1269+G1269+H1269</f>
        <v>0</v>
      </c>
      <c r="J1269" s="243" t="str">
        <f t="shared" si="306"/>
        <v/>
      </c>
      <c r="K1269" s="244"/>
      <c r="L1269" s="663"/>
      <c r="M1269" s="667"/>
      <c r="N1269" s="667"/>
      <c r="O1269" s="711"/>
      <c r="P1269" s="244"/>
      <c r="Q1269" s="663"/>
      <c r="R1269" s="667"/>
      <c r="S1269" s="667"/>
      <c r="T1269" s="667"/>
      <c r="U1269" s="667"/>
      <c r="V1269" s="667"/>
      <c r="W1269" s="711"/>
      <c r="X1269" s="313">
        <f t="shared" si="307"/>
        <v>0</v>
      </c>
    </row>
    <row r="1270" spans="2:24" ht="18.600000000000001" hidden="1" thickBot="1">
      <c r="B1270" s="693">
        <v>5100</v>
      </c>
      <c r="C1270" s="949" t="s">
        <v>260</v>
      </c>
      <c r="D1270" s="949"/>
      <c r="E1270" s="694"/>
      <c r="F1270" s="695"/>
      <c r="G1270" s="696"/>
      <c r="H1270" s="696"/>
      <c r="I1270" s="692">
        <f>F1270+G1270+H1270</f>
        <v>0</v>
      </c>
      <c r="J1270" s="243" t="str">
        <f t="shared" si="306"/>
        <v/>
      </c>
      <c r="K1270" s="244"/>
      <c r="L1270" s="430"/>
      <c r="M1270" s="431"/>
      <c r="N1270" s="327">
        <f>I1270</f>
        <v>0</v>
      </c>
      <c r="O1270" s="424">
        <f>L1270+M1270-N1270</f>
        <v>0</v>
      </c>
      <c r="P1270" s="244"/>
      <c r="Q1270" s="430"/>
      <c r="R1270" s="431"/>
      <c r="S1270" s="429">
        <f>+IF(+(L1270+M1270)&gt;=I1270,+M1270,+(+I1270-L1270))</f>
        <v>0</v>
      </c>
      <c r="T1270" s="315">
        <f>Q1270+R1270-S1270</f>
        <v>0</v>
      </c>
      <c r="U1270" s="431"/>
      <c r="V1270" s="431"/>
      <c r="W1270" s="253"/>
      <c r="X1270" s="313">
        <f t="shared" si="307"/>
        <v>0</v>
      </c>
    </row>
    <row r="1271" spans="2:24" ht="18.600000000000001" hidden="1" thickBot="1">
      <c r="B1271" s="693">
        <v>5200</v>
      </c>
      <c r="C1271" s="964" t="s">
        <v>261</v>
      </c>
      <c r="D1271" s="964"/>
      <c r="E1271" s="694"/>
      <c r="F1271" s="697">
        <f>SUM(F1272:F1278)</f>
        <v>0</v>
      </c>
      <c r="G1271" s="698">
        <f>SUM(G1272:G1278)</f>
        <v>0</v>
      </c>
      <c r="H1271" s="698">
        <f>SUM(H1272:H1278)</f>
        <v>0</v>
      </c>
      <c r="I1271" s="698">
        <f>SUM(I1272:I1278)</f>
        <v>0</v>
      </c>
      <c r="J1271" s="243" t="str">
        <f t="shared" si="306"/>
        <v/>
      </c>
      <c r="K1271" s="244"/>
      <c r="L1271" s="326">
        <f>SUM(L1272:L1278)</f>
        <v>0</v>
      </c>
      <c r="M1271" s="327">
        <f>SUM(M1272:M1278)</f>
        <v>0</v>
      </c>
      <c r="N1271" s="432">
        <f>SUM(N1272:N1278)</f>
        <v>0</v>
      </c>
      <c r="O1271" s="433">
        <f>SUM(O1272:O1278)</f>
        <v>0</v>
      </c>
      <c r="P1271" s="244"/>
      <c r="Q1271" s="326">
        <f t="shared" ref="Q1271:W1271" si="320">SUM(Q1272:Q1278)</f>
        <v>0</v>
      </c>
      <c r="R1271" s="327">
        <f t="shared" si="320"/>
        <v>0</v>
      </c>
      <c r="S1271" s="327">
        <f t="shared" si="320"/>
        <v>0</v>
      </c>
      <c r="T1271" s="327">
        <f t="shared" si="320"/>
        <v>0</v>
      </c>
      <c r="U1271" s="327">
        <f t="shared" si="320"/>
        <v>0</v>
      </c>
      <c r="V1271" s="327">
        <f t="shared" si="320"/>
        <v>0</v>
      </c>
      <c r="W1271" s="433">
        <f t="shared" si="320"/>
        <v>0</v>
      </c>
      <c r="X1271" s="313">
        <f t="shared" si="307"/>
        <v>0</v>
      </c>
    </row>
    <row r="1272" spans="2:24" ht="18.600000000000001" hidden="1" thickBot="1">
      <c r="B1272" s="175"/>
      <c r="C1272" s="176">
        <v>5201</v>
      </c>
      <c r="D1272" s="177" t="s">
        <v>262</v>
      </c>
      <c r="E1272" s="705"/>
      <c r="F1272" s="473"/>
      <c r="G1272" s="434"/>
      <c r="H1272" s="434"/>
      <c r="I1272" s="476">
        <f t="shared" ref="I1272:I1278" si="321">F1272+G1272+H1272</f>
        <v>0</v>
      </c>
      <c r="J1272" s="243" t="str">
        <f t="shared" si="306"/>
        <v/>
      </c>
      <c r="K1272" s="244"/>
      <c r="L1272" s="435"/>
      <c r="M1272" s="436"/>
      <c r="N1272" s="330">
        <f t="shared" ref="N1272:N1278" si="322">I1272</f>
        <v>0</v>
      </c>
      <c r="O1272" s="424">
        <f t="shared" ref="O1272:O1278" si="323">L1272+M1272-N1272</f>
        <v>0</v>
      </c>
      <c r="P1272" s="244"/>
      <c r="Q1272" s="435"/>
      <c r="R1272" s="436"/>
      <c r="S1272" s="429">
        <f t="shared" ref="S1272:S1278" si="324">+IF(+(L1272+M1272)&gt;=I1272,+M1272,+(+I1272-L1272))</f>
        <v>0</v>
      </c>
      <c r="T1272" s="315">
        <f t="shared" ref="T1272:T1278" si="325">Q1272+R1272-S1272</f>
        <v>0</v>
      </c>
      <c r="U1272" s="436"/>
      <c r="V1272" s="436"/>
      <c r="W1272" s="253"/>
      <c r="X1272" s="313">
        <f t="shared" si="307"/>
        <v>0</v>
      </c>
    </row>
    <row r="1273" spans="2:24" ht="18.600000000000001" hidden="1" thickBot="1">
      <c r="B1273" s="175"/>
      <c r="C1273" s="178">
        <v>5202</v>
      </c>
      <c r="D1273" s="179" t="s">
        <v>263</v>
      </c>
      <c r="E1273" s="705"/>
      <c r="F1273" s="473"/>
      <c r="G1273" s="434"/>
      <c r="H1273" s="434"/>
      <c r="I1273" s="476">
        <f t="shared" si="321"/>
        <v>0</v>
      </c>
      <c r="J1273" s="243" t="str">
        <f t="shared" si="306"/>
        <v/>
      </c>
      <c r="K1273" s="244"/>
      <c r="L1273" s="435"/>
      <c r="M1273" s="436"/>
      <c r="N1273" s="330">
        <f t="shared" si="322"/>
        <v>0</v>
      </c>
      <c r="O1273" s="424">
        <f t="shared" si="323"/>
        <v>0</v>
      </c>
      <c r="P1273" s="244"/>
      <c r="Q1273" s="435"/>
      <c r="R1273" s="436"/>
      <c r="S1273" s="429">
        <f t="shared" si="324"/>
        <v>0</v>
      </c>
      <c r="T1273" s="315">
        <f t="shared" si="325"/>
        <v>0</v>
      </c>
      <c r="U1273" s="436"/>
      <c r="V1273" s="436"/>
      <c r="W1273" s="253"/>
      <c r="X1273" s="313">
        <f t="shared" si="307"/>
        <v>0</v>
      </c>
    </row>
    <row r="1274" spans="2:24" ht="18.600000000000001" hidden="1" thickBot="1">
      <c r="B1274" s="175"/>
      <c r="C1274" s="178">
        <v>5203</v>
      </c>
      <c r="D1274" s="179" t="s">
        <v>924</v>
      </c>
      <c r="E1274" s="705"/>
      <c r="F1274" s="473"/>
      <c r="G1274" s="434"/>
      <c r="H1274" s="434"/>
      <c r="I1274" s="476">
        <f t="shared" si="321"/>
        <v>0</v>
      </c>
      <c r="J1274" s="243" t="str">
        <f t="shared" si="306"/>
        <v/>
      </c>
      <c r="K1274" s="244"/>
      <c r="L1274" s="435"/>
      <c r="M1274" s="436"/>
      <c r="N1274" s="330">
        <f t="shared" si="322"/>
        <v>0</v>
      </c>
      <c r="O1274" s="424">
        <f t="shared" si="323"/>
        <v>0</v>
      </c>
      <c r="P1274" s="244"/>
      <c r="Q1274" s="435"/>
      <c r="R1274" s="436"/>
      <c r="S1274" s="429">
        <f t="shared" si="324"/>
        <v>0</v>
      </c>
      <c r="T1274" s="315">
        <f t="shared" si="325"/>
        <v>0</v>
      </c>
      <c r="U1274" s="436"/>
      <c r="V1274" s="436"/>
      <c r="W1274" s="253"/>
      <c r="X1274" s="313">
        <f t="shared" si="307"/>
        <v>0</v>
      </c>
    </row>
    <row r="1275" spans="2:24" ht="18.600000000000001" hidden="1" thickBot="1">
      <c r="B1275" s="175"/>
      <c r="C1275" s="178">
        <v>5204</v>
      </c>
      <c r="D1275" s="179" t="s">
        <v>925</v>
      </c>
      <c r="E1275" s="705"/>
      <c r="F1275" s="473"/>
      <c r="G1275" s="434"/>
      <c r="H1275" s="434"/>
      <c r="I1275" s="476">
        <f t="shared" si="321"/>
        <v>0</v>
      </c>
      <c r="J1275" s="243" t="str">
        <f t="shared" si="306"/>
        <v/>
      </c>
      <c r="K1275" s="244"/>
      <c r="L1275" s="435"/>
      <c r="M1275" s="436"/>
      <c r="N1275" s="330">
        <f t="shared" si="322"/>
        <v>0</v>
      </c>
      <c r="O1275" s="424">
        <f t="shared" si="323"/>
        <v>0</v>
      </c>
      <c r="P1275" s="244"/>
      <c r="Q1275" s="435"/>
      <c r="R1275" s="436"/>
      <c r="S1275" s="429">
        <f t="shared" si="324"/>
        <v>0</v>
      </c>
      <c r="T1275" s="315">
        <f t="shared" si="325"/>
        <v>0</v>
      </c>
      <c r="U1275" s="436"/>
      <c r="V1275" s="436"/>
      <c r="W1275" s="253"/>
      <c r="X1275" s="313">
        <f t="shared" si="307"/>
        <v>0</v>
      </c>
    </row>
    <row r="1276" spans="2:24" ht="18.600000000000001" hidden="1" thickBot="1">
      <c r="B1276" s="175"/>
      <c r="C1276" s="178">
        <v>5205</v>
      </c>
      <c r="D1276" s="179" t="s">
        <v>926</v>
      </c>
      <c r="E1276" s="705"/>
      <c r="F1276" s="473"/>
      <c r="G1276" s="434"/>
      <c r="H1276" s="434"/>
      <c r="I1276" s="476">
        <f t="shared" si="321"/>
        <v>0</v>
      </c>
      <c r="J1276" s="243" t="str">
        <f t="shared" si="306"/>
        <v/>
      </c>
      <c r="K1276" s="244"/>
      <c r="L1276" s="435"/>
      <c r="M1276" s="436"/>
      <c r="N1276" s="330">
        <f t="shared" si="322"/>
        <v>0</v>
      </c>
      <c r="O1276" s="424">
        <f t="shared" si="323"/>
        <v>0</v>
      </c>
      <c r="P1276" s="244"/>
      <c r="Q1276" s="435"/>
      <c r="R1276" s="436"/>
      <c r="S1276" s="429">
        <f t="shared" si="324"/>
        <v>0</v>
      </c>
      <c r="T1276" s="315">
        <f t="shared" si="325"/>
        <v>0</v>
      </c>
      <c r="U1276" s="436"/>
      <c r="V1276" s="436"/>
      <c r="W1276" s="253"/>
      <c r="X1276" s="313">
        <f t="shared" si="307"/>
        <v>0</v>
      </c>
    </row>
    <row r="1277" spans="2:24" ht="18.600000000000001" hidden="1" thickBot="1">
      <c r="B1277" s="175"/>
      <c r="C1277" s="178">
        <v>5206</v>
      </c>
      <c r="D1277" s="179" t="s">
        <v>927</v>
      </c>
      <c r="E1277" s="705"/>
      <c r="F1277" s="473"/>
      <c r="G1277" s="434"/>
      <c r="H1277" s="434"/>
      <c r="I1277" s="476">
        <f t="shared" si="321"/>
        <v>0</v>
      </c>
      <c r="J1277" s="243" t="str">
        <f t="shared" si="306"/>
        <v/>
      </c>
      <c r="K1277" s="244"/>
      <c r="L1277" s="435"/>
      <c r="M1277" s="436"/>
      <c r="N1277" s="330">
        <f t="shared" si="322"/>
        <v>0</v>
      </c>
      <c r="O1277" s="424">
        <f t="shared" si="323"/>
        <v>0</v>
      </c>
      <c r="P1277" s="244"/>
      <c r="Q1277" s="435"/>
      <c r="R1277" s="436"/>
      <c r="S1277" s="429">
        <f t="shared" si="324"/>
        <v>0</v>
      </c>
      <c r="T1277" s="315">
        <f t="shared" si="325"/>
        <v>0</v>
      </c>
      <c r="U1277" s="436"/>
      <c r="V1277" s="436"/>
      <c r="W1277" s="253"/>
      <c r="X1277" s="313">
        <f t="shared" si="307"/>
        <v>0</v>
      </c>
    </row>
    <row r="1278" spans="2:24" ht="18.600000000000001" hidden="1" thickBot="1">
      <c r="B1278" s="175"/>
      <c r="C1278" s="180">
        <v>5219</v>
      </c>
      <c r="D1278" s="181" t="s">
        <v>928</v>
      </c>
      <c r="E1278" s="705"/>
      <c r="F1278" s="473"/>
      <c r="G1278" s="434"/>
      <c r="H1278" s="434"/>
      <c r="I1278" s="476">
        <f t="shared" si="321"/>
        <v>0</v>
      </c>
      <c r="J1278" s="243" t="str">
        <f t="shared" ref="J1278:J1297" si="326">(IF($E1278&lt;&gt;0,$J$2,IF($I1278&lt;&gt;0,$J$2,"")))</f>
        <v/>
      </c>
      <c r="K1278" s="244"/>
      <c r="L1278" s="435"/>
      <c r="M1278" s="436"/>
      <c r="N1278" s="330">
        <f t="shared" si="322"/>
        <v>0</v>
      </c>
      <c r="O1278" s="424">
        <f t="shared" si="323"/>
        <v>0</v>
      </c>
      <c r="P1278" s="244"/>
      <c r="Q1278" s="435"/>
      <c r="R1278" s="436"/>
      <c r="S1278" s="429">
        <f t="shared" si="324"/>
        <v>0</v>
      </c>
      <c r="T1278" s="315">
        <f t="shared" si="325"/>
        <v>0</v>
      </c>
      <c r="U1278" s="436"/>
      <c r="V1278" s="436"/>
      <c r="W1278" s="253"/>
      <c r="X1278" s="313">
        <f t="shared" ref="X1278:X1309" si="327">T1278-U1278-V1278-W1278</f>
        <v>0</v>
      </c>
    </row>
    <row r="1279" spans="2:24" ht="18.600000000000001" hidden="1" thickBot="1">
      <c r="B1279" s="693">
        <v>5300</v>
      </c>
      <c r="C1279" s="968" t="s">
        <v>929</v>
      </c>
      <c r="D1279" s="968"/>
      <c r="E1279" s="694"/>
      <c r="F1279" s="697">
        <f>SUM(F1280:F1281)</f>
        <v>0</v>
      </c>
      <c r="G1279" s="698">
        <f>SUM(G1280:G1281)</f>
        <v>0</v>
      </c>
      <c r="H1279" s="698">
        <f>SUM(H1280:H1281)</f>
        <v>0</v>
      </c>
      <c r="I1279" s="698">
        <f>SUM(I1280:I1281)</f>
        <v>0</v>
      </c>
      <c r="J1279" s="243" t="str">
        <f t="shared" si="326"/>
        <v/>
      </c>
      <c r="K1279" s="244"/>
      <c r="L1279" s="326">
        <f>SUM(L1280:L1281)</f>
        <v>0</v>
      </c>
      <c r="M1279" s="327">
        <f>SUM(M1280:M1281)</f>
        <v>0</v>
      </c>
      <c r="N1279" s="432">
        <f>SUM(N1280:N1281)</f>
        <v>0</v>
      </c>
      <c r="O1279" s="433">
        <f>SUM(O1280:O1281)</f>
        <v>0</v>
      </c>
      <c r="P1279" s="244"/>
      <c r="Q1279" s="326">
        <f t="shared" ref="Q1279:W1279" si="328">SUM(Q1280:Q1281)</f>
        <v>0</v>
      </c>
      <c r="R1279" s="327">
        <f t="shared" si="328"/>
        <v>0</v>
      </c>
      <c r="S1279" s="327">
        <f t="shared" si="328"/>
        <v>0</v>
      </c>
      <c r="T1279" s="327">
        <f t="shared" si="328"/>
        <v>0</v>
      </c>
      <c r="U1279" s="327">
        <f t="shared" si="328"/>
        <v>0</v>
      </c>
      <c r="V1279" s="327">
        <f t="shared" si="328"/>
        <v>0</v>
      </c>
      <c r="W1279" s="433">
        <f t="shared" si="328"/>
        <v>0</v>
      </c>
      <c r="X1279" s="313">
        <f t="shared" si="327"/>
        <v>0</v>
      </c>
    </row>
    <row r="1280" spans="2:24" ht="18.600000000000001" hidden="1" thickBot="1">
      <c r="B1280" s="175"/>
      <c r="C1280" s="176">
        <v>5301</v>
      </c>
      <c r="D1280" s="177" t="s">
        <v>1441</v>
      </c>
      <c r="E1280" s="705"/>
      <c r="F1280" s="473"/>
      <c r="G1280" s="434"/>
      <c r="H1280" s="434"/>
      <c r="I1280" s="476">
        <f>F1280+G1280+H1280</f>
        <v>0</v>
      </c>
      <c r="J1280" s="243" t="str">
        <f t="shared" si="326"/>
        <v/>
      </c>
      <c r="K1280" s="244"/>
      <c r="L1280" s="435"/>
      <c r="M1280" s="436"/>
      <c r="N1280" s="330">
        <f>I1280</f>
        <v>0</v>
      </c>
      <c r="O1280" s="424">
        <f>L1280+M1280-N1280</f>
        <v>0</v>
      </c>
      <c r="P1280" s="244"/>
      <c r="Q1280" s="435"/>
      <c r="R1280" s="436"/>
      <c r="S1280" s="429">
        <f>+IF(+(L1280+M1280)&gt;=I1280,+M1280,+(+I1280-L1280))</f>
        <v>0</v>
      </c>
      <c r="T1280" s="315">
        <f>Q1280+R1280-S1280</f>
        <v>0</v>
      </c>
      <c r="U1280" s="436"/>
      <c r="V1280" s="436"/>
      <c r="W1280" s="253"/>
      <c r="X1280" s="313">
        <f t="shared" si="327"/>
        <v>0</v>
      </c>
    </row>
    <row r="1281" spans="2:24" ht="18.600000000000001" hidden="1" thickBot="1">
      <c r="B1281" s="175"/>
      <c r="C1281" s="180">
        <v>5309</v>
      </c>
      <c r="D1281" s="181" t="s">
        <v>930</v>
      </c>
      <c r="E1281" s="705"/>
      <c r="F1281" s="473"/>
      <c r="G1281" s="434"/>
      <c r="H1281" s="434"/>
      <c r="I1281" s="476">
        <f>F1281+G1281+H1281</f>
        <v>0</v>
      </c>
      <c r="J1281" s="243" t="str">
        <f t="shared" si="326"/>
        <v/>
      </c>
      <c r="K1281" s="244"/>
      <c r="L1281" s="435"/>
      <c r="M1281" s="436"/>
      <c r="N1281" s="330">
        <f>I1281</f>
        <v>0</v>
      </c>
      <c r="O1281" s="424">
        <f>L1281+M1281-N1281</f>
        <v>0</v>
      </c>
      <c r="P1281" s="244"/>
      <c r="Q1281" s="435"/>
      <c r="R1281" s="436"/>
      <c r="S1281" s="429">
        <f>+IF(+(L1281+M1281)&gt;=I1281,+M1281,+(+I1281-L1281))</f>
        <v>0</v>
      </c>
      <c r="T1281" s="315">
        <f>Q1281+R1281-S1281</f>
        <v>0</v>
      </c>
      <c r="U1281" s="436"/>
      <c r="V1281" s="436"/>
      <c r="W1281" s="253"/>
      <c r="X1281" s="313">
        <f t="shared" si="327"/>
        <v>0</v>
      </c>
    </row>
    <row r="1282" spans="2:24" ht="18.600000000000001" hidden="1" thickBot="1">
      <c r="B1282" s="693">
        <v>5400</v>
      </c>
      <c r="C1282" s="949" t="s">
        <v>1011</v>
      </c>
      <c r="D1282" s="949"/>
      <c r="E1282" s="694"/>
      <c r="F1282" s="695"/>
      <c r="G1282" s="696"/>
      <c r="H1282" s="696"/>
      <c r="I1282" s="692">
        <f>F1282+G1282+H1282</f>
        <v>0</v>
      </c>
      <c r="J1282" s="243" t="str">
        <f t="shared" si="326"/>
        <v/>
      </c>
      <c r="K1282" s="244"/>
      <c r="L1282" s="430"/>
      <c r="M1282" s="431"/>
      <c r="N1282" s="327">
        <f>I1282</f>
        <v>0</v>
      </c>
      <c r="O1282" s="424">
        <f>L1282+M1282-N1282</f>
        <v>0</v>
      </c>
      <c r="P1282" s="244"/>
      <c r="Q1282" s="430"/>
      <c r="R1282" s="431"/>
      <c r="S1282" s="429">
        <f>+IF(+(L1282+M1282)&gt;=I1282,+M1282,+(+I1282-L1282))</f>
        <v>0</v>
      </c>
      <c r="T1282" s="315">
        <f>Q1282+R1282-S1282</f>
        <v>0</v>
      </c>
      <c r="U1282" s="431"/>
      <c r="V1282" s="431"/>
      <c r="W1282" s="253"/>
      <c r="X1282" s="313">
        <f t="shared" si="327"/>
        <v>0</v>
      </c>
    </row>
    <row r="1283" spans="2:24" ht="18.600000000000001" hidden="1" thickBot="1">
      <c r="B1283" s="686">
        <v>5500</v>
      </c>
      <c r="C1283" s="952" t="s">
        <v>1012</v>
      </c>
      <c r="D1283" s="952"/>
      <c r="E1283" s="687"/>
      <c r="F1283" s="688">
        <f>SUM(F1284:F1287)</f>
        <v>0</v>
      </c>
      <c r="G1283" s="689">
        <f>SUM(G1284:G1287)</f>
        <v>0</v>
      </c>
      <c r="H1283" s="689">
        <f>SUM(H1284:H1287)</f>
        <v>0</v>
      </c>
      <c r="I1283" s="689">
        <f>SUM(I1284:I1287)</f>
        <v>0</v>
      </c>
      <c r="J1283" s="243" t="str">
        <f t="shared" si="326"/>
        <v/>
      </c>
      <c r="K1283" s="244"/>
      <c r="L1283" s="316">
        <f>SUM(L1284:L1287)</f>
        <v>0</v>
      </c>
      <c r="M1283" s="317">
        <f>SUM(M1284:M1287)</f>
        <v>0</v>
      </c>
      <c r="N1283" s="425">
        <f>SUM(N1284:N1287)</f>
        <v>0</v>
      </c>
      <c r="O1283" s="426">
        <f>SUM(O1284:O1287)</f>
        <v>0</v>
      </c>
      <c r="P1283" s="244"/>
      <c r="Q1283" s="316">
        <f t="shared" ref="Q1283:W1283" si="329">SUM(Q1284:Q1287)</f>
        <v>0</v>
      </c>
      <c r="R1283" s="317">
        <f t="shared" si="329"/>
        <v>0</v>
      </c>
      <c r="S1283" s="317">
        <f t="shared" si="329"/>
        <v>0</v>
      </c>
      <c r="T1283" s="317">
        <f t="shared" si="329"/>
        <v>0</v>
      </c>
      <c r="U1283" s="317">
        <f t="shared" si="329"/>
        <v>0</v>
      </c>
      <c r="V1283" s="317">
        <f t="shared" si="329"/>
        <v>0</v>
      </c>
      <c r="W1283" s="426">
        <f t="shared" si="329"/>
        <v>0</v>
      </c>
      <c r="X1283" s="313">
        <f t="shared" si="327"/>
        <v>0</v>
      </c>
    </row>
    <row r="1284" spans="2:24" ht="18.600000000000001" hidden="1" thickBot="1">
      <c r="B1284" s="173"/>
      <c r="C1284" s="144">
        <v>5501</v>
      </c>
      <c r="D1284" s="163" t="s">
        <v>1013</v>
      </c>
      <c r="E1284" s="704"/>
      <c r="F1284" s="449"/>
      <c r="G1284" s="245"/>
      <c r="H1284" s="245"/>
      <c r="I1284" s="476">
        <f>F1284+G1284+H1284</f>
        <v>0</v>
      </c>
      <c r="J1284" s="243" t="str">
        <f t="shared" si="326"/>
        <v/>
      </c>
      <c r="K1284" s="244"/>
      <c r="L1284" s="423"/>
      <c r="M1284" s="252"/>
      <c r="N1284" s="315">
        <f>I1284</f>
        <v>0</v>
      </c>
      <c r="O1284" s="424">
        <f>L1284+M1284-N1284</f>
        <v>0</v>
      </c>
      <c r="P1284" s="244"/>
      <c r="Q1284" s="423"/>
      <c r="R1284" s="252"/>
      <c r="S1284" s="429">
        <f>+IF(+(L1284+M1284)&gt;=I1284,+M1284,+(+I1284-L1284))</f>
        <v>0</v>
      </c>
      <c r="T1284" s="315">
        <f>Q1284+R1284-S1284</f>
        <v>0</v>
      </c>
      <c r="U1284" s="252"/>
      <c r="V1284" s="252"/>
      <c r="W1284" s="253"/>
      <c r="X1284" s="313">
        <f t="shared" si="327"/>
        <v>0</v>
      </c>
    </row>
    <row r="1285" spans="2:24" ht="18.600000000000001" hidden="1" thickBot="1">
      <c r="B1285" s="173"/>
      <c r="C1285" s="137">
        <v>5502</v>
      </c>
      <c r="D1285" s="145" t="s">
        <v>1014</v>
      </c>
      <c r="E1285" s="704"/>
      <c r="F1285" s="449"/>
      <c r="G1285" s="245"/>
      <c r="H1285" s="245"/>
      <c r="I1285" s="476">
        <f>F1285+G1285+H1285</f>
        <v>0</v>
      </c>
      <c r="J1285" s="243" t="str">
        <f t="shared" si="326"/>
        <v/>
      </c>
      <c r="K1285" s="244"/>
      <c r="L1285" s="423"/>
      <c r="M1285" s="252"/>
      <c r="N1285" s="315">
        <f>I1285</f>
        <v>0</v>
      </c>
      <c r="O1285" s="424">
        <f>L1285+M1285-N1285</f>
        <v>0</v>
      </c>
      <c r="P1285" s="244"/>
      <c r="Q1285" s="423"/>
      <c r="R1285" s="252"/>
      <c r="S1285" s="429">
        <f>+IF(+(L1285+M1285)&gt;=I1285,+M1285,+(+I1285-L1285))</f>
        <v>0</v>
      </c>
      <c r="T1285" s="315">
        <f>Q1285+R1285-S1285</f>
        <v>0</v>
      </c>
      <c r="U1285" s="252"/>
      <c r="V1285" s="252"/>
      <c r="W1285" s="253"/>
      <c r="X1285" s="313">
        <f t="shared" si="327"/>
        <v>0</v>
      </c>
    </row>
    <row r="1286" spans="2:24" ht="18.600000000000001" hidden="1" thickBot="1">
      <c r="B1286" s="173"/>
      <c r="C1286" s="137">
        <v>5503</v>
      </c>
      <c r="D1286" s="139" t="s">
        <v>1015</v>
      </c>
      <c r="E1286" s="704"/>
      <c r="F1286" s="449"/>
      <c r="G1286" s="245"/>
      <c r="H1286" s="245"/>
      <c r="I1286" s="476">
        <f>F1286+G1286+H1286</f>
        <v>0</v>
      </c>
      <c r="J1286" s="243" t="str">
        <f t="shared" si="326"/>
        <v/>
      </c>
      <c r="K1286" s="244"/>
      <c r="L1286" s="423"/>
      <c r="M1286" s="252"/>
      <c r="N1286" s="315">
        <f>I1286</f>
        <v>0</v>
      </c>
      <c r="O1286" s="424">
        <f>L1286+M1286-N1286</f>
        <v>0</v>
      </c>
      <c r="P1286" s="244"/>
      <c r="Q1286" s="423"/>
      <c r="R1286" s="252"/>
      <c r="S1286" s="429">
        <f>+IF(+(L1286+M1286)&gt;=I1286,+M1286,+(+I1286-L1286))</f>
        <v>0</v>
      </c>
      <c r="T1286" s="315">
        <f>Q1286+R1286-S1286</f>
        <v>0</v>
      </c>
      <c r="U1286" s="252"/>
      <c r="V1286" s="252"/>
      <c r="W1286" s="253"/>
      <c r="X1286" s="313">
        <f t="shared" si="327"/>
        <v>0</v>
      </c>
    </row>
    <row r="1287" spans="2:24" ht="18.600000000000001" hidden="1" thickBot="1">
      <c r="B1287" s="173"/>
      <c r="C1287" s="137">
        <v>5504</v>
      </c>
      <c r="D1287" s="145" t="s">
        <v>1016</v>
      </c>
      <c r="E1287" s="704"/>
      <c r="F1287" s="449"/>
      <c r="G1287" s="245"/>
      <c r="H1287" s="245"/>
      <c r="I1287" s="476">
        <f>F1287+G1287+H1287</f>
        <v>0</v>
      </c>
      <c r="J1287" s="243" t="str">
        <f t="shared" si="326"/>
        <v/>
      </c>
      <c r="K1287" s="244"/>
      <c r="L1287" s="423"/>
      <c r="M1287" s="252"/>
      <c r="N1287" s="315">
        <f>I1287</f>
        <v>0</v>
      </c>
      <c r="O1287" s="424">
        <f>L1287+M1287-N1287</f>
        <v>0</v>
      </c>
      <c r="P1287" s="244"/>
      <c r="Q1287" s="423"/>
      <c r="R1287" s="252"/>
      <c r="S1287" s="429">
        <f>+IF(+(L1287+M1287)&gt;=I1287,+M1287,+(+I1287-L1287))</f>
        <v>0</v>
      </c>
      <c r="T1287" s="315">
        <f>Q1287+R1287-S1287</f>
        <v>0</v>
      </c>
      <c r="U1287" s="252"/>
      <c r="V1287" s="252"/>
      <c r="W1287" s="253"/>
      <c r="X1287" s="313">
        <f t="shared" si="327"/>
        <v>0</v>
      </c>
    </row>
    <row r="1288" spans="2:24" ht="18.600000000000001" hidden="1" thickBot="1">
      <c r="B1288" s="686">
        <v>5700</v>
      </c>
      <c r="C1288" s="950" t="s">
        <v>1017</v>
      </c>
      <c r="D1288" s="951"/>
      <c r="E1288" s="694"/>
      <c r="F1288" s="673">
        <v>0</v>
      </c>
      <c r="G1288" s="673">
        <v>0</v>
      </c>
      <c r="H1288" s="673">
        <v>0</v>
      </c>
      <c r="I1288" s="698">
        <f>SUM(I1289:I1291)</f>
        <v>0</v>
      </c>
      <c r="J1288" s="243" t="str">
        <f t="shared" si="326"/>
        <v/>
      </c>
      <c r="K1288" s="244"/>
      <c r="L1288" s="326">
        <f>SUM(L1289:L1291)</f>
        <v>0</v>
      </c>
      <c r="M1288" s="327">
        <f>SUM(M1289:M1291)</f>
        <v>0</v>
      </c>
      <c r="N1288" s="432">
        <f>SUM(N1289:N1290)</f>
        <v>0</v>
      </c>
      <c r="O1288" s="433">
        <f>SUM(O1289:O1291)</f>
        <v>0</v>
      </c>
      <c r="P1288" s="244"/>
      <c r="Q1288" s="326">
        <f>SUM(Q1289:Q1291)</f>
        <v>0</v>
      </c>
      <c r="R1288" s="327">
        <f>SUM(R1289:R1291)</f>
        <v>0</v>
      </c>
      <c r="S1288" s="327">
        <f>SUM(S1289:S1291)</f>
        <v>0</v>
      </c>
      <c r="T1288" s="327">
        <f>SUM(T1289:T1291)</f>
        <v>0</v>
      </c>
      <c r="U1288" s="327">
        <f>SUM(U1289:U1291)</f>
        <v>0</v>
      </c>
      <c r="V1288" s="327">
        <f>SUM(V1289:V1290)</f>
        <v>0</v>
      </c>
      <c r="W1288" s="433">
        <f>SUM(W1289:W1291)</f>
        <v>0</v>
      </c>
      <c r="X1288" s="313">
        <f t="shared" si="327"/>
        <v>0</v>
      </c>
    </row>
    <row r="1289" spans="2:24" ht="18.600000000000001" hidden="1" thickBot="1">
      <c r="B1289" s="175"/>
      <c r="C1289" s="176">
        <v>5701</v>
      </c>
      <c r="D1289" s="177" t="s">
        <v>1018</v>
      </c>
      <c r="E1289" s="705"/>
      <c r="F1289" s="592">
        <v>0</v>
      </c>
      <c r="G1289" s="592">
        <v>0</v>
      </c>
      <c r="H1289" s="592">
        <v>0</v>
      </c>
      <c r="I1289" s="476">
        <f>F1289+G1289+H1289</f>
        <v>0</v>
      </c>
      <c r="J1289" s="243" t="str">
        <f t="shared" si="326"/>
        <v/>
      </c>
      <c r="K1289" s="244"/>
      <c r="L1289" s="435"/>
      <c r="M1289" s="436"/>
      <c r="N1289" s="330">
        <f>I1289</f>
        <v>0</v>
      </c>
      <c r="O1289" s="424">
        <f>L1289+M1289-N1289</f>
        <v>0</v>
      </c>
      <c r="P1289" s="244"/>
      <c r="Q1289" s="435"/>
      <c r="R1289" s="436"/>
      <c r="S1289" s="429">
        <f>+IF(+(L1289+M1289)&gt;=I1289,+M1289,+(+I1289-L1289))</f>
        <v>0</v>
      </c>
      <c r="T1289" s="315">
        <f>Q1289+R1289-S1289</f>
        <v>0</v>
      </c>
      <c r="U1289" s="436"/>
      <c r="V1289" s="436"/>
      <c r="W1289" s="253"/>
      <c r="X1289" s="313">
        <f t="shared" si="327"/>
        <v>0</v>
      </c>
    </row>
    <row r="1290" spans="2:24" ht="18.600000000000001" hidden="1" thickBot="1">
      <c r="B1290" s="175"/>
      <c r="C1290" s="180">
        <v>5702</v>
      </c>
      <c r="D1290" s="181" t="s">
        <v>1019</v>
      </c>
      <c r="E1290" s="705"/>
      <c r="F1290" s="592">
        <v>0</v>
      </c>
      <c r="G1290" s="592">
        <v>0</v>
      </c>
      <c r="H1290" s="592">
        <v>0</v>
      </c>
      <c r="I1290" s="476">
        <f>F1290+G1290+H1290</f>
        <v>0</v>
      </c>
      <c r="J1290" s="243" t="str">
        <f t="shared" si="326"/>
        <v/>
      </c>
      <c r="K1290" s="244"/>
      <c r="L1290" s="435"/>
      <c r="M1290" s="436"/>
      <c r="N1290" s="330">
        <f>I1290</f>
        <v>0</v>
      </c>
      <c r="O1290" s="424">
        <f>L1290+M1290-N1290</f>
        <v>0</v>
      </c>
      <c r="P1290" s="244"/>
      <c r="Q1290" s="435"/>
      <c r="R1290" s="436"/>
      <c r="S1290" s="429">
        <f>+IF(+(L1290+M1290)&gt;=I1290,+M1290,+(+I1290-L1290))</f>
        <v>0</v>
      </c>
      <c r="T1290" s="315">
        <f>Q1290+R1290-S1290</f>
        <v>0</v>
      </c>
      <c r="U1290" s="436"/>
      <c r="V1290" s="436"/>
      <c r="W1290" s="253"/>
      <c r="X1290" s="313">
        <f t="shared" si="327"/>
        <v>0</v>
      </c>
    </row>
    <row r="1291" spans="2:24" ht="18.600000000000001" hidden="1" thickBot="1">
      <c r="B1291" s="136"/>
      <c r="C1291" s="182">
        <v>4071</v>
      </c>
      <c r="D1291" s="464" t="s">
        <v>1020</v>
      </c>
      <c r="E1291" s="704"/>
      <c r="F1291" s="592">
        <v>0</v>
      </c>
      <c r="G1291" s="592">
        <v>0</v>
      </c>
      <c r="H1291" s="592">
        <v>0</v>
      </c>
      <c r="I1291" s="476">
        <f>F1291+G1291+H1291</f>
        <v>0</v>
      </c>
      <c r="J1291" s="243" t="str">
        <f t="shared" si="326"/>
        <v/>
      </c>
      <c r="K1291" s="244"/>
      <c r="L1291" s="713"/>
      <c r="M1291" s="667"/>
      <c r="N1291" s="667"/>
      <c r="O1291" s="714"/>
      <c r="P1291" s="244"/>
      <c r="Q1291" s="663"/>
      <c r="R1291" s="667"/>
      <c r="S1291" s="667"/>
      <c r="T1291" s="667"/>
      <c r="U1291" s="667"/>
      <c r="V1291" s="667"/>
      <c r="W1291" s="711"/>
      <c r="X1291" s="313">
        <f t="shared" si="327"/>
        <v>0</v>
      </c>
    </row>
    <row r="1292" spans="2:24" ht="16.2" hidden="1" thickBot="1">
      <c r="B1292" s="173"/>
      <c r="C1292" s="183"/>
      <c r="D1292" s="334"/>
      <c r="E1292" s="706"/>
      <c r="F1292" s="248"/>
      <c r="G1292" s="248"/>
      <c r="H1292" s="248"/>
      <c r="I1292" s="249"/>
      <c r="J1292" s="243" t="str">
        <f t="shared" si="326"/>
        <v/>
      </c>
      <c r="K1292" s="244"/>
      <c r="L1292" s="437"/>
      <c r="M1292" s="438"/>
      <c r="N1292" s="323"/>
      <c r="O1292" s="324"/>
      <c r="P1292" s="244"/>
      <c r="Q1292" s="437"/>
      <c r="R1292" s="438"/>
      <c r="S1292" s="323"/>
      <c r="T1292" s="323"/>
      <c r="U1292" s="438"/>
      <c r="V1292" s="323"/>
      <c r="W1292" s="324"/>
      <c r="X1292" s="324"/>
    </row>
    <row r="1293" spans="2:24" ht="18.600000000000001" hidden="1" thickBot="1">
      <c r="B1293" s="699">
        <v>98</v>
      </c>
      <c r="C1293" s="963" t="s">
        <v>1021</v>
      </c>
      <c r="D1293" s="942"/>
      <c r="E1293" s="687"/>
      <c r="F1293" s="690"/>
      <c r="G1293" s="691"/>
      <c r="H1293" s="691"/>
      <c r="I1293" s="692">
        <f>F1293+G1293+H1293</f>
        <v>0</v>
      </c>
      <c r="J1293" s="243" t="str">
        <f t="shared" si="326"/>
        <v/>
      </c>
      <c r="K1293" s="244"/>
      <c r="L1293" s="428"/>
      <c r="M1293" s="254"/>
      <c r="N1293" s="317">
        <f>I1293</f>
        <v>0</v>
      </c>
      <c r="O1293" s="424">
        <f>L1293+M1293-N1293</f>
        <v>0</v>
      </c>
      <c r="P1293" s="244"/>
      <c r="Q1293" s="428"/>
      <c r="R1293" s="254"/>
      <c r="S1293" s="429">
        <f>+IF(+(L1293+M1293)&gt;=I1293,+M1293,+(+I1293-L1293))</f>
        <v>0</v>
      </c>
      <c r="T1293" s="315">
        <f>Q1293+R1293-S1293</f>
        <v>0</v>
      </c>
      <c r="U1293" s="254"/>
      <c r="V1293" s="254"/>
      <c r="W1293" s="253"/>
      <c r="X1293" s="313">
        <f>T1293-U1293-V1293-W1293</f>
        <v>0</v>
      </c>
    </row>
    <row r="1294" spans="2:24" ht="16.8" hidden="1" thickBot="1">
      <c r="B1294" s="184"/>
      <c r="C1294" s="335" t="s">
        <v>1022</v>
      </c>
      <c r="D1294" s="336"/>
      <c r="E1294" s="395"/>
      <c r="F1294" s="395"/>
      <c r="G1294" s="395"/>
      <c r="H1294" s="395"/>
      <c r="I1294" s="337"/>
      <c r="J1294" s="243" t="str">
        <f t="shared" si="326"/>
        <v/>
      </c>
      <c r="K1294" s="244"/>
      <c r="L1294" s="338"/>
      <c r="M1294" s="339"/>
      <c r="N1294" s="339"/>
      <c r="O1294" s="340"/>
      <c r="P1294" s="244"/>
      <c r="Q1294" s="338"/>
      <c r="R1294" s="339"/>
      <c r="S1294" s="339"/>
      <c r="T1294" s="339"/>
      <c r="U1294" s="339"/>
      <c r="V1294" s="339"/>
      <c r="W1294" s="340"/>
      <c r="X1294" s="340"/>
    </row>
    <row r="1295" spans="2:24" ht="16.8" hidden="1" thickBot="1">
      <c r="B1295" s="184"/>
      <c r="C1295" s="341" t="s">
        <v>1023</v>
      </c>
      <c r="D1295" s="334"/>
      <c r="E1295" s="384"/>
      <c r="F1295" s="384"/>
      <c r="G1295" s="384"/>
      <c r="H1295" s="384"/>
      <c r="I1295" s="307"/>
      <c r="J1295" s="243" t="str">
        <f t="shared" si="326"/>
        <v/>
      </c>
      <c r="K1295" s="244"/>
      <c r="L1295" s="342"/>
      <c r="M1295" s="343"/>
      <c r="N1295" s="343"/>
      <c r="O1295" s="344"/>
      <c r="P1295" s="244"/>
      <c r="Q1295" s="342"/>
      <c r="R1295" s="343"/>
      <c r="S1295" s="343"/>
      <c r="T1295" s="343"/>
      <c r="U1295" s="343"/>
      <c r="V1295" s="343"/>
      <c r="W1295" s="344"/>
      <c r="X1295" s="344"/>
    </row>
    <row r="1296" spans="2:24" ht="16.8" hidden="1" thickBot="1">
      <c r="B1296" s="185"/>
      <c r="C1296" s="345" t="s">
        <v>1688</v>
      </c>
      <c r="D1296" s="346"/>
      <c r="E1296" s="396"/>
      <c r="F1296" s="396"/>
      <c r="G1296" s="396"/>
      <c r="H1296" s="396"/>
      <c r="I1296" s="309"/>
      <c r="J1296" s="243" t="str">
        <f t="shared" si="326"/>
        <v/>
      </c>
      <c r="K1296" s="244"/>
      <c r="L1296" s="347"/>
      <c r="M1296" s="348"/>
      <c r="N1296" s="348"/>
      <c r="O1296" s="349"/>
      <c r="P1296" s="244"/>
      <c r="Q1296" s="347"/>
      <c r="R1296" s="348"/>
      <c r="S1296" s="348"/>
      <c r="T1296" s="348"/>
      <c r="U1296" s="348"/>
      <c r="V1296" s="348"/>
      <c r="W1296" s="349"/>
      <c r="X1296" s="349"/>
    </row>
    <row r="1297" spans="2:24" ht="18.600000000000001" thickBot="1">
      <c r="B1297" s="607"/>
      <c r="C1297" s="608" t="s">
        <v>1242</v>
      </c>
      <c r="D1297" s="609" t="s">
        <v>1024</v>
      </c>
      <c r="E1297" s="700"/>
      <c r="F1297" s="700">
        <f>SUM(F1182,F1185,F1191,F1199,F1200,F1218,F1222,F1228,F1231,F1232,F1233,F1234,F1235,F1244,F1250,F1251,F1252,F1253,F1260,F1264,F1265,F1266,F1267,F1270,F1271,F1279,F1282,F1283,F1288)+F1293</f>
        <v>4000</v>
      </c>
      <c r="G1297" s="700">
        <f>SUM(G1182,G1185,G1191,G1199,G1200,G1218,G1222,G1228,G1231,G1232,G1233,G1234,G1235,G1244,G1250,G1251,G1252,G1253,G1260,G1264,G1265,G1266,G1267,G1270,G1271,G1279,G1282,G1283,G1288)+G1293</f>
        <v>0</v>
      </c>
      <c r="H1297" s="700">
        <f>SUM(H1182,H1185,H1191,H1199,H1200,H1218,H1222,H1228,H1231,H1232,H1233,H1234,H1235,H1244,H1250,H1251,H1252,H1253,H1260,H1264,H1265,H1266,H1267,H1270,H1271,H1279,H1282,H1283,H1288)+H1293</f>
        <v>0</v>
      </c>
      <c r="I1297" s="700">
        <f>SUM(I1182,I1185,I1191,I1199,I1200,I1218,I1222,I1228,I1231,I1232,I1233,I1234,I1235,I1244,I1250,I1251,I1252,I1253,I1260,I1264,I1265,I1266,I1267,I1270,I1271,I1279,I1282,I1283,I1288)+I1293</f>
        <v>4000</v>
      </c>
      <c r="J1297" s="243">
        <f t="shared" si="326"/>
        <v>1</v>
      </c>
      <c r="K1297" s="439" t="str">
        <f>LEFT(C1179,1)</f>
        <v>2</v>
      </c>
      <c r="L1297" s="276">
        <f>SUM(L1182,L1185,L1191,L1199,L1200,L1218,L1222,L1228,L1231,L1232,L1233,L1234,L1235,L1244,L1250,L1251,L1252,L1253,L1260,L1264,L1265,L1266,L1267,L1270,L1271,L1279,L1282,L1283,L1288)+L1293</f>
        <v>0</v>
      </c>
      <c r="M1297" s="276">
        <f>SUM(M1182,M1185,M1191,M1199,M1200,M1218,M1222,M1228,M1231,M1232,M1233,M1234,M1235,M1244,M1250,M1251,M1252,M1253,M1260,M1264,M1265,M1266,M1267,M1270,M1271,M1279,M1282,M1283,M1288)+M1293</f>
        <v>0</v>
      </c>
      <c r="N1297" s="276">
        <f>SUM(N1182,N1185,N1191,N1199,N1200,N1218,N1222,N1228,N1231,N1232,N1233,N1234,N1235,N1244,N1250,N1251,N1252,N1253,N1260,N1264,N1265,N1266,N1267,N1270,N1271,N1279,N1282,N1283,N1288)+N1293</f>
        <v>4000</v>
      </c>
      <c r="O1297" s="276">
        <f>SUM(O1182,O1185,O1191,O1199,O1200,O1218,O1222,O1228,O1231,O1232,O1233,O1234,O1235,O1244,O1250,O1251,O1252,O1253,O1260,O1264,O1265,O1266,O1267,O1270,O1271,O1279,O1282,O1283,O1288)+O1293</f>
        <v>-4000</v>
      </c>
      <c r="P1297" s="222"/>
      <c r="Q1297" s="276">
        <f t="shared" ref="Q1297:W1297" si="330">SUM(Q1182,Q1185,Q1191,Q1199,Q1200,Q1218,Q1222,Q1228,Q1231,Q1232,Q1233,Q1234,Q1235,Q1244,Q1250,Q1251,Q1252,Q1253,Q1260,Q1264,Q1265,Q1266,Q1267,Q1270,Q1271,Q1279,Q1282,Q1283,Q1288)+Q1293</f>
        <v>0</v>
      </c>
      <c r="R1297" s="276">
        <f t="shared" si="330"/>
        <v>0</v>
      </c>
      <c r="S1297" s="276">
        <f t="shared" si="330"/>
        <v>4000</v>
      </c>
      <c r="T1297" s="276">
        <f t="shared" si="330"/>
        <v>-4000</v>
      </c>
      <c r="U1297" s="276">
        <f t="shared" si="330"/>
        <v>0</v>
      </c>
      <c r="V1297" s="276">
        <f t="shared" si="330"/>
        <v>0</v>
      </c>
      <c r="W1297" s="276">
        <f t="shared" si="330"/>
        <v>0</v>
      </c>
      <c r="X1297" s="313">
        <f>T1297-U1297-V1297-W1297</f>
        <v>-4000</v>
      </c>
    </row>
    <row r="1298" spans="2:24">
      <c r="B1298" s="554" t="s">
        <v>32</v>
      </c>
      <c r="C1298" s="186"/>
      <c r="I1298" s="219"/>
      <c r="J1298" s="221">
        <f>J1297</f>
        <v>1</v>
      </c>
      <c r="P1298"/>
    </row>
    <row r="1299" spans="2:24">
      <c r="B1299" s="392"/>
      <c r="C1299" s="392"/>
      <c r="D1299" s="393"/>
      <c r="E1299" s="392"/>
      <c r="F1299" s="392"/>
      <c r="G1299" s="392"/>
      <c r="H1299" s="392"/>
      <c r="I1299" s="394"/>
      <c r="J1299" s="221">
        <f>J1297</f>
        <v>1</v>
      </c>
      <c r="L1299" s="392"/>
      <c r="M1299" s="392"/>
      <c r="N1299" s="394"/>
      <c r="O1299" s="394"/>
      <c r="P1299" s="394"/>
      <c r="Q1299" s="392"/>
      <c r="R1299" s="392"/>
      <c r="S1299" s="394"/>
      <c r="T1299" s="394"/>
      <c r="U1299" s="392"/>
      <c r="V1299" s="394"/>
      <c r="W1299" s="394"/>
      <c r="X1299" s="394"/>
    </row>
    <row r="1300" spans="2:24" ht="18" hidden="1">
      <c r="B1300" s="402"/>
      <c r="C1300" s="402"/>
      <c r="D1300" s="402"/>
      <c r="E1300" s="402"/>
      <c r="F1300" s="402"/>
      <c r="G1300" s="402"/>
      <c r="H1300" s="402"/>
      <c r="I1300" s="484"/>
      <c r="J1300" s="440">
        <f>(IF(E1297&lt;&gt;0,$G$2,IF(I1297&lt;&gt;0,$G$2,"")))</f>
        <v>0</v>
      </c>
    </row>
    <row r="1301" spans="2:24" ht="18" hidden="1">
      <c r="B1301" s="402"/>
      <c r="C1301" s="402"/>
      <c r="D1301" s="474"/>
      <c r="E1301" s="402"/>
      <c r="F1301" s="402"/>
      <c r="G1301" s="402"/>
      <c r="H1301" s="402"/>
      <c r="I1301" s="484"/>
      <c r="J1301" s="440" t="str">
        <f>(IF(E1298&lt;&gt;0,$G$2,IF(I1298&lt;&gt;0,$G$2,"")))</f>
        <v/>
      </c>
    </row>
    <row r="1302" spans="2:24">
      <c r="E1302" s="278"/>
      <c r="F1302" s="278"/>
      <c r="G1302" s="278"/>
      <c r="H1302" s="278"/>
      <c r="I1302" s="282"/>
      <c r="J1302" s="221">
        <f>(IF($E1435&lt;&gt;0,$J$2,IF($I1435&lt;&gt;0,$J$2,"")))</f>
        <v>1</v>
      </c>
      <c r="L1302" s="278"/>
      <c r="M1302" s="278"/>
      <c r="N1302" s="282"/>
      <c r="O1302" s="282"/>
      <c r="P1302" s="282"/>
      <c r="Q1302" s="278"/>
      <c r="R1302" s="278"/>
      <c r="S1302" s="282"/>
      <c r="T1302" s="282"/>
      <c r="U1302" s="278"/>
      <c r="V1302" s="282"/>
      <c r="W1302" s="282"/>
    </row>
    <row r="1303" spans="2:24">
      <c r="C1303" s="227"/>
      <c r="D1303" s="228"/>
      <c r="E1303" s="278"/>
      <c r="F1303" s="278"/>
      <c r="G1303" s="278"/>
      <c r="H1303" s="278"/>
      <c r="I1303" s="282"/>
      <c r="J1303" s="221">
        <f>(IF($E1435&lt;&gt;0,$J$2,IF($I1435&lt;&gt;0,$J$2,"")))</f>
        <v>1</v>
      </c>
      <c r="L1303" s="278"/>
      <c r="M1303" s="278"/>
      <c r="N1303" s="282"/>
      <c r="O1303" s="282"/>
      <c r="P1303" s="282"/>
      <c r="Q1303" s="278"/>
      <c r="R1303" s="278"/>
      <c r="S1303" s="282"/>
      <c r="T1303" s="282"/>
      <c r="U1303" s="278"/>
      <c r="V1303" s="282"/>
      <c r="W1303" s="282"/>
    </row>
    <row r="1304" spans="2:24">
      <c r="B1304" s="897" t="str">
        <f>$B$7</f>
        <v>БЮДЖЕТ - НАЧАЛЕН ПЛАН
ПО ПЪЛНА ЕДИННА БЮДЖЕТНА КЛАСИФИКАЦИЯ</v>
      </c>
      <c r="C1304" s="898"/>
      <c r="D1304" s="898"/>
      <c r="E1304" s="278"/>
      <c r="F1304" s="278"/>
      <c r="G1304" s="278"/>
      <c r="H1304" s="278"/>
      <c r="I1304" s="282"/>
      <c r="J1304" s="221">
        <f>(IF($E1435&lt;&gt;0,$J$2,IF($I1435&lt;&gt;0,$J$2,"")))</f>
        <v>1</v>
      </c>
      <c r="L1304" s="278"/>
      <c r="M1304" s="278"/>
      <c r="N1304" s="282"/>
      <c r="O1304" s="282"/>
      <c r="P1304" s="282"/>
      <c r="Q1304" s="278"/>
      <c r="R1304" s="278"/>
      <c r="S1304" s="282"/>
      <c r="T1304" s="282"/>
      <c r="U1304" s="278"/>
      <c r="V1304" s="282"/>
      <c r="W1304" s="282"/>
    </row>
    <row r="1305" spans="2:24">
      <c r="C1305" s="227"/>
      <c r="D1305" s="228"/>
      <c r="E1305" s="279" t="s">
        <v>1656</v>
      </c>
      <c r="F1305" s="279" t="s">
        <v>1524</v>
      </c>
      <c r="G1305" s="278"/>
      <c r="H1305" s="278"/>
      <c r="I1305" s="282"/>
      <c r="J1305" s="221">
        <f>(IF($E1435&lt;&gt;0,$J$2,IF($I1435&lt;&gt;0,$J$2,"")))</f>
        <v>1</v>
      </c>
      <c r="L1305" s="278"/>
      <c r="M1305" s="278"/>
      <c r="N1305" s="282"/>
      <c r="O1305" s="282"/>
      <c r="P1305" s="282"/>
      <c r="Q1305" s="278"/>
      <c r="R1305" s="278"/>
      <c r="S1305" s="282"/>
      <c r="T1305" s="282"/>
      <c r="U1305" s="278"/>
      <c r="V1305" s="282"/>
      <c r="W1305" s="282"/>
    </row>
    <row r="1306" spans="2:24" ht="17.399999999999999">
      <c r="B1306" s="899" t="str">
        <f>$B$9</f>
        <v>Маджарово</v>
      </c>
      <c r="C1306" s="900"/>
      <c r="D1306" s="901"/>
      <c r="E1306" s="578">
        <f>$E$9</f>
        <v>44927</v>
      </c>
      <c r="F1306" s="579">
        <f>$F$9</f>
        <v>45291</v>
      </c>
      <c r="G1306" s="278"/>
      <c r="H1306" s="278"/>
      <c r="I1306" s="282"/>
      <c r="J1306" s="221">
        <f>(IF($E1435&lt;&gt;0,$J$2,IF($I1435&lt;&gt;0,$J$2,"")))</f>
        <v>1</v>
      </c>
      <c r="L1306" s="278"/>
      <c r="M1306" s="278"/>
      <c r="N1306" s="282"/>
      <c r="O1306" s="282"/>
      <c r="P1306" s="282"/>
      <c r="Q1306" s="278"/>
      <c r="R1306" s="278"/>
      <c r="S1306" s="282"/>
      <c r="T1306" s="282"/>
      <c r="U1306" s="278"/>
      <c r="V1306" s="282"/>
      <c r="W1306" s="282"/>
    </row>
    <row r="1307" spans="2:24">
      <c r="B1307" s="230" t="str">
        <f>$B$10</f>
        <v>(наименование на разпоредителя с бюджет)</v>
      </c>
      <c r="E1307" s="278"/>
      <c r="F1307" s="280">
        <f>$F$10</f>
        <v>0</v>
      </c>
      <c r="G1307" s="278"/>
      <c r="H1307" s="278"/>
      <c r="I1307" s="282"/>
      <c r="J1307" s="221">
        <f>(IF($E1435&lt;&gt;0,$J$2,IF($I1435&lt;&gt;0,$J$2,"")))</f>
        <v>1</v>
      </c>
      <c r="L1307" s="278"/>
      <c r="M1307" s="278"/>
      <c r="N1307" s="282"/>
      <c r="O1307" s="282"/>
      <c r="P1307" s="282"/>
      <c r="Q1307" s="278"/>
      <c r="R1307" s="278"/>
      <c r="S1307" s="282"/>
      <c r="T1307" s="282"/>
      <c r="U1307" s="278"/>
      <c r="V1307" s="282"/>
      <c r="W1307" s="282"/>
    </row>
    <row r="1308" spans="2:24">
      <c r="B1308" s="230"/>
      <c r="E1308" s="281"/>
      <c r="F1308" s="278"/>
      <c r="G1308" s="278"/>
      <c r="H1308" s="278"/>
      <c r="I1308" s="282"/>
      <c r="J1308" s="221">
        <f>(IF($E1435&lt;&gt;0,$J$2,IF($I1435&lt;&gt;0,$J$2,"")))</f>
        <v>1</v>
      </c>
      <c r="L1308" s="278"/>
      <c r="M1308" s="278"/>
      <c r="N1308" s="282"/>
      <c r="O1308" s="282"/>
      <c r="P1308" s="282"/>
      <c r="Q1308" s="278"/>
      <c r="R1308" s="278"/>
      <c r="S1308" s="282"/>
      <c r="T1308" s="282"/>
      <c r="U1308" s="278"/>
      <c r="V1308" s="282"/>
      <c r="W1308" s="282"/>
    </row>
    <row r="1309" spans="2:24" ht="18">
      <c r="B1309" s="883" t="str">
        <f>$B$12</f>
        <v>Маджарово</v>
      </c>
      <c r="C1309" s="884"/>
      <c r="D1309" s="885"/>
      <c r="E1309" s="229" t="s">
        <v>1657</v>
      </c>
      <c r="F1309" s="580" t="str">
        <f>$F$12</f>
        <v>7604</v>
      </c>
      <c r="G1309" s="278"/>
      <c r="H1309" s="278"/>
      <c r="I1309" s="282"/>
      <c r="J1309" s="221">
        <f>(IF($E1435&lt;&gt;0,$J$2,IF($I1435&lt;&gt;0,$J$2,"")))</f>
        <v>1</v>
      </c>
      <c r="L1309" s="278"/>
      <c r="M1309" s="278"/>
      <c r="N1309" s="282"/>
      <c r="O1309" s="282"/>
      <c r="P1309" s="282"/>
      <c r="Q1309" s="278"/>
      <c r="R1309" s="278"/>
      <c r="S1309" s="282"/>
      <c r="T1309" s="282"/>
      <c r="U1309" s="278"/>
      <c r="V1309" s="282"/>
      <c r="W1309" s="282"/>
    </row>
    <row r="1310" spans="2:24">
      <c r="B1310" s="581" t="str">
        <f>$B$13</f>
        <v>(наименование на първостепенния разпоредител с бюджет)</v>
      </c>
      <c r="E1310" s="281" t="s">
        <v>1658</v>
      </c>
      <c r="F1310" s="278"/>
      <c r="G1310" s="278"/>
      <c r="H1310" s="278"/>
      <c r="I1310" s="282"/>
      <c r="J1310" s="221">
        <f>(IF($E1435&lt;&gt;0,$J$2,IF($I1435&lt;&gt;0,$J$2,"")))</f>
        <v>1</v>
      </c>
      <c r="L1310" s="278"/>
      <c r="M1310" s="278"/>
      <c r="N1310" s="282"/>
      <c r="O1310" s="282"/>
      <c r="P1310" s="282"/>
      <c r="Q1310" s="278"/>
      <c r="R1310" s="278"/>
      <c r="S1310" s="282"/>
      <c r="T1310" s="282"/>
      <c r="U1310" s="278"/>
      <c r="V1310" s="282"/>
      <c r="W1310" s="282"/>
    </row>
    <row r="1311" spans="2:24" ht="18">
      <c r="B1311" s="230"/>
      <c r="D1311" s="441"/>
      <c r="E1311" s="277"/>
      <c r="F1311" s="277"/>
      <c r="G1311" s="277"/>
      <c r="H1311" s="277"/>
      <c r="I1311" s="384"/>
      <c r="J1311" s="221">
        <f>(IF($E1435&lt;&gt;0,$J$2,IF($I1435&lt;&gt;0,$J$2,"")))</f>
        <v>1</v>
      </c>
      <c r="L1311" s="278"/>
      <c r="M1311" s="278"/>
      <c r="N1311" s="282"/>
      <c r="O1311" s="282"/>
      <c r="P1311" s="282"/>
      <c r="Q1311" s="278"/>
      <c r="R1311" s="278"/>
      <c r="S1311" s="282"/>
      <c r="T1311" s="282"/>
      <c r="U1311" s="278"/>
      <c r="V1311" s="282"/>
      <c r="W1311" s="282"/>
    </row>
    <row r="1312" spans="2:24" ht="16.8" thickBot="1">
      <c r="C1312" s="227"/>
      <c r="D1312" s="228"/>
      <c r="E1312" s="278"/>
      <c r="F1312" s="281"/>
      <c r="G1312" s="281"/>
      <c r="H1312" s="281"/>
      <c r="I1312" s="284" t="s">
        <v>1659</v>
      </c>
      <c r="J1312" s="221">
        <f>(IF($E1435&lt;&gt;0,$J$2,IF($I1435&lt;&gt;0,$J$2,"")))</f>
        <v>1</v>
      </c>
      <c r="L1312" s="283" t="s">
        <v>91</v>
      </c>
      <c r="M1312" s="278"/>
      <c r="N1312" s="282"/>
      <c r="O1312" s="284" t="s">
        <v>1659</v>
      </c>
      <c r="P1312" s="282"/>
      <c r="Q1312" s="283" t="s">
        <v>92</v>
      </c>
      <c r="R1312" s="278"/>
      <c r="S1312" s="282"/>
      <c r="T1312" s="284" t="s">
        <v>1659</v>
      </c>
      <c r="U1312" s="278"/>
      <c r="V1312" s="282"/>
      <c r="W1312" s="284" t="s">
        <v>1659</v>
      </c>
    </row>
    <row r="1313" spans="2:24" ht="18.600000000000001" thickBot="1">
      <c r="B1313" s="674"/>
      <c r="C1313" s="675"/>
      <c r="D1313" s="676" t="s">
        <v>1055</v>
      </c>
      <c r="E1313" s="677"/>
      <c r="F1313" s="955" t="s">
        <v>1460</v>
      </c>
      <c r="G1313" s="956"/>
      <c r="H1313" s="957"/>
      <c r="I1313" s="958"/>
      <c r="J1313" s="221">
        <f>(IF($E1435&lt;&gt;0,$J$2,IF($I1435&lt;&gt;0,$J$2,"")))</f>
        <v>1</v>
      </c>
      <c r="L1313" s="912" t="s">
        <v>1888</v>
      </c>
      <c r="M1313" s="912" t="s">
        <v>1889</v>
      </c>
      <c r="N1313" s="905" t="s">
        <v>1890</v>
      </c>
      <c r="O1313" s="905" t="s">
        <v>93</v>
      </c>
      <c r="P1313" s="222"/>
      <c r="Q1313" s="905" t="s">
        <v>1891</v>
      </c>
      <c r="R1313" s="905" t="s">
        <v>1892</v>
      </c>
      <c r="S1313" s="905" t="s">
        <v>1893</v>
      </c>
      <c r="T1313" s="905" t="s">
        <v>94</v>
      </c>
      <c r="U1313" s="409" t="s">
        <v>95</v>
      </c>
      <c r="V1313" s="410"/>
      <c r="W1313" s="411"/>
      <c r="X1313" s="291"/>
    </row>
    <row r="1314" spans="2:24" ht="31.8" thickBot="1">
      <c r="B1314" s="678" t="s">
        <v>1575</v>
      </c>
      <c r="C1314" s="679" t="s">
        <v>1660</v>
      </c>
      <c r="D1314" s="680" t="s">
        <v>1056</v>
      </c>
      <c r="E1314" s="681"/>
      <c r="F1314" s="605" t="s">
        <v>1461</v>
      </c>
      <c r="G1314" s="605" t="s">
        <v>1462</v>
      </c>
      <c r="H1314" s="605" t="s">
        <v>1459</v>
      </c>
      <c r="I1314" s="605" t="s">
        <v>1049</v>
      </c>
      <c r="J1314" s="221">
        <f>(IF($E1435&lt;&gt;0,$J$2,IF($I1435&lt;&gt;0,$J$2,"")))</f>
        <v>1</v>
      </c>
      <c r="L1314" s="948"/>
      <c r="M1314" s="954"/>
      <c r="N1314" s="948"/>
      <c r="O1314" s="954"/>
      <c r="P1314" s="222"/>
      <c r="Q1314" s="945"/>
      <c r="R1314" s="945"/>
      <c r="S1314" s="945"/>
      <c r="T1314" s="945"/>
      <c r="U1314" s="412">
        <f>$C$3</f>
        <v>2023</v>
      </c>
      <c r="V1314" s="412">
        <f>$C$3+1</f>
        <v>2024</v>
      </c>
      <c r="W1314" s="412" t="str">
        <f>CONCATENATE("след ",$C$3+1)</f>
        <v>след 2024</v>
      </c>
      <c r="X1314" s="413" t="s">
        <v>96</v>
      </c>
    </row>
    <row r="1315" spans="2:24" ht="18" thickBot="1">
      <c r="B1315" s="506"/>
      <c r="C1315" s="397"/>
      <c r="D1315" s="295" t="s">
        <v>1244</v>
      </c>
      <c r="E1315" s="701"/>
      <c r="F1315" s="296"/>
      <c r="G1315" s="296"/>
      <c r="H1315" s="296"/>
      <c r="I1315" s="483"/>
      <c r="J1315" s="221">
        <f>(IF($E1435&lt;&gt;0,$J$2,IF($I1435&lt;&gt;0,$J$2,"")))</f>
        <v>1</v>
      </c>
      <c r="L1315" s="297" t="s">
        <v>97</v>
      </c>
      <c r="M1315" s="297" t="s">
        <v>98</v>
      </c>
      <c r="N1315" s="298" t="s">
        <v>99</v>
      </c>
      <c r="O1315" s="298" t="s">
        <v>100</v>
      </c>
      <c r="P1315" s="222"/>
      <c r="Q1315" s="504" t="s">
        <v>101</v>
      </c>
      <c r="R1315" s="504" t="s">
        <v>102</v>
      </c>
      <c r="S1315" s="504" t="s">
        <v>103</v>
      </c>
      <c r="T1315" s="504" t="s">
        <v>104</v>
      </c>
      <c r="U1315" s="504" t="s">
        <v>1026</v>
      </c>
      <c r="V1315" s="504" t="s">
        <v>1027</v>
      </c>
      <c r="W1315" s="504" t="s">
        <v>1028</v>
      </c>
      <c r="X1315" s="414" t="s">
        <v>1029</v>
      </c>
    </row>
    <row r="1316" spans="2:24" ht="122.4" thickBot="1">
      <c r="B1316" s="236"/>
      <c r="C1316" s="511">
        <f>VLOOKUP(D1316,OP_LIST2,2,FALSE)</f>
        <v>0</v>
      </c>
      <c r="D1316" s="512" t="s">
        <v>944</v>
      </c>
      <c r="E1316" s="702"/>
      <c r="F1316" s="368"/>
      <c r="G1316" s="368"/>
      <c r="H1316" s="368"/>
      <c r="I1316" s="303"/>
      <c r="J1316" s="221">
        <f>(IF($E1435&lt;&gt;0,$J$2,IF($I1435&lt;&gt;0,$J$2,"")))</f>
        <v>1</v>
      </c>
      <c r="L1316" s="415" t="s">
        <v>1030</v>
      </c>
      <c r="M1316" s="415" t="s">
        <v>1030</v>
      </c>
      <c r="N1316" s="415" t="s">
        <v>1031</v>
      </c>
      <c r="O1316" s="415" t="s">
        <v>1032</v>
      </c>
      <c r="P1316" s="222"/>
      <c r="Q1316" s="415" t="s">
        <v>1030</v>
      </c>
      <c r="R1316" s="415" t="s">
        <v>1030</v>
      </c>
      <c r="S1316" s="415" t="s">
        <v>1057</v>
      </c>
      <c r="T1316" s="415" t="s">
        <v>1034</v>
      </c>
      <c r="U1316" s="415" t="s">
        <v>1030</v>
      </c>
      <c r="V1316" s="415" t="s">
        <v>1030</v>
      </c>
      <c r="W1316" s="415" t="s">
        <v>1030</v>
      </c>
      <c r="X1316" s="306" t="s">
        <v>1035</v>
      </c>
    </row>
    <row r="1317" spans="2:24" ht="18" thickBot="1">
      <c r="B1317" s="510"/>
      <c r="C1317" s="513">
        <f>VLOOKUP(D1318,EBK_DEIN2,2,FALSE)</f>
        <v>2285</v>
      </c>
      <c r="D1317" s="505" t="s">
        <v>1444</v>
      </c>
      <c r="E1317" s="703"/>
      <c r="F1317" s="368"/>
      <c r="G1317" s="368"/>
      <c r="H1317" s="368"/>
      <c r="I1317" s="303"/>
      <c r="J1317" s="221">
        <f>(IF($E1435&lt;&gt;0,$J$2,IF($I1435&lt;&gt;0,$J$2,"")))</f>
        <v>1</v>
      </c>
      <c r="L1317" s="416"/>
      <c r="M1317" s="416"/>
      <c r="N1317" s="344"/>
      <c r="O1317" s="417"/>
      <c r="P1317" s="222"/>
      <c r="Q1317" s="416"/>
      <c r="R1317" s="416"/>
      <c r="S1317" s="344"/>
      <c r="T1317" s="417"/>
      <c r="U1317" s="416"/>
      <c r="V1317" s="344"/>
      <c r="W1317" s="417"/>
      <c r="X1317" s="418"/>
    </row>
    <row r="1318" spans="2:24" ht="18">
      <c r="B1318" s="419"/>
      <c r="C1318" s="238"/>
      <c r="D1318" s="502" t="s">
        <v>725</v>
      </c>
      <c r="E1318" s="703"/>
      <c r="F1318" s="368"/>
      <c r="G1318" s="368"/>
      <c r="H1318" s="368"/>
      <c r="I1318" s="303"/>
      <c r="J1318" s="221">
        <f>(IF($E1435&lt;&gt;0,$J$2,IF($I1435&lt;&gt;0,$J$2,"")))</f>
        <v>1</v>
      </c>
      <c r="L1318" s="416"/>
      <c r="M1318" s="416"/>
      <c r="N1318" s="344"/>
      <c r="O1318" s="420">
        <f>SUMIF(O1321:O1322,"&lt;0")+SUMIF(O1324:O1328,"&lt;0")+SUMIF(O1330:O1337,"&lt;0")+SUMIF(O1339:O1355,"&lt;0")+SUMIF(O1361:O1365,"&lt;0")+SUMIF(O1367:O1372,"&lt;0")+SUMIF(O1375:O1381,"&lt;0")+SUMIF(O1388:O1389,"&lt;0")+SUMIF(O1392:O1397,"&lt;0")+SUMIF(O1399:O1404,"&lt;0")+SUMIF(O1408,"&lt;0")+SUMIF(O1410:O1416,"&lt;0")+SUMIF(O1418:O1420,"&lt;0")+SUMIF(O1422:O1425,"&lt;0")+SUMIF(O1427:O1428,"&lt;0")+SUMIF(O1431,"&lt;0")</f>
        <v>-13471</v>
      </c>
      <c r="P1318" s="222"/>
      <c r="Q1318" s="416"/>
      <c r="R1318" s="416"/>
      <c r="S1318" s="344"/>
      <c r="T1318" s="420">
        <f>SUMIF(T1321:T1322,"&lt;0")+SUMIF(T1324:T1328,"&lt;0")+SUMIF(T1330:T1337,"&lt;0")+SUMIF(T1339:T1355,"&lt;0")+SUMIF(T1361:T1365,"&lt;0")+SUMIF(T1367:T1372,"&lt;0")+SUMIF(T1375:T1381,"&lt;0")+SUMIF(T1388:T1389,"&lt;0")+SUMIF(T1392:T1397,"&lt;0")+SUMIF(T1399:T1404,"&lt;0")+SUMIF(T1408,"&lt;0")+SUMIF(T1410:T1416,"&lt;0")+SUMIF(T1418:T1420,"&lt;0")+SUMIF(T1422:T1425,"&lt;0")+SUMIF(T1427:T1428,"&lt;0")+SUMIF(T1431,"&lt;0")</f>
        <v>-13471</v>
      </c>
      <c r="U1318" s="416"/>
      <c r="V1318" s="344"/>
      <c r="W1318" s="417"/>
      <c r="X1318" s="308"/>
    </row>
    <row r="1319" spans="2:24" ht="18.600000000000001" thickBot="1">
      <c r="B1319" s="354"/>
      <c r="C1319" s="238"/>
      <c r="D1319" s="292" t="s">
        <v>1058</v>
      </c>
      <c r="E1319" s="703"/>
      <c r="F1319" s="368"/>
      <c r="G1319" s="368"/>
      <c r="H1319" s="368"/>
      <c r="I1319" s="303"/>
      <c r="J1319" s="221">
        <f>(IF($E1435&lt;&gt;0,$J$2,IF($I1435&lt;&gt;0,$J$2,"")))</f>
        <v>1</v>
      </c>
      <c r="L1319" s="416"/>
      <c r="M1319" s="416"/>
      <c r="N1319" s="344"/>
      <c r="O1319" s="417"/>
      <c r="P1319" s="222"/>
      <c r="Q1319" s="416"/>
      <c r="R1319" s="416"/>
      <c r="S1319" s="344"/>
      <c r="T1319" s="417"/>
      <c r="U1319" s="416"/>
      <c r="V1319" s="344"/>
      <c r="W1319" s="417"/>
      <c r="X1319" s="310"/>
    </row>
    <row r="1320" spans="2:24" ht="18.600000000000001" hidden="1" thickBot="1">
      <c r="B1320" s="682">
        <v>100</v>
      </c>
      <c r="C1320" s="959" t="s">
        <v>1245</v>
      </c>
      <c r="D1320" s="960"/>
      <c r="E1320" s="683"/>
      <c r="F1320" s="684">
        <f>SUM(F1321:F1322)</f>
        <v>0</v>
      </c>
      <c r="G1320" s="685">
        <f>SUM(G1321:G1322)</f>
        <v>0</v>
      </c>
      <c r="H1320" s="685">
        <f>SUM(H1321:H1322)</f>
        <v>0</v>
      </c>
      <c r="I1320" s="685">
        <f>SUM(I1321:I1322)</f>
        <v>0</v>
      </c>
      <c r="J1320" s="243" t="str">
        <f t="shared" ref="J1320:J1351" si="331">(IF($E1320&lt;&gt;0,$J$2,IF($I1320&lt;&gt;0,$J$2,"")))</f>
        <v/>
      </c>
      <c r="K1320" s="244"/>
      <c r="L1320" s="311">
        <f>SUM(L1321:L1322)</f>
        <v>0</v>
      </c>
      <c r="M1320" s="312">
        <f>SUM(M1321:M1322)</f>
        <v>0</v>
      </c>
      <c r="N1320" s="421">
        <f>SUM(N1321:N1322)</f>
        <v>0</v>
      </c>
      <c r="O1320" s="422">
        <f>SUM(O1321:O1322)</f>
        <v>0</v>
      </c>
      <c r="P1320" s="244"/>
      <c r="Q1320" s="707"/>
      <c r="R1320" s="708"/>
      <c r="S1320" s="709"/>
      <c r="T1320" s="708"/>
      <c r="U1320" s="708"/>
      <c r="V1320" s="708"/>
      <c r="W1320" s="710"/>
      <c r="X1320" s="313">
        <f t="shared" ref="X1320:X1351" si="332">T1320-U1320-V1320-W1320</f>
        <v>0</v>
      </c>
    </row>
    <row r="1321" spans="2:24" ht="18.600000000000001" hidden="1" thickBot="1">
      <c r="B1321" s="140"/>
      <c r="C1321" s="144">
        <v>101</v>
      </c>
      <c r="D1321" s="138" t="s">
        <v>1246</v>
      </c>
      <c r="E1321" s="704"/>
      <c r="F1321" s="449"/>
      <c r="G1321" s="245"/>
      <c r="H1321" s="245"/>
      <c r="I1321" s="476">
        <f>F1321+G1321+H1321</f>
        <v>0</v>
      </c>
      <c r="J1321" s="243" t="str">
        <f t="shared" si="331"/>
        <v/>
      </c>
      <c r="K1321" s="244"/>
      <c r="L1321" s="423"/>
      <c r="M1321" s="252"/>
      <c r="N1321" s="315">
        <f>I1321</f>
        <v>0</v>
      </c>
      <c r="O1321" s="424">
        <f>L1321+M1321-N1321</f>
        <v>0</v>
      </c>
      <c r="P1321" s="244"/>
      <c r="Q1321" s="663"/>
      <c r="R1321" s="667"/>
      <c r="S1321" s="667"/>
      <c r="T1321" s="667"/>
      <c r="U1321" s="667"/>
      <c r="V1321" s="667"/>
      <c r="W1321" s="711"/>
      <c r="X1321" s="313">
        <f t="shared" si="332"/>
        <v>0</v>
      </c>
    </row>
    <row r="1322" spans="2:24" ht="18.600000000000001" hidden="1" thickBot="1">
      <c r="B1322" s="140"/>
      <c r="C1322" s="137">
        <v>102</v>
      </c>
      <c r="D1322" s="139" t="s">
        <v>1247</v>
      </c>
      <c r="E1322" s="704"/>
      <c r="F1322" s="449"/>
      <c r="G1322" s="245"/>
      <c r="H1322" s="245"/>
      <c r="I1322" s="476">
        <f>F1322+G1322+H1322</f>
        <v>0</v>
      </c>
      <c r="J1322" s="243" t="str">
        <f t="shared" si="331"/>
        <v/>
      </c>
      <c r="K1322" s="244"/>
      <c r="L1322" s="423"/>
      <c r="M1322" s="252"/>
      <c r="N1322" s="315">
        <f>I1322</f>
        <v>0</v>
      </c>
      <c r="O1322" s="424">
        <f>L1322+M1322-N1322</f>
        <v>0</v>
      </c>
      <c r="P1322" s="244"/>
      <c r="Q1322" s="663"/>
      <c r="R1322" s="667"/>
      <c r="S1322" s="667"/>
      <c r="T1322" s="667"/>
      <c r="U1322" s="667"/>
      <c r="V1322" s="667"/>
      <c r="W1322" s="711"/>
      <c r="X1322" s="313">
        <f t="shared" si="332"/>
        <v>0</v>
      </c>
    </row>
    <row r="1323" spans="2:24" ht="18.600000000000001" hidden="1" thickBot="1">
      <c r="B1323" s="686">
        <v>200</v>
      </c>
      <c r="C1323" s="946" t="s">
        <v>1248</v>
      </c>
      <c r="D1323" s="946"/>
      <c r="E1323" s="687"/>
      <c r="F1323" s="688">
        <f>SUM(F1324:F1328)</f>
        <v>0</v>
      </c>
      <c r="G1323" s="689">
        <f>SUM(G1324:G1328)</f>
        <v>0</v>
      </c>
      <c r="H1323" s="689">
        <f>SUM(H1324:H1328)</f>
        <v>0</v>
      </c>
      <c r="I1323" s="689">
        <f>SUM(I1324:I1328)</f>
        <v>0</v>
      </c>
      <c r="J1323" s="243" t="str">
        <f t="shared" si="331"/>
        <v/>
      </c>
      <c r="K1323" s="244"/>
      <c r="L1323" s="316">
        <f>SUM(L1324:L1328)</f>
        <v>0</v>
      </c>
      <c r="M1323" s="317">
        <f>SUM(M1324:M1328)</f>
        <v>0</v>
      </c>
      <c r="N1323" s="425">
        <f>SUM(N1324:N1328)</f>
        <v>0</v>
      </c>
      <c r="O1323" s="426">
        <f>SUM(O1324:O1328)</f>
        <v>0</v>
      </c>
      <c r="P1323" s="244"/>
      <c r="Q1323" s="665"/>
      <c r="R1323" s="666"/>
      <c r="S1323" s="666"/>
      <c r="T1323" s="666"/>
      <c r="U1323" s="666"/>
      <c r="V1323" s="666"/>
      <c r="W1323" s="712"/>
      <c r="X1323" s="313">
        <f t="shared" si="332"/>
        <v>0</v>
      </c>
    </row>
    <row r="1324" spans="2:24" ht="18.600000000000001" hidden="1" thickBot="1">
      <c r="B1324" s="143"/>
      <c r="C1324" s="144">
        <v>201</v>
      </c>
      <c r="D1324" s="138" t="s">
        <v>1249</v>
      </c>
      <c r="E1324" s="704"/>
      <c r="F1324" s="449"/>
      <c r="G1324" s="245"/>
      <c r="H1324" s="245"/>
      <c r="I1324" s="476">
        <f>F1324+G1324+H1324</f>
        <v>0</v>
      </c>
      <c r="J1324" s="243" t="str">
        <f t="shared" si="331"/>
        <v/>
      </c>
      <c r="K1324" s="244"/>
      <c r="L1324" s="423"/>
      <c r="M1324" s="252"/>
      <c r="N1324" s="315">
        <f>I1324</f>
        <v>0</v>
      </c>
      <c r="O1324" s="424">
        <f>L1324+M1324-N1324</f>
        <v>0</v>
      </c>
      <c r="P1324" s="244"/>
      <c r="Q1324" s="663"/>
      <c r="R1324" s="667"/>
      <c r="S1324" s="667"/>
      <c r="T1324" s="667"/>
      <c r="U1324" s="667"/>
      <c r="V1324" s="667"/>
      <c r="W1324" s="711"/>
      <c r="X1324" s="313">
        <f t="shared" si="332"/>
        <v>0</v>
      </c>
    </row>
    <row r="1325" spans="2:24" ht="18.600000000000001" hidden="1" thickBot="1">
      <c r="B1325" s="136"/>
      <c r="C1325" s="137">
        <v>202</v>
      </c>
      <c r="D1325" s="145" t="s">
        <v>1250</v>
      </c>
      <c r="E1325" s="704"/>
      <c r="F1325" s="449"/>
      <c r="G1325" s="245"/>
      <c r="H1325" s="245"/>
      <c r="I1325" s="476">
        <f>F1325+G1325+H1325</f>
        <v>0</v>
      </c>
      <c r="J1325" s="243" t="str">
        <f t="shared" si="331"/>
        <v/>
      </c>
      <c r="K1325" s="244"/>
      <c r="L1325" s="423"/>
      <c r="M1325" s="252"/>
      <c r="N1325" s="315">
        <f>I1325</f>
        <v>0</v>
      </c>
      <c r="O1325" s="424">
        <f>L1325+M1325-N1325</f>
        <v>0</v>
      </c>
      <c r="P1325" s="244"/>
      <c r="Q1325" s="663"/>
      <c r="R1325" s="667"/>
      <c r="S1325" s="667"/>
      <c r="T1325" s="667"/>
      <c r="U1325" s="667"/>
      <c r="V1325" s="667"/>
      <c r="W1325" s="711"/>
      <c r="X1325" s="313">
        <f t="shared" si="332"/>
        <v>0</v>
      </c>
    </row>
    <row r="1326" spans="2:24" ht="18.600000000000001" hidden="1" thickBot="1">
      <c r="B1326" s="152"/>
      <c r="C1326" s="137">
        <v>205</v>
      </c>
      <c r="D1326" s="145" t="s">
        <v>901</v>
      </c>
      <c r="E1326" s="704"/>
      <c r="F1326" s="449"/>
      <c r="G1326" s="245"/>
      <c r="H1326" s="245"/>
      <c r="I1326" s="476">
        <f>F1326+G1326+H1326</f>
        <v>0</v>
      </c>
      <c r="J1326" s="243" t="str">
        <f t="shared" si="331"/>
        <v/>
      </c>
      <c r="K1326" s="244"/>
      <c r="L1326" s="423"/>
      <c r="M1326" s="252"/>
      <c r="N1326" s="315">
        <f>I1326</f>
        <v>0</v>
      </c>
      <c r="O1326" s="424">
        <f>L1326+M1326-N1326</f>
        <v>0</v>
      </c>
      <c r="P1326" s="244"/>
      <c r="Q1326" s="663"/>
      <c r="R1326" s="667"/>
      <c r="S1326" s="667"/>
      <c r="T1326" s="667"/>
      <c r="U1326" s="667"/>
      <c r="V1326" s="667"/>
      <c r="W1326" s="711"/>
      <c r="X1326" s="313">
        <f t="shared" si="332"/>
        <v>0</v>
      </c>
    </row>
    <row r="1327" spans="2:24" ht="18.600000000000001" hidden="1" thickBot="1">
      <c r="B1327" s="152"/>
      <c r="C1327" s="137">
        <v>208</v>
      </c>
      <c r="D1327" s="159" t="s">
        <v>902</v>
      </c>
      <c r="E1327" s="704"/>
      <c r="F1327" s="449"/>
      <c r="G1327" s="245"/>
      <c r="H1327" s="245"/>
      <c r="I1327" s="476">
        <f>F1327+G1327+H1327</f>
        <v>0</v>
      </c>
      <c r="J1327" s="243" t="str">
        <f t="shared" si="331"/>
        <v/>
      </c>
      <c r="K1327" s="244"/>
      <c r="L1327" s="423"/>
      <c r="M1327" s="252"/>
      <c r="N1327" s="315">
        <f>I1327</f>
        <v>0</v>
      </c>
      <c r="O1327" s="424">
        <f>L1327+M1327-N1327</f>
        <v>0</v>
      </c>
      <c r="P1327" s="244"/>
      <c r="Q1327" s="663"/>
      <c r="R1327" s="667"/>
      <c r="S1327" s="667"/>
      <c r="T1327" s="667"/>
      <c r="U1327" s="667"/>
      <c r="V1327" s="667"/>
      <c r="W1327" s="711"/>
      <c r="X1327" s="313">
        <f t="shared" si="332"/>
        <v>0</v>
      </c>
    </row>
    <row r="1328" spans="2:24" ht="18.600000000000001" hidden="1" thickBot="1">
      <c r="B1328" s="143"/>
      <c r="C1328" s="142">
        <v>209</v>
      </c>
      <c r="D1328" s="148" t="s">
        <v>903</v>
      </c>
      <c r="E1328" s="704"/>
      <c r="F1328" s="449"/>
      <c r="G1328" s="245"/>
      <c r="H1328" s="245"/>
      <c r="I1328" s="476">
        <f>F1328+G1328+H1328</f>
        <v>0</v>
      </c>
      <c r="J1328" s="243" t="str">
        <f t="shared" si="331"/>
        <v/>
      </c>
      <c r="K1328" s="244"/>
      <c r="L1328" s="423"/>
      <c r="M1328" s="252"/>
      <c r="N1328" s="315">
        <f>I1328</f>
        <v>0</v>
      </c>
      <c r="O1328" s="424">
        <f>L1328+M1328-N1328</f>
        <v>0</v>
      </c>
      <c r="P1328" s="244"/>
      <c r="Q1328" s="663"/>
      <c r="R1328" s="667"/>
      <c r="S1328" s="667"/>
      <c r="T1328" s="667"/>
      <c r="U1328" s="667"/>
      <c r="V1328" s="667"/>
      <c r="W1328" s="711"/>
      <c r="X1328" s="313">
        <f t="shared" si="332"/>
        <v>0</v>
      </c>
    </row>
    <row r="1329" spans="2:24" ht="18.600000000000001" hidden="1" thickBot="1">
      <c r="B1329" s="686">
        <v>500</v>
      </c>
      <c r="C1329" s="947" t="s">
        <v>203</v>
      </c>
      <c r="D1329" s="947"/>
      <c r="E1329" s="687"/>
      <c r="F1329" s="688">
        <f>SUM(F1330:F1336)</f>
        <v>0</v>
      </c>
      <c r="G1329" s="689">
        <f>SUM(G1330:G1336)</f>
        <v>0</v>
      </c>
      <c r="H1329" s="689">
        <f>SUM(H1330:H1336)</f>
        <v>0</v>
      </c>
      <c r="I1329" s="689">
        <f>SUM(I1330:I1336)</f>
        <v>0</v>
      </c>
      <c r="J1329" s="243" t="str">
        <f t="shared" si="331"/>
        <v/>
      </c>
      <c r="K1329" s="244"/>
      <c r="L1329" s="316">
        <f>SUM(L1330:L1336)</f>
        <v>0</v>
      </c>
      <c r="M1329" s="317">
        <f>SUM(M1330:M1336)</f>
        <v>0</v>
      </c>
      <c r="N1329" s="425">
        <f>SUM(N1330:N1336)</f>
        <v>0</v>
      </c>
      <c r="O1329" s="426">
        <f>SUM(O1330:O1336)</f>
        <v>0</v>
      </c>
      <c r="P1329" s="244"/>
      <c r="Q1329" s="665"/>
      <c r="R1329" s="666"/>
      <c r="S1329" s="667"/>
      <c r="T1329" s="666"/>
      <c r="U1329" s="666"/>
      <c r="V1329" s="666"/>
      <c r="W1329" s="712"/>
      <c r="X1329" s="313">
        <f t="shared" si="332"/>
        <v>0</v>
      </c>
    </row>
    <row r="1330" spans="2:24" ht="18.600000000000001" hidden="1" thickBot="1">
      <c r="B1330" s="143"/>
      <c r="C1330" s="160">
        <v>551</v>
      </c>
      <c r="D1330" s="456" t="s">
        <v>204</v>
      </c>
      <c r="E1330" s="704"/>
      <c r="F1330" s="449"/>
      <c r="G1330" s="245"/>
      <c r="H1330" s="245"/>
      <c r="I1330" s="476">
        <f t="shared" ref="I1330:I1337" si="333">F1330+G1330+H1330</f>
        <v>0</v>
      </c>
      <c r="J1330" s="243" t="str">
        <f t="shared" si="331"/>
        <v/>
      </c>
      <c r="K1330" s="244"/>
      <c r="L1330" s="423"/>
      <c r="M1330" s="252"/>
      <c r="N1330" s="315">
        <f t="shared" ref="N1330:N1337" si="334">I1330</f>
        <v>0</v>
      </c>
      <c r="O1330" s="424">
        <f t="shared" ref="O1330:O1337" si="335">L1330+M1330-N1330</f>
        <v>0</v>
      </c>
      <c r="P1330" s="244"/>
      <c r="Q1330" s="663"/>
      <c r="R1330" s="667"/>
      <c r="S1330" s="667"/>
      <c r="T1330" s="667"/>
      <c r="U1330" s="667"/>
      <c r="V1330" s="667"/>
      <c r="W1330" s="711"/>
      <c r="X1330" s="313">
        <f t="shared" si="332"/>
        <v>0</v>
      </c>
    </row>
    <row r="1331" spans="2:24" ht="18.600000000000001" hidden="1" thickBot="1">
      <c r="B1331" s="143"/>
      <c r="C1331" s="161">
        <v>552</v>
      </c>
      <c r="D1331" s="457" t="s">
        <v>205</v>
      </c>
      <c r="E1331" s="704"/>
      <c r="F1331" s="449"/>
      <c r="G1331" s="245"/>
      <c r="H1331" s="245"/>
      <c r="I1331" s="476">
        <f t="shared" si="333"/>
        <v>0</v>
      </c>
      <c r="J1331" s="243" t="str">
        <f t="shared" si="331"/>
        <v/>
      </c>
      <c r="K1331" s="244"/>
      <c r="L1331" s="423"/>
      <c r="M1331" s="252"/>
      <c r="N1331" s="315">
        <f t="shared" si="334"/>
        <v>0</v>
      </c>
      <c r="O1331" s="424">
        <f t="shared" si="335"/>
        <v>0</v>
      </c>
      <c r="P1331" s="244"/>
      <c r="Q1331" s="663"/>
      <c r="R1331" s="667"/>
      <c r="S1331" s="667"/>
      <c r="T1331" s="667"/>
      <c r="U1331" s="667"/>
      <c r="V1331" s="667"/>
      <c r="W1331" s="711"/>
      <c r="X1331" s="313">
        <f t="shared" si="332"/>
        <v>0</v>
      </c>
    </row>
    <row r="1332" spans="2:24" ht="18.600000000000001" hidden="1" thickBot="1">
      <c r="B1332" s="143"/>
      <c r="C1332" s="161">
        <v>558</v>
      </c>
      <c r="D1332" s="457" t="s">
        <v>1676</v>
      </c>
      <c r="E1332" s="704"/>
      <c r="F1332" s="592">
        <v>0</v>
      </c>
      <c r="G1332" s="592">
        <v>0</v>
      </c>
      <c r="H1332" s="592">
        <v>0</v>
      </c>
      <c r="I1332" s="476">
        <f t="shared" si="333"/>
        <v>0</v>
      </c>
      <c r="J1332" s="243" t="str">
        <f t="shared" si="331"/>
        <v/>
      </c>
      <c r="K1332" s="244"/>
      <c r="L1332" s="423"/>
      <c r="M1332" s="252"/>
      <c r="N1332" s="315">
        <f t="shared" si="334"/>
        <v>0</v>
      </c>
      <c r="O1332" s="424">
        <f t="shared" si="335"/>
        <v>0</v>
      </c>
      <c r="P1332" s="244"/>
      <c r="Q1332" s="663"/>
      <c r="R1332" s="667"/>
      <c r="S1332" s="667"/>
      <c r="T1332" s="667"/>
      <c r="U1332" s="667"/>
      <c r="V1332" s="667"/>
      <c r="W1332" s="711"/>
      <c r="X1332" s="313">
        <f t="shared" si="332"/>
        <v>0</v>
      </c>
    </row>
    <row r="1333" spans="2:24" ht="18.600000000000001" hidden="1" thickBot="1">
      <c r="B1333" s="143"/>
      <c r="C1333" s="161">
        <v>560</v>
      </c>
      <c r="D1333" s="458" t="s">
        <v>206</v>
      </c>
      <c r="E1333" s="704"/>
      <c r="F1333" s="449"/>
      <c r="G1333" s="245"/>
      <c r="H1333" s="245"/>
      <c r="I1333" s="476">
        <f t="shared" si="333"/>
        <v>0</v>
      </c>
      <c r="J1333" s="243" t="str">
        <f t="shared" si="331"/>
        <v/>
      </c>
      <c r="K1333" s="244"/>
      <c r="L1333" s="423"/>
      <c r="M1333" s="252"/>
      <c r="N1333" s="315">
        <f t="shared" si="334"/>
        <v>0</v>
      </c>
      <c r="O1333" s="424">
        <f t="shared" si="335"/>
        <v>0</v>
      </c>
      <c r="P1333" s="244"/>
      <c r="Q1333" s="663"/>
      <c r="R1333" s="667"/>
      <c r="S1333" s="667"/>
      <c r="T1333" s="667"/>
      <c r="U1333" s="667"/>
      <c r="V1333" s="667"/>
      <c r="W1333" s="711"/>
      <c r="X1333" s="313">
        <f t="shared" si="332"/>
        <v>0</v>
      </c>
    </row>
    <row r="1334" spans="2:24" ht="18.600000000000001" hidden="1" thickBot="1">
      <c r="B1334" s="143"/>
      <c r="C1334" s="161">
        <v>580</v>
      </c>
      <c r="D1334" s="457" t="s">
        <v>207</v>
      </c>
      <c r="E1334" s="704"/>
      <c r="F1334" s="449"/>
      <c r="G1334" s="245"/>
      <c r="H1334" s="245"/>
      <c r="I1334" s="476">
        <f t="shared" si="333"/>
        <v>0</v>
      </c>
      <c r="J1334" s="243" t="str">
        <f t="shared" si="331"/>
        <v/>
      </c>
      <c r="K1334" s="244"/>
      <c r="L1334" s="423"/>
      <c r="M1334" s="252"/>
      <c r="N1334" s="315">
        <f t="shared" si="334"/>
        <v>0</v>
      </c>
      <c r="O1334" s="424">
        <f t="shared" si="335"/>
        <v>0</v>
      </c>
      <c r="P1334" s="244"/>
      <c r="Q1334" s="663"/>
      <c r="R1334" s="667"/>
      <c r="S1334" s="667"/>
      <c r="T1334" s="667"/>
      <c r="U1334" s="667"/>
      <c r="V1334" s="667"/>
      <c r="W1334" s="711"/>
      <c r="X1334" s="313">
        <f t="shared" si="332"/>
        <v>0</v>
      </c>
    </row>
    <row r="1335" spans="2:24" ht="18.600000000000001" hidden="1" thickBot="1">
      <c r="B1335" s="143"/>
      <c r="C1335" s="161">
        <v>588</v>
      </c>
      <c r="D1335" s="457" t="s">
        <v>1681</v>
      </c>
      <c r="E1335" s="704"/>
      <c r="F1335" s="592">
        <v>0</v>
      </c>
      <c r="G1335" s="592">
        <v>0</v>
      </c>
      <c r="H1335" s="592">
        <v>0</v>
      </c>
      <c r="I1335" s="476">
        <f t="shared" si="333"/>
        <v>0</v>
      </c>
      <c r="J1335" s="243" t="str">
        <f t="shared" si="331"/>
        <v/>
      </c>
      <c r="K1335" s="244"/>
      <c r="L1335" s="423"/>
      <c r="M1335" s="252"/>
      <c r="N1335" s="315">
        <f t="shared" si="334"/>
        <v>0</v>
      </c>
      <c r="O1335" s="424">
        <f t="shared" si="335"/>
        <v>0</v>
      </c>
      <c r="P1335" s="244"/>
      <c r="Q1335" s="663"/>
      <c r="R1335" s="667"/>
      <c r="S1335" s="667"/>
      <c r="T1335" s="667"/>
      <c r="U1335" s="667"/>
      <c r="V1335" s="667"/>
      <c r="W1335" s="711"/>
      <c r="X1335" s="313">
        <f t="shared" si="332"/>
        <v>0</v>
      </c>
    </row>
    <row r="1336" spans="2:24" ht="32.4" hidden="1" thickBot="1">
      <c r="B1336" s="143"/>
      <c r="C1336" s="162">
        <v>590</v>
      </c>
      <c r="D1336" s="459" t="s">
        <v>208</v>
      </c>
      <c r="E1336" s="704"/>
      <c r="F1336" s="449"/>
      <c r="G1336" s="245"/>
      <c r="H1336" s="245"/>
      <c r="I1336" s="476">
        <f t="shared" si="333"/>
        <v>0</v>
      </c>
      <c r="J1336" s="243" t="str">
        <f t="shared" si="331"/>
        <v/>
      </c>
      <c r="K1336" s="244"/>
      <c r="L1336" s="423"/>
      <c r="M1336" s="252"/>
      <c r="N1336" s="315">
        <f t="shared" si="334"/>
        <v>0</v>
      </c>
      <c r="O1336" s="424">
        <f t="shared" si="335"/>
        <v>0</v>
      </c>
      <c r="P1336" s="244"/>
      <c r="Q1336" s="663"/>
      <c r="R1336" s="667"/>
      <c r="S1336" s="667"/>
      <c r="T1336" s="667"/>
      <c r="U1336" s="667"/>
      <c r="V1336" s="667"/>
      <c r="W1336" s="711"/>
      <c r="X1336" s="313">
        <f t="shared" si="332"/>
        <v>0</v>
      </c>
    </row>
    <row r="1337" spans="2:24" ht="18.600000000000001" hidden="1" thickBot="1">
      <c r="B1337" s="686">
        <v>800</v>
      </c>
      <c r="C1337" s="947" t="s">
        <v>1059</v>
      </c>
      <c r="D1337" s="947"/>
      <c r="E1337" s="687"/>
      <c r="F1337" s="690"/>
      <c r="G1337" s="691"/>
      <c r="H1337" s="691"/>
      <c r="I1337" s="692">
        <f t="shared" si="333"/>
        <v>0</v>
      </c>
      <c r="J1337" s="243" t="str">
        <f t="shared" si="331"/>
        <v/>
      </c>
      <c r="K1337" s="244"/>
      <c r="L1337" s="428"/>
      <c r="M1337" s="254"/>
      <c r="N1337" s="315">
        <f t="shared" si="334"/>
        <v>0</v>
      </c>
      <c r="O1337" s="424">
        <f t="shared" si="335"/>
        <v>0</v>
      </c>
      <c r="P1337" s="244"/>
      <c r="Q1337" s="665"/>
      <c r="R1337" s="666"/>
      <c r="S1337" s="667"/>
      <c r="T1337" s="667"/>
      <c r="U1337" s="666"/>
      <c r="V1337" s="667"/>
      <c r="W1337" s="711"/>
      <c r="X1337" s="313">
        <f t="shared" si="332"/>
        <v>0</v>
      </c>
    </row>
    <row r="1338" spans="2:24" ht="18.600000000000001" thickBot="1">
      <c r="B1338" s="686">
        <v>1000</v>
      </c>
      <c r="C1338" s="943" t="s">
        <v>210</v>
      </c>
      <c r="D1338" s="943"/>
      <c r="E1338" s="687"/>
      <c r="F1338" s="688">
        <f>SUM(F1339:F1355)</f>
        <v>13471</v>
      </c>
      <c r="G1338" s="689">
        <f>SUM(G1339:G1355)</f>
        <v>0</v>
      </c>
      <c r="H1338" s="689">
        <f>SUM(H1339:H1355)</f>
        <v>0</v>
      </c>
      <c r="I1338" s="689">
        <f>SUM(I1339:I1355)</f>
        <v>13471</v>
      </c>
      <c r="J1338" s="243">
        <f t="shared" si="331"/>
        <v>1</v>
      </c>
      <c r="K1338" s="244"/>
      <c r="L1338" s="316">
        <f>SUM(L1339:L1355)</f>
        <v>0</v>
      </c>
      <c r="M1338" s="317">
        <f>SUM(M1339:M1355)</f>
        <v>0</v>
      </c>
      <c r="N1338" s="425">
        <f>SUM(N1339:N1355)</f>
        <v>13471</v>
      </c>
      <c r="O1338" s="426">
        <f>SUM(O1339:O1355)</f>
        <v>-13471</v>
      </c>
      <c r="P1338" s="244"/>
      <c r="Q1338" s="316">
        <f t="shared" ref="Q1338:W1338" si="336">SUM(Q1339:Q1355)</f>
        <v>0</v>
      </c>
      <c r="R1338" s="317">
        <f t="shared" si="336"/>
        <v>0</v>
      </c>
      <c r="S1338" s="317">
        <f t="shared" si="336"/>
        <v>13471</v>
      </c>
      <c r="T1338" s="317">
        <f t="shared" si="336"/>
        <v>-13471</v>
      </c>
      <c r="U1338" s="317">
        <f t="shared" si="336"/>
        <v>0</v>
      </c>
      <c r="V1338" s="317">
        <f t="shared" si="336"/>
        <v>0</v>
      </c>
      <c r="W1338" s="426">
        <f t="shared" si="336"/>
        <v>0</v>
      </c>
      <c r="X1338" s="313">
        <f t="shared" si="332"/>
        <v>-13471</v>
      </c>
    </row>
    <row r="1339" spans="2:24" ht="18.600000000000001" hidden="1" thickBot="1">
      <c r="B1339" s="136"/>
      <c r="C1339" s="144">
        <v>1011</v>
      </c>
      <c r="D1339" s="163" t="s">
        <v>211</v>
      </c>
      <c r="E1339" s="704"/>
      <c r="F1339" s="449"/>
      <c r="G1339" s="245"/>
      <c r="H1339" s="245"/>
      <c r="I1339" s="476">
        <f t="shared" ref="I1339:I1355" si="337">F1339+G1339+H1339</f>
        <v>0</v>
      </c>
      <c r="J1339" s="243" t="str">
        <f t="shared" si="331"/>
        <v/>
      </c>
      <c r="K1339" s="244"/>
      <c r="L1339" s="423"/>
      <c r="M1339" s="252"/>
      <c r="N1339" s="315">
        <f t="shared" ref="N1339:N1355" si="338">I1339</f>
        <v>0</v>
      </c>
      <c r="O1339" s="424">
        <f t="shared" ref="O1339:O1355" si="339">L1339+M1339-N1339</f>
        <v>0</v>
      </c>
      <c r="P1339" s="244"/>
      <c r="Q1339" s="423"/>
      <c r="R1339" s="252"/>
      <c r="S1339" s="429">
        <f t="shared" ref="S1339:S1346" si="340">+IF(+(L1339+M1339)&gt;=I1339,+M1339,+(+I1339-L1339))</f>
        <v>0</v>
      </c>
      <c r="T1339" s="315">
        <f t="shared" ref="T1339:T1346" si="341">Q1339+R1339-S1339</f>
        <v>0</v>
      </c>
      <c r="U1339" s="252"/>
      <c r="V1339" s="252"/>
      <c r="W1339" s="253"/>
      <c r="X1339" s="313">
        <f t="shared" si="332"/>
        <v>0</v>
      </c>
    </row>
    <row r="1340" spans="2:24" ht="18.600000000000001" hidden="1" thickBot="1">
      <c r="B1340" s="136"/>
      <c r="C1340" s="137">
        <v>1012</v>
      </c>
      <c r="D1340" s="145" t="s">
        <v>212</v>
      </c>
      <c r="E1340" s="704"/>
      <c r="F1340" s="449"/>
      <c r="G1340" s="245"/>
      <c r="H1340" s="245"/>
      <c r="I1340" s="476">
        <f t="shared" si="337"/>
        <v>0</v>
      </c>
      <c r="J1340" s="243" t="str">
        <f t="shared" si="331"/>
        <v/>
      </c>
      <c r="K1340" s="244"/>
      <c r="L1340" s="423"/>
      <c r="M1340" s="252"/>
      <c r="N1340" s="315">
        <f t="shared" si="338"/>
        <v>0</v>
      </c>
      <c r="O1340" s="424">
        <f t="shared" si="339"/>
        <v>0</v>
      </c>
      <c r="P1340" s="244"/>
      <c r="Q1340" s="423"/>
      <c r="R1340" s="252"/>
      <c r="S1340" s="429">
        <f t="shared" si="340"/>
        <v>0</v>
      </c>
      <c r="T1340" s="315">
        <f t="shared" si="341"/>
        <v>0</v>
      </c>
      <c r="U1340" s="252"/>
      <c r="V1340" s="252"/>
      <c r="W1340" s="253"/>
      <c r="X1340" s="313">
        <f t="shared" si="332"/>
        <v>0</v>
      </c>
    </row>
    <row r="1341" spans="2:24" ht="18.600000000000001" hidden="1" thickBot="1">
      <c r="B1341" s="136"/>
      <c r="C1341" s="137">
        <v>1013</v>
      </c>
      <c r="D1341" s="145" t="s">
        <v>213</v>
      </c>
      <c r="E1341" s="704"/>
      <c r="F1341" s="449"/>
      <c r="G1341" s="245"/>
      <c r="H1341" s="245"/>
      <c r="I1341" s="476">
        <f t="shared" si="337"/>
        <v>0</v>
      </c>
      <c r="J1341" s="243" t="str">
        <f t="shared" si="331"/>
        <v/>
      </c>
      <c r="K1341" s="244"/>
      <c r="L1341" s="423"/>
      <c r="M1341" s="252"/>
      <c r="N1341" s="315">
        <f t="shared" si="338"/>
        <v>0</v>
      </c>
      <c r="O1341" s="424">
        <f t="shared" si="339"/>
        <v>0</v>
      </c>
      <c r="P1341" s="244"/>
      <c r="Q1341" s="423"/>
      <c r="R1341" s="252"/>
      <c r="S1341" s="429">
        <f t="shared" si="340"/>
        <v>0</v>
      </c>
      <c r="T1341" s="315">
        <f t="shared" si="341"/>
        <v>0</v>
      </c>
      <c r="U1341" s="252"/>
      <c r="V1341" s="252"/>
      <c r="W1341" s="253"/>
      <c r="X1341" s="313">
        <f t="shared" si="332"/>
        <v>0</v>
      </c>
    </row>
    <row r="1342" spans="2:24" ht="18.600000000000001" hidden="1" thickBot="1">
      <c r="B1342" s="136"/>
      <c r="C1342" s="137">
        <v>1014</v>
      </c>
      <c r="D1342" s="145" t="s">
        <v>214</v>
      </c>
      <c r="E1342" s="704"/>
      <c r="F1342" s="449"/>
      <c r="G1342" s="245"/>
      <c r="H1342" s="245"/>
      <c r="I1342" s="476">
        <f t="shared" si="337"/>
        <v>0</v>
      </c>
      <c r="J1342" s="243" t="str">
        <f t="shared" si="331"/>
        <v/>
      </c>
      <c r="K1342" s="244"/>
      <c r="L1342" s="423"/>
      <c r="M1342" s="252"/>
      <c r="N1342" s="315">
        <f t="shared" si="338"/>
        <v>0</v>
      </c>
      <c r="O1342" s="424">
        <f t="shared" si="339"/>
        <v>0</v>
      </c>
      <c r="P1342" s="244"/>
      <c r="Q1342" s="423"/>
      <c r="R1342" s="252"/>
      <c r="S1342" s="429">
        <f t="shared" si="340"/>
        <v>0</v>
      </c>
      <c r="T1342" s="315">
        <f t="shared" si="341"/>
        <v>0</v>
      </c>
      <c r="U1342" s="252"/>
      <c r="V1342" s="252"/>
      <c r="W1342" s="253"/>
      <c r="X1342" s="313">
        <f t="shared" si="332"/>
        <v>0</v>
      </c>
    </row>
    <row r="1343" spans="2:24" ht="18.600000000000001" thickBot="1">
      <c r="B1343" s="136"/>
      <c r="C1343" s="137">
        <v>1015</v>
      </c>
      <c r="D1343" s="145" t="s">
        <v>215</v>
      </c>
      <c r="E1343" s="704"/>
      <c r="F1343" s="449">
        <v>5000</v>
      </c>
      <c r="G1343" s="245"/>
      <c r="H1343" s="245"/>
      <c r="I1343" s="476">
        <f t="shared" si="337"/>
        <v>5000</v>
      </c>
      <c r="J1343" s="243">
        <f t="shared" si="331"/>
        <v>1</v>
      </c>
      <c r="K1343" s="244"/>
      <c r="L1343" s="423"/>
      <c r="M1343" s="252"/>
      <c r="N1343" s="315">
        <f t="shared" si="338"/>
        <v>5000</v>
      </c>
      <c r="O1343" s="424">
        <f t="shared" si="339"/>
        <v>-5000</v>
      </c>
      <c r="P1343" s="244"/>
      <c r="Q1343" s="423"/>
      <c r="R1343" s="252"/>
      <c r="S1343" s="429">
        <f t="shared" si="340"/>
        <v>5000</v>
      </c>
      <c r="T1343" s="315">
        <f t="shared" si="341"/>
        <v>-5000</v>
      </c>
      <c r="U1343" s="252"/>
      <c r="V1343" s="252"/>
      <c r="W1343" s="253"/>
      <c r="X1343" s="313">
        <f t="shared" si="332"/>
        <v>-5000</v>
      </c>
    </row>
    <row r="1344" spans="2:24" ht="18.600000000000001" thickBot="1">
      <c r="B1344" s="136"/>
      <c r="C1344" s="137">
        <v>1016</v>
      </c>
      <c r="D1344" s="145" t="s">
        <v>216</v>
      </c>
      <c r="E1344" s="704"/>
      <c r="F1344" s="449">
        <v>3971</v>
      </c>
      <c r="G1344" s="245"/>
      <c r="H1344" s="245"/>
      <c r="I1344" s="476">
        <f t="shared" si="337"/>
        <v>3971</v>
      </c>
      <c r="J1344" s="243">
        <f t="shared" si="331"/>
        <v>1</v>
      </c>
      <c r="K1344" s="244"/>
      <c r="L1344" s="423"/>
      <c r="M1344" s="252"/>
      <c r="N1344" s="315">
        <f t="shared" si="338"/>
        <v>3971</v>
      </c>
      <c r="O1344" s="424">
        <f t="shared" si="339"/>
        <v>-3971</v>
      </c>
      <c r="P1344" s="244"/>
      <c r="Q1344" s="423"/>
      <c r="R1344" s="252"/>
      <c r="S1344" s="429">
        <f t="shared" si="340"/>
        <v>3971</v>
      </c>
      <c r="T1344" s="315">
        <f t="shared" si="341"/>
        <v>-3971</v>
      </c>
      <c r="U1344" s="252"/>
      <c r="V1344" s="252"/>
      <c r="W1344" s="253"/>
      <c r="X1344" s="313">
        <f t="shared" si="332"/>
        <v>-3971</v>
      </c>
    </row>
    <row r="1345" spans="2:24" ht="18.600000000000001" thickBot="1">
      <c r="B1345" s="140"/>
      <c r="C1345" s="164">
        <v>1020</v>
      </c>
      <c r="D1345" s="165" t="s">
        <v>217</v>
      </c>
      <c r="E1345" s="704"/>
      <c r="F1345" s="449">
        <v>3600</v>
      </c>
      <c r="G1345" s="245"/>
      <c r="H1345" s="245"/>
      <c r="I1345" s="476">
        <f t="shared" si="337"/>
        <v>3600</v>
      </c>
      <c r="J1345" s="243">
        <f t="shared" si="331"/>
        <v>1</v>
      </c>
      <c r="K1345" s="244"/>
      <c r="L1345" s="423"/>
      <c r="M1345" s="252"/>
      <c r="N1345" s="315">
        <f t="shared" si="338"/>
        <v>3600</v>
      </c>
      <c r="O1345" s="424">
        <f t="shared" si="339"/>
        <v>-3600</v>
      </c>
      <c r="P1345" s="244"/>
      <c r="Q1345" s="423"/>
      <c r="R1345" s="252"/>
      <c r="S1345" s="429">
        <f t="shared" si="340"/>
        <v>3600</v>
      </c>
      <c r="T1345" s="315">
        <f t="shared" si="341"/>
        <v>-3600</v>
      </c>
      <c r="U1345" s="252"/>
      <c r="V1345" s="252"/>
      <c r="W1345" s="253"/>
      <c r="X1345" s="313">
        <f t="shared" si="332"/>
        <v>-3600</v>
      </c>
    </row>
    <row r="1346" spans="2:24" ht="18.600000000000001" hidden="1" thickBot="1">
      <c r="B1346" s="136"/>
      <c r="C1346" s="137">
        <v>1030</v>
      </c>
      <c r="D1346" s="145" t="s">
        <v>218</v>
      </c>
      <c r="E1346" s="704"/>
      <c r="F1346" s="449"/>
      <c r="G1346" s="245"/>
      <c r="H1346" s="245"/>
      <c r="I1346" s="476">
        <f t="shared" si="337"/>
        <v>0</v>
      </c>
      <c r="J1346" s="243" t="str">
        <f t="shared" si="331"/>
        <v/>
      </c>
      <c r="K1346" s="244"/>
      <c r="L1346" s="423"/>
      <c r="M1346" s="252"/>
      <c r="N1346" s="315">
        <f t="shared" si="338"/>
        <v>0</v>
      </c>
      <c r="O1346" s="424">
        <f t="shared" si="339"/>
        <v>0</v>
      </c>
      <c r="P1346" s="244"/>
      <c r="Q1346" s="423"/>
      <c r="R1346" s="252"/>
      <c r="S1346" s="429">
        <f t="shared" si="340"/>
        <v>0</v>
      </c>
      <c r="T1346" s="315">
        <f t="shared" si="341"/>
        <v>0</v>
      </c>
      <c r="U1346" s="252"/>
      <c r="V1346" s="252"/>
      <c r="W1346" s="253"/>
      <c r="X1346" s="313">
        <f t="shared" si="332"/>
        <v>0</v>
      </c>
    </row>
    <row r="1347" spans="2:24" ht="18.600000000000001" hidden="1" thickBot="1">
      <c r="B1347" s="136"/>
      <c r="C1347" s="164">
        <v>1051</v>
      </c>
      <c r="D1347" s="167" t="s">
        <v>219</v>
      </c>
      <c r="E1347" s="704"/>
      <c r="F1347" s="449"/>
      <c r="G1347" s="245"/>
      <c r="H1347" s="245"/>
      <c r="I1347" s="476">
        <f t="shared" si="337"/>
        <v>0</v>
      </c>
      <c r="J1347" s="243" t="str">
        <f t="shared" si="331"/>
        <v/>
      </c>
      <c r="K1347" s="244"/>
      <c r="L1347" s="423"/>
      <c r="M1347" s="252"/>
      <c r="N1347" s="315">
        <f t="shared" si="338"/>
        <v>0</v>
      </c>
      <c r="O1347" s="424">
        <f t="shared" si="339"/>
        <v>0</v>
      </c>
      <c r="P1347" s="244"/>
      <c r="Q1347" s="663"/>
      <c r="R1347" s="667"/>
      <c r="S1347" s="667"/>
      <c r="T1347" s="667"/>
      <c r="U1347" s="667"/>
      <c r="V1347" s="667"/>
      <c r="W1347" s="711"/>
      <c r="X1347" s="313">
        <f t="shared" si="332"/>
        <v>0</v>
      </c>
    </row>
    <row r="1348" spans="2:24" ht="18.600000000000001" hidden="1" thickBot="1">
      <c r="B1348" s="136"/>
      <c r="C1348" s="137">
        <v>1052</v>
      </c>
      <c r="D1348" s="145" t="s">
        <v>220</v>
      </c>
      <c r="E1348" s="704"/>
      <c r="F1348" s="449"/>
      <c r="G1348" s="245"/>
      <c r="H1348" s="245"/>
      <c r="I1348" s="476">
        <f t="shared" si="337"/>
        <v>0</v>
      </c>
      <c r="J1348" s="243" t="str">
        <f t="shared" si="331"/>
        <v/>
      </c>
      <c r="K1348" s="244"/>
      <c r="L1348" s="423"/>
      <c r="M1348" s="252"/>
      <c r="N1348" s="315">
        <f t="shared" si="338"/>
        <v>0</v>
      </c>
      <c r="O1348" s="424">
        <f t="shared" si="339"/>
        <v>0</v>
      </c>
      <c r="P1348" s="244"/>
      <c r="Q1348" s="663"/>
      <c r="R1348" s="667"/>
      <c r="S1348" s="667"/>
      <c r="T1348" s="667"/>
      <c r="U1348" s="667"/>
      <c r="V1348" s="667"/>
      <c r="W1348" s="711"/>
      <c r="X1348" s="313">
        <f t="shared" si="332"/>
        <v>0</v>
      </c>
    </row>
    <row r="1349" spans="2:24" ht="18.600000000000001" hidden="1" thickBot="1">
      <c r="B1349" s="136"/>
      <c r="C1349" s="168">
        <v>1053</v>
      </c>
      <c r="D1349" s="169" t="s">
        <v>1682</v>
      </c>
      <c r="E1349" s="704"/>
      <c r="F1349" s="449"/>
      <c r="G1349" s="245"/>
      <c r="H1349" s="245"/>
      <c r="I1349" s="476">
        <f t="shared" si="337"/>
        <v>0</v>
      </c>
      <c r="J1349" s="243" t="str">
        <f t="shared" si="331"/>
        <v/>
      </c>
      <c r="K1349" s="244"/>
      <c r="L1349" s="423"/>
      <c r="M1349" s="252"/>
      <c r="N1349" s="315">
        <f t="shared" si="338"/>
        <v>0</v>
      </c>
      <c r="O1349" s="424">
        <f t="shared" si="339"/>
        <v>0</v>
      </c>
      <c r="P1349" s="244"/>
      <c r="Q1349" s="663"/>
      <c r="R1349" s="667"/>
      <c r="S1349" s="667"/>
      <c r="T1349" s="667"/>
      <c r="U1349" s="667"/>
      <c r="V1349" s="667"/>
      <c r="W1349" s="711"/>
      <c r="X1349" s="313">
        <f t="shared" si="332"/>
        <v>0</v>
      </c>
    </row>
    <row r="1350" spans="2:24" ht="18.600000000000001" thickBot="1">
      <c r="B1350" s="136"/>
      <c r="C1350" s="137">
        <v>1062</v>
      </c>
      <c r="D1350" s="139" t="s">
        <v>221</v>
      </c>
      <c r="E1350" s="704"/>
      <c r="F1350" s="449">
        <v>900</v>
      </c>
      <c r="G1350" s="245"/>
      <c r="H1350" s="245"/>
      <c r="I1350" s="476">
        <f t="shared" si="337"/>
        <v>900</v>
      </c>
      <c r="J1350" s="243">
        <f t="shared" si="331"/>
        <v>1</v>
      </c>
      <c r="K1350" s="244"/>
      <c r="L1350" s="423"/>
      <c r="M1350" s="252"/>
      <c r="N1350" s="315">
        <f t="shared" si="338"/>
        <v>900</v>
      </c>
      <c r="O1350" s="424">
        <f t="shared" si="339"/>
        <v>-900</v>
      </c>
      <c r="P1350" s="244"/>
      <c r="Q1350" s="423"/>
      <c r="R1350" s="252"/>
      <c r="S1350" s="429">
        <f>+IF(+(L1350+M1350)&gt;=I1350,+M1350,+(+I1350-L1350))</f>
        <v>900</v>
      </c>
      <c r="T1350" s="315">
        <f>Q1350+R1350-S1350</f>
        <v>-900</v>
      </c>
      <c r="U1350" s="252"/>
      <c r="V1350" s="252"/>
      <c r="W1350" s="253"/>
      <c r="X1350" s="313">
        <f t="shared" si="332"/>
        <v>-900</v>
      </c>
    </row>
    <row r="1351" spans="2:24" ht="18.600000000000001" hidden="1" thickBot="1">
      <c r="B1351" s="136"/>
      <c r="C1351" s="137">
        <v>1063</v>
      </c>
      <c r="D1351" s="139" t="s">
        <v>222</v>
      </c>
      <c r="E1351" s="704"/>
      <c r="F1351" s="449"/>
      <c r="G1351" s="245"/>
      <c r="H1351" s="245"/>
      <c r="I1351" s="476">
        <f t="shared" si="337"/>
        <v>0</v>
      </c>
      <c r="J1351" s="243" t="str">
        <f t="shared" si="331"/>
        <v/>
      </c>
      <c r="K1351" s="244"/>
      <c r="L1351" s="423"/>
      <c r="M1351" s="252"/>
      <c r="N1351" s="315">
        <f t="shared" si="338"/>
        <v>0</v>
      </c>
      <c r="O1351" s="424">
        <f t="shared" si="339"/>
        <v>0</v>
      </c>
      <c r="P1351" s="244"/>
      <c r="Q1351" s="663"/>
      <c r="R1351" s="667"/>
      <c r="S1351" s="667"/>
      <c r="T1351" s="667"/>
      <c r="U1351" s="667"/>
      <c r="V1351" s="667"/>
      <c r="W1351" s="711"/>
      <c r="X1351" s="313">
        <f t="shared" si="332"/>
        <v>0</v>
      </c>
    </row>
    <row r="1352" spans="2:24" ht="18.600000000000001" hidden="1" thickBot="1">
      <c r="B1352" s="136"/>
      <c r="C1352" s="168">
        <v>1069</v>
      </c>
      <c r="D1352" s="170" t="s">
        <v>223</v>
      </c>
      <c r="E1352" s="704"/>
      <c r="F1352" s="449"/>
      <c r="G1352" s="245"/>
      <c r="H1352" s="245"/>
      <c r="I1352" s="476">
        <f t="shared" si="337"/>
        <v>0</v>
      </c>
      <c r="J1352" s="243" t="str">
        <f t="shared" ref="J1352:J1383" si="342">(IF($E1352&lt;&gt;0,$J$2,IF($I1352&lt;&gt;0,$J$2,"")))</f>
        <v/>
      </c>
      <c r="K1352" s="244"/>
      <c r="L1352" s="423"/>
      <c r="M1352" s="252"/>
      <c r="N1352" s="315">
        <f t="shared" si="338"/>
        <v>0</v>
      </c>
      <c r="O1352" s="424">
        <f t="shared" si="339"/>
        <v>0</v>
      </c>
      <c r="P1352" s="244"/>
      <c r="Q1352" s="423"/>
      <c r="R1352" s="252"/>
      <c r="S1352" s="429">
        <f>+IF(+(L1352+M1352)&gt;=I1352,+M1352,+(+I1352-L1352))</f>
        <v>0</v>
      </c>
      <c r="T1352" s="315">
        <f>Q1352+R1352-S1352</f>
        <v>0</v>
      </c>
      <c r="U1352" s="252"/>
      <c r="V1352" s="252"/>
      <c r="W1352" s="253"/>
      <c r="X1352" s="313">
        <f t="shared" ref="X1352:X1383" si="343">T1352-U1352-V1352-W1352</f>
        <v>0</v>
      </c>
    </row>
    <row r="1353" spans="2:24" ht="31.8" hidden="1" thickBot="1">
      <c r="B1353" s="140"/>
      <c r="C1353" s="137">
        <v>1091</v>
      </c>
      <c r="D1353" s="145" t="s">
        <v>224</v>
      </c>
      <c r="E1353" s="704"/>
      <c r="F1353" s="449"/>
      <c r="G1353" s="245"/>
      <c r="H1353" s="245"/>
      <c r="I1353" s="476">
        <f t="shared" si="337"/>
        <v>0</v>
      </c>
      <c r="J1353" s="243" t="str">
        <f t="shared" si="342"/>
        <v/>
      </c>
      <c r="K1353" s="244"/>
      <c r="L1353" s="423"/>
      <c r="M1353" s="252"/>
      <c r="N1353" s="315">
        <f t="shared" si="338"/>
        <v>0</v>
      </c>
      <c r="O1353" s="424">
        <f t="shared" si="339"/>
        <v>0</v>
      </c>
      <c r="P1353" s="244"/>
      <c r="Q1353" s="423"/>
      <c r="R1353" s="252"/>
      <c r="S1353" s="429">
        <f>+IF(+(L1353+M1353)&gt;=I1353,+M1353,+(+I1353-L1353))</f>
        <v>0</v>
      </c>
      <c r="T1353" s="315">
        <f>Q1353+R1353-S1353</f>
        <v>0</v>
      </c>
      <c r="U1353" s="252"/>
      <c r="V1353" s="252"/>
      <c r="W1353" s="253"/>
      <c r="X1353" s="313">
        <f t="shared" si="343"/>
        <v>0</v>
      </c>
    </row>
    <row r="1354" spans="2:24" ht="18.600000000000001" hidden="1" thickBot="1">
      <c r="B1354" s="136"/>
      <c r="C1354" s="137">
        <v>1092</v>
      </c>
      <c r="D1354" s="145" t="s">
        <v>352</v>
      </c>
      <c r="E1354" s="704"/>
      <c r="F1354" s="449"/>
      <c r="G1354" s="245"/>
      <c r="H1354" s="245"/>
      <c r="I1354" s="476">
        <f t="shared" si="337"/>
        <v>0</v>
      </c>
      <c r="J1354" s="243" t="str">
        <f t="shared" si="342"/>
        <v/>
      </c>
      <c r="K1354" s="244"/>
      <c r="L1354" s="423"/>
      <c r="M1354" s="252"/>
      <c r="N1354" s="315">
        <f t="shared" si="338"/>
        <v>0</v>
      </c>
      <c r="O1354" s="424">
        <f t="shared" si="339"/>
        <v>0</v>
      </c>
      <c r="P1354" s="244"/>
      <c r="Q1354" s="663"/>
      <c r="R1354" s="667"/>
      <c r="S1354" s="667"/>
      <c r="T1354" s="667"/>
      <c r="U1354" s="667"/>
      <c r="V1354" s="667"/>
      <c r="W1354" s="711"/>
      <c r="X1354" s="313">
        <f t="shared" si="343"/>
        <v>0</v>
      </c>
    </row>
    <row r="1355" spans="2:24" ht="18.600000000000001" hidden="1" thickBot="1">
      <c r="B1355" s="136"/>
      <c r="C1355" s="142">
        <v>1098</v>
      </c>
      <c r="D1355" s="146" t="s">
        <v>225</v>
      </c>
      <c r="E1355" s="704"/>
      <c r="F1355" s="449"/>
      <c r="G1355" s="245"/>
      <c r="H1355" s="245"/>
      <c r="I1355" s="476">
        <f t="shared" si="337"/>
        <v>0</v>
      </c>
      <c r="J1355" s="243" t="str">
        <f t="shared" si="342"/>
        <v/>
      </c>
      <c r="K1355" s="244"/>
      <c r="L1355" s="423"/>
      <c r="M1355" s="252"/>
      <c r="N1355" s="315">
        <f t="shared" si="338"/>
        <v>0</v>
      </c>
      <c r="O1355" s="424">
        <f t="shared" si="339"/>
        <v>0</v>
      </c>
      <c r="P1355" s="244"/>
      <c r="Q1355" s="423"/>
      <c r="R1355" s="252"/>
      <c r="S1355" s="429">
        <f>+IF(+(L1355+M1355)&gt;=I1355,+M1355,+(+I1355-L1355))</f>
        <v>0</v>
      </c>
      <c r="T1355" s="315">
        <f>Q1355+R1355-S1355</f>
        <v>0</v>
      </c>
      <c r="U1355" s="252"/>
      <c r="V1355" s="252"/>
      <c r="W1355" s="253"/>
      <c r="X1355" s="313">
        <f t="shared" si="343"/>
        <v>0</v>
      </c>
    </row>
    <row r="1356" spans="2:24" ht="18.600000000000001" hidden="1" thickBot="1">
      <c r="B1356" s="686">
        <v>1900</v>
      </c>
      <c r="C1356" s="942" t="s">
        <v>286</v>
      </c>
      <c r="D1356" s="942"/>
      <c r="E1356" s="687"/>
      <c r="F1356" s="688">
        <f>SUM(F1357:F1359)</f>
        <v>0</v>
      </c>
      <c r="G1356" s="689">
        <f>SUM(G1357:G1359)</f>
        <v>0</v>
      </c>
      <c r="H1356" s="689">
        <f>SUM(H1357:H1359)</f>
        <v>0</v>
      </c>
      <c r="I1356" s="689">
        <f>SUM(I1357:I1359)</f>
        <v>0</v>
      </c>
      <c r="J1356" s="243" t="str">
        <f t="shared" si="342"/>
        <v/>
      </c>
      <c r="K1356" s="244"/>
      <c r="L1356" s="316">
        <f>SUM(L1357:L1359)</f>
        <v>0</v>
      </c>
      <c r="M1356" s="317">
        <f>SUM(M1357:M1359)</f>
        <v>0</v>
      </c>
      <c r="N1356" s="425">
        <f>SUM(N1357:N1359)</f>
        <v>0</v>
      </c>
      <c r="O1356" s="426">
        <f>SUM(O1357:O1359)</f>
        <v>0</v>
      </c>
      <c r="P1356" s="244"/>
      <c r="Q1356" s="665"/>
      <c r="R1356" s="666"/>
      <c r="S1356" s="666"/>
      <c r="T1356" s="666"/>
      <c r="U1356" s="666"/>
      <c r="V1356" s="666"/>
      <c r="W1356" s="712"/>
      <c r="X1356" s="313">
        <f t="shared" si="343"/>
        <v>0</v>
      </c>
    </row>
    <row r="1357" spans="2:24" ht="18.600000000000001" hidden="1" thickBot="1">
      <c r="B1357" s="136"/>
      <c r="C1357" s="144">
        <v>1901</v>
      </c>
      <c r="D1357" s="138" t="s">
        <v>287</v>
      </c>
      <c r="E1357" s="704"/>
      <c r="F1357" s="449"/>
      <c r="G1357" s="245"/>
      <c r="H1357" s="245"/>
      <c r="I1357" s="476">
        <f>F1357+G1357+H1357</f>
        <v>0</v>
      </c>
      <c r="J1357" s="243" t="str">
        <f t="shared" si="342"/>
        <v/>
      </c>
      <c r="K1357" s="244"/>
      <c r="L1357" s="423"/>
      <c r="M1357" s="252"/>
      <c r="N1357" s="315">
        <f>I1357</f>
        <v>0</v>
      </c>
      <c r="O1357" s="424">
        <f>L1357+M1357-N1357</f>
        <v>0</v>
      </c>
      <c r="P1357" s="244"/>
      <c r="Q1357" s="663"/>
      <c r="R1357" s="667"/>
      <c r="S1357" s="667"/>
      <c r="T1357" s="667"/>
      <c r="U1357" s="667"/>
      <c r="V1357" s="667"/>
      <c r="W1357" s="711"/>
      <c r="X1357" s="313">
        <f t="shared" si="343"/>
        <v>0</v>
      </c>
    </row>
    <row r="1358" spans="2:24" ht="18.600000000000001" hidden="1" thickBot="1">
      <c r="B1358" s="136"/>
      <c r="C1358" s="137">
        <v>1981</v>
      </c>
      <c r="D1358" s="139" t="s">
        <v>288</v>
      </c>
      <c r="E1358" s="704"/>
      <c r="F1358" s="449"/>
      <c r="G1358" s="245"/>
      <c r="H1358" s="245"/>
      <c r="I1358" s="476">
        <f>F1358+G1358+H1358</f>
        <v>0</v>
      </c>
      <c r="J1358" s="243" t="str">
        <f t="shared" si="342"/>
        <v/>
      </c>
      <c r="K1358" s="244"/>
      <c r="L1358" s="423"/>
      <c r="M1358" s="252"/>
      <c r="N1358" s="315">
        <f>I1358</f>
        <v>0</v>
      </c>
      <c r="O1358" s="424">
        <f>L1358+M1358-N1358</f>
        <v>0</v>
      </c>
      <c r="P1358" s="244"/>
      <c r="Q1358" s="663"/>
      <c r="R1358" s="667"/>
      <c r="S1358" s="667"/>
      <c r="T1358" s="667"/>
      <c r="U1358" s="667"/>
      <c r="V1358" s="667"/>
      <c r="W1358" s="711"/>
      <c r="X1358" s="313">
        <f t="shared" si="343"/>
        <v>0</v>
      </c>
    </row>
    <row r="1359" spans="2:24" ht="18.600000000000001" hidden="1" thickBot="1">
      <c r="B1359" s="136"/>
      <c r="C1359" s="142">
        <v>1991</v>
      </c>
      <c r="D1359" s="141" t="s">
        <v>289</v>
      </c>
      <c r="E1359" s="704"/>
      <c r="F1359" s="449"/>
      <c r="G1359" s="245"/>
      <c r="H1359" s="245"/>
      <c r="I1359" s="476">
        <f>F1359+G1359+H1359</f>
        <v>0</v>
      </c>
      <c r="J1359" s="243" t="str">
        <f t="shared" si="342"/>
        <v/>
      </c>
      <c r="K1359" s="244"/>
      <c r="L1359" s="423"/>
      <c r="M1359" s="252"/>
      <c r="N1359" s="315">
        <f>I1359</f>
        <v>0</v>
      </c>
      <c r="O1359" s="424">
        <f>L1359+M1359-N1359</f>
        <v>0</v>
      </c>
      <c r="P1359" s="244"/>
      <c r="Q1359" s="663"/>
      <c r="R1359" s="667"/>
      <c r="S1359" s="667"/>
      <c r="T1359" s="667"/>
      <c r="U1359" s="667"/>
      <c r="V1359" s="667"/>
      <c r="W1359" s="711"/>
      <c r="X1359" s="313">
        <f t="shared" si="343"/>
        <v>0</v>
      </c>
    </row>
    <row r="1360" spans="2:24" ht="18.600000000000001" hidden="1" thickBot="1">
      <c r="B1360" s="686">
        <v>2100</v>
      </c>
      <c r="C1360" s="942" t="s">
        <v>1067</v>
      </c>
      <c r="D1360" s="942"/>
      <c r="E1360" s="687"/>
      <c r="F1360" s="688">
        <f>SUM(F1361:F1365)</f>
        <v>0</v>
      </c>
      <c r="G1360" s="689">
        <f>SUM(G1361:G1365)</f>
        <v>0</v>
      </c>
      <c r="H1360" s="689">
        <f>SUM(H1361:H1365)</f>
        <v>0</v>
      </c>
      <c r="I1360" s="689">
        <f>SUM(I1361:I1365)</f>
        <v>0</v>
      </c>
      <c r="J1360" s="243" t="str">
        <f t="shared" si="342"/>
        <v/>
      </c>
      <c r="K1360" s="244"/>
      <c r="L1360" s="316">
        <f>SUM(L1361:L1365)</f>
        <v>0</v>
      </c>
      <c r="M1360" s="317">
        <f>SUM(M1361:M1365)</f>
        <v>0</v>
      </c>
      <c r="N1360" s="425">
        <f>SUM(N1361:N1365)</f>
        <v>0</v>
      </c>
      <c r="O1360" s="426">
        <f>SUM(O1361:O1365)</f>
        <v>0</v>
      </c>
      <c r="P1360" s="244"/>
      <c r="Q1360" s="665"/>
      <c r="R1360" s="666"/>
      <c r="S1360" s="666"/>
      <c r="T1360" s="666"/>
      <c r="U1360" s="666"/>
      <c r="V1360" s="666"/>
      <c r="W1360" s="712"/>
      <c r="X1360" s="313">
        <f t="shared" si="343"/>
        <v>0</v>
      </c>
    </row>
    <row r="1361" spans="2:24" ht="18.600000000000001" hidden="1" thickBot="1">
      <c r="B1361" s="136"/>
      <c r="C1361" s="144">
        <v>2110</v>
      </c>
      <c r="D1361" s="147" t="s">
        <v>226</v>
      </c>
      <c r="E1361" s="704"/>
      <c r="F1361" s="449"/>
      <c r="G1361" s="245"/>
      <c r="H1361" s="245"/>
      <c r="I1361" s="476">
        <f>F1361+G1361+H1361</f>
        <v>0</v>
      </c>
      <c r="J1361" s="243" t="str">
        <f t="shared" si="342"/>
        <v/>
      </c>
      <c r="K1361" s="244"/>
      <c r="L1361" s="423"/>
      <c r="M1361" s="252"/>
      <c r="N1361" s="315">
        <f>I1361</f>
        <v>0</v>
      </c>
      <c r="O1361" s="424">
        <f>L1361+M1361-N1361</f>
        <v>0</v>
      </c>
      <c r="P1361" s="244"/>
      <c r="Q1361" s="663"/>
      <c r="R1361" s="667"/>
      <c r="S1361" s="667"/>
      <c r="T1361" s="667"/>
      <c r="U1361" s="667"/>
      <c r="V1361" s="667"/>
      <c r="W1361" s="711"/>
      <c r="X1361" s="313">
        <f t="shared" si="343"/>
        <v>0</v>
      </c>
    </row>
    <row r="1362" spans="2:24" ht="18.600000000000001" hidden="1" thickBot="1">
      <c r="B1362" s="171"/>
      <c r="C1362" s="137">
        <v>2120</v>
      </c>
      <c r="D1362" s="159" t="s">
        <v>227</v>
      </c>
      <c r="E1362" s="704"/>
      <c r="F1362" s="449"/>
      <c r="G1362" s="245"/>
      <c r="H1362" s="245"/>
      <c r="I1362" s="476">
        <f>F1362+G1362+H1362</f>
        <v>0</v>
      </c>
      <c r="J1362" s="243" t="str">
        <f t="shared" si="342"/>
        <v/>
      </c>
      <c r="K1362" s="244"/>
      <c r="L1362" s="423"/>
      <c r="M1362" s="252"/>
      <c r="N1362" s="315">
        <f>I1362</f>
        <v>0</v>
      </c>
      <c r="O1362" s="424">
        <f>L1362+M1362-N1362</f>
        <v>0</v>
      </c>
      <c r="P1362" s="244"/>
      <c r="Q1362" s="663"/>
      <c r="R1362" s="667"/>
      <c r="S1362" s="667"/>
      <c r="T1362" s="667"/>
      <c r="U1362" s="667"/>
      <c r="V1362" s="667"/>
      <c r="W1362" s="711"/>
      <c r="X1362" s="313">
        <f t="shared" si="343"/>
        <v>0</v>
      </c>
    </row>
    <row r="1363" spans="2:24" ht="18.600000000000001" hidden="1" thickBot="1">
      <c r="B1363" s="171"/>
      <c r="C1363" s="137">
        <v>2125</v>
      </c>
      <c r="D1363" s="156" t="s">
        <v>1060</v>
      </c>
      <c r="E1363" s="704"/>
      <c r="F1363" s="592">
        <v>0</v>
      </c>
      <c r="G1363" s="592">
        <v>0</v>
      </c>
      <c r="H1363" s="592">
        <v>0</v>
      </c>
      <c r="I1363" s="476">
        <f>F1363+G1363+H1363</f>
        <v>0</v>
      </c>
      <c r="J1363" s="243" t="str">
        <f t="shared" si="342"/>
        <v/>
      </c>
      <c r="K1363" s="244"/>
      <c r="L1363" s="423"/>
      <c r="M1363" s="252"/>
      <c r="N1363" s="315">
        <f>I1363</f>
        <v>0</v>
      </c>
      <c r="O1363" s="424">
        <f>L1363+M1363-N1363</f>
        <v>0</v>
      </c>
      <c r="P1363" s="244"/>
      <c r="Q1363" s="663"/>
      <c r="R1363" s="667"/>
      <c r="S1363" s="667"/>
      <c r="T1363" s="667"/>
      <c r="U1363" s="667"/>
      <c r="V1363" s="667"/>
      <c r="W1363" s="711"/>
      <c r="X1363" s="313">
        <f t="shared" si="343"/>
        <v>0</v>
      </c>
    </row>
    <row r="1364" spans="2:24" ht="18.600000000000001" hidden="1" thickBot="1">
      <c r="B1364" s="143"/>
      <c r="C1364" s="137">
        <v>2140</v>
      </c>
      <c r="D1364" s="159" t="s">
        <v>229</v>
      </c>
      <c r="E1364" s="704"/>
      <c r="F1364" s="592">
        <v>0</v>
      </c>
      <c r="G1364" s="592">
        <v>0</v>
      </c>
      <c r="H1364" s="592">
        <v>0</v>
      </c>
      <c r="I1364" s="476">
        <f>F1364+G1364+H1364</f>
        <v>0</v>
      </c>
      <c r="J1364" s="243" t="str">
        <f t="shared" si="342"/>
        <v/>
      </c>
      <c r="K1364" s="244"/>
      <c r="L1364" s="423"/>
      <c r="M1364" s="252"/>
      <c r="N1364" s="315">
        <f>I1364</f>
        <v>0</v>
      </c>
      <c r="O1364" s="424">
        <f>L1364+M1364-N1364</f>
        <v>0</v>
      </c>
      <c r="P1364" s="244"/>
      <c r="Q1364" s="663"/>
      <c r="R1364" s="667"/>
      <c r="S1364" s="667"/>
      <c r="T1364" s="667"/>
      <c r="U1364" s="667"/>
      <c r="V1364" s="667"/>
      <c r="W1364" s="711"/>
      <c r="X1364" s="313">
        <f t="shared" si="343"/>
        <v>0</v>
      </c>
    </row>
    <row r="1365" spans="2:24" ht="18.600000000000001" hidden="1" thickBot="1">
      <c r="B1365" s="136"/>
      <c r="C1365" s="142">
        <v>2190</v>
      </c>
      <c r="D1365" s="491" t="s">
        <v>230</v>
      </c>
      <c r="E1365" s="704"/>
      <c r="F1365" s="449"/>
      <c r="G1365" s="245"/>
      <c r="H1365" s="245"/>
      <c r="I1365" s="476">
        <f>F1365+G1365+H1365</f>
        <v>0</v>
      </c>
      <c r="J1365" s="243" t="str">
        <f t="shared" si="342"/>
        <v/>
      </c>
      <c r="K1365" s="244"/>
      <c r="L1365" s="423"/>
      <c r="M1365" s="252"/>
      <c r="N1365" s="315">
        <f>I1365</f>
        <v>0</v>
      </c>
      <c r="O1365" s="424">
        <f>L1365+M1365-N1365</f>
        <v>0</v>
      </c>
      <c r="P1365" s="244"/>
      <c r="Q1365" s="663"/>
      <c r="R1365" s="667"/>
      <c r="S1365" s="667"/>
      <c r="T1365" s="667"/>
      <c r="U1365" s="667"/>
      <c r="V1365" s="667"/>
      <c r="W1365" s="711"/>
      <c r="X1365" s="313">
        <f t="shared" si="343"/>
        <v>0</v>
      </c>
    </row>
    <row r="1366" spans="2:24" ht="18.600000000000001" hidden="1" thickBot="1">
      <c r="B1366" s="686">
        <v>2200</v>
      </c>
      <c r="C1366" s="942" t="s">
        <v>231</v>
      </c>
      <c r="D1366" s="942"/>
      <c r="E1366" s="687"/>
      <c r="F1366" s="688">
        <f>SUM(F1367:F1368)</f>
        <v>0</v>
      </c>
      <c r="G1366" s="689">
        <f>SUM(G1367:G1368)</f>
        <v>0</v>
      </c>
      <c r="H1366" s="689">
        <f>SUM(H1367:H1368)</f>
        <v>0</v>
      </c>
      <c r="I1366" s="689">
        <f>SUM(I1367:I1368)</f>
        <v>0</v>
      </c>
      <c r="J1366" s="243" t="str">
        <f t="shared" si="342"/>
        <v/>
      </c>
      <c r="K1366" s="244"/>
      <c r="L1366" s="316">
        <f>SUM(L1367:L1368)</f>
        <v>0</v>
      </c>
      <c r="M1366" s="317">
        <f>SUM(M1367:M1368)</f>
        <v>0</v>
      </c>
      <c r="N1366" s="425">
        <f>SUM(N1367:N1368)</f>
        <v>0</v>
      </c>
      <c r="O1366" s="426">
        <f>SUM(O1367:O1368)</f>
        <v>0</v>
      </c>
      <c r="P1366" s="244"/>
      <c r="Q1366" s="665"/>
      <c r="R1366" s="666"/>
      <c r="S1366" s="666"/>
      <c r="T1366" s="666"/>
      <c r="U1366" s="666"/>
      <c r="V1366" s="666"/>
      <c r="W1366" s="712"/>
      <c r="X1366" s="313">
        <f t="shared" si="343"/>
        <v>0</v>
      </c>
    </row>
    <row r="1367" spans="2:24" ht="18.600000000000001" hidden="1" thickBot="1">
      <c r="B1367" s="136"/>
      <c r="C1367" s="137">
        <v>2221</v>
      </c>
      <c r="D1367" s="139" t="s">
        <v>1440</v>
      </c>
      <c r="E1367" s="704"/>
      <c r="F1367" s="449"/>
      <c r="G1367" s="245"/>
      <c r="H1367" s="245"/>
      <c r="I1367" s="476">
        <f t="shared" ref="I1367:I1372" si="344">F1367+G1367+H1367</f>
        <v>0</v>
      </c>
      <c r="J1367" s="243" t="str">
        <f t="shared" si="342"/>
        <v/>
      </c>
      <c r="K1367" s="244"/>
      <c r="L1367" s="423"/>
      <c r="M1367" s="252"/>
      <c r="N1367" s="315">
        <f t="shared" ref="N1367:N1372" si="345">I1367</f>
        <v>0</v>
      </c>
      <c r="O1367" s="424">
        <f t="shared" ref="O1367:O1372" si="346">L1367+M1367-N1367</f>
        <v>0</v>
      </c>
      <c r="P1367" s="244"/>
      <c r="Q1367" s="663"/>
      <c r="R1367" s="667"/>
      <c r="S1367" s="667"/>
      <c r="T1367" s="667"/>
      <c r="U1367" s="667"/>
      <c r="V1367" s="667"/>
      <c r="W1367" s="711"/>
      <c r="X1367" s="313">
        <f t="shared" si="343"/>
        <v>0</v>
      </c>
    </row>
    <row r="1368" spans="2:24" ht="18.600000000000001" hidden="1" thickBot="1">
      <c r="B1368" s="136"/>
      <c r="C1368" s="142">
        <v>2224</v>
      </c>
      <c r="D1368" s="141" t="s">
        <v>232</v>
      </c>
      <c r="E1368" s="704"/>
      <c r="F1368" s="449"/>
      <c r="G1368" s="245"/>
      <c r="H1368" s="245"/>
      <c r="I1368" s="476">
        <f t="shared" si="344"/>
        <v>0</v>
      </c>
      <c r="J1368" s="243" t="str">
        <f t="shared" si="342"/>
        <v/>
      </c>
      <c r="K1368" s="244"/>
      <c r="L1368" s="423"/>
      <c r="M1368" s="252"/>
      <c r="N1368" s="315">
        <f t="shared" si="345"/>
        <v>0</v>
      </c>
      <c r="O1368" s="424">
        <f t="shared" si="346"/>
        <v>0</v>
      </c>
      <c r="P1368" s="244"/>
      <c r="Q1368" s="663"/>
      <c r="R1368" s="667"/>
      <c r="S1368" s="667"/>
      <c r="T1368" s="667"/>
      <c r="U1368" s="667"/>
      <c r="V1368" s="667"/>
      <c r="W1368" s="711"/>
      <c r="X1368" s="313">
        <f t="shared" si="343"/>
        <v>0</v>
      </c>
    </row>
    <row r="1369" spans="2:24" ht="18.600000000000001" hidden="1" thickBot="1">
      <c r="B1369" s="686">
        <v>2500</v>
      </c>
      <c r="C1369" s="944" t="s">
        <v>233</v>
      </c>
      <c r="D1369" s="944"/>
      <c r="E1369" s="687"/>
      <c r="F1369" s="690"/>
      <c r="G1369" s="691"/>
      <c r="H1369" s="691"/>
      <c r="I1369" s="692">
        <f t="shared" si="344"/>
        <v>0</v>
      </c>
      <c r="J1369" s="243" t="str">
        <f t="shared" si="342"/>
        <v/>
      </c>
      <c r="K1369" s="244"/>
      <c r="L1369" s="428"/>
      <c r="M1369" s="254"/>
      <c r="N1369" s="315">
        <f t="shared" si="345"/>
        <v>0</v>
      </c>
      <c r="O1369" s="424">
        <f t="shared" si="346"/>
        <v>0</v>
      </c>
      <c r="P1369" s="244"/>
      <c r="Q1369" s="665"/>
      <c r="R1369" s="666"/>
      <c r="S1369" s="667"/>
      <c r="T1369" s="667"/>
      <c r="U1369" s="666"/>
      <c r="V1369" s="667"/>
      <c r="W1369" s="711"/>
      <c r="X1369" s="313">
        <f t="shared" si="343"/>
        <v>0</v>
      </c>
    </row>
    <row r="1370" spans="2:24" ht="18.600000000000001" hidden="1" thickBot="1">
      <c r="B1370" s="686">
        <v>2600</v>
      </c>
      <c r="C1370" s="961" t="s">
        <v>234</v>
      </c>
      <c r="D1370" s="962"/>
      <c r="E1370" s="687"/>
      <c r="F1370" s="690"/>
      <c r="G1370" s="691"/>
      <c r="H1370" s="691"/>
      <c r="I1370" s="692">
        <f t="shared" si="344"/>
        <v>0</v>
      </c>
      <c r="J1370" s="243" t="str">
        <f t="shared" si="342"/>
        <v/>
      </c>
      <c r="K1370" s="244"/>
      <c r="L1370" s="428"/>
      <c r="M1370" s="254"/>
      <c r="N1370" s="315">
        <f t="shared" si="345"/>
        <v>0</v>
      </c>
      <c r="O1370" s="424">
        <f t="shared" si="346"/>
        <v>0</v>
      </c>
      <c r="P1370" s="244"/>
      <c r="Q1370" s="665"/>
      <c r="R1370" s="666"/>
      <c r="S1370" s="667"/>
      <c r="T1370" s="667"/>
      <c r="U1370" s="666"/>
      <c r="V1370" s="667"/>
      <c r="W1370" s="711"/>
      <c r="X1370" s="313">
        <f t="shared" si="343"/>
        <v>0</v>
      </c>
    </row>
    <row r="1371" spans="2:24" ht="18.600000000000001" hidden="1" thickBot="1">
      <c r="B1371" s="686">
        <v>2700</v>
      </c>
      <c r="C1371" s="961" t="s">
        <v>235</v>
      </c>
      <c r="D1371" s="962"/>
      <c r="E1371" s="687"/>
      <c r="F1371" s="690"/>
      <c r="G1371" s="691"/>
      <c r="H1371" s="691"/>
      <c r="I1371" s="692">
        <f t="shared" si="344"/>
        <v>0</v>
      </c>
      <c r="J1371" s="243" t="str">
        <f t="shared" si="342"/>
        <v/>
      </c>
      <c r="K1371" s="244"/>
      <c r="L1371" s="428"/>
      <c r="M1371" s="254"/>
      <c r="N1371" s="315">
        <f t="shared" si="345"/>
        <v>0</v>
      </c>
      <c r="O1371" s="424">
        <f t="shared" si="346"/>
        <v>0</v>
      </c>
      <c r="P1371" s="244"/>
      <c r="Q1371" s="665"/>
      <c r="R1371" s="666"/>
      <c r="S1371" s="667"/>
      <c r="T1371" s="667"/>
      <c r="U1371" s="666"/>
      <c r="V1371" s="667"/>
      <c r="W1371" s="711"/>
      <c r="X1371" s="313">
        <f t="shared" si="343"/>
        <v>0</v>
      </c>
    </row>
    <row r="1372" spans="2:24" ht="18.600000000000001" hidden="1" thickBot="1">
      <c r="B1372" s="686">
        <v>2800</v>
      </c>
      <c r="C1372" s="961" t="s">
        <v>1683</v>
      </c>
      <c r="D1372" s="962"/>
      <c r="E1372" s="687"/>
      <c r="F1372" s="690"/>
      <c r="G1372" s="691"/>
      <c r="H1372" s="691"/>
      <c r="I1372" s="692">
        <f t="shared" si="344"/>
        <v>0</v>
      </c>
      <c r="J1372" s="243" t="str">
        <f t="shared" si="342"/>
        <v/>
      </c>
      <c r="K1372" s="244"/>
      <c r="L1372" s="428"/>
      <c r="M1372" s="254"/>
      <c r="N1372" s="315">
        <f t="shared" si="345"/>
        <v>0</v>
      </c>
      <c r="O1372" s="424">
        <f t="shared" si="346"/>
        <v>0</v>
      </c>
      <c r="P1372" s="244"/>
      <c r="Q1372" s="665"/>
      <c r="R1372" s="666"/>
      <c r="S1372" s="667"/>
      <c r="T1372" s="667"/>
      <c r="U1372" s="666"/>
      <c r="V1372" s="667"/>
      <c r="W1372" s="711"/>
      <c r="X1372" s="313">
        <f t="shared" si="343"/>
        <v>0</v>
      </c>
    </row>
    <row r="1373" spans="2:24" ht="18.600000000000001" hidden="1" thickBot="1">
      <c r="B1373" s="686">
        <v>2900</v>
      </c>
      <c r="C1373" s="952" t="s">
        <v>236</v>
      </c>
      <c r="D1373" s="953"/>
      <c r="E1373" s="687"/>
      <c r="F1373" s="688">
        <f>SUM(F1374:F1381)</f>
        <v>0</v>
      </c>
      <c r="G1373" s="689">
        <f>SUM(G1374:G1381)</f>
        <v>0</v>
      </c>
      <c r="H1373" s="689">
        <f>SUM(H1374:H1381)</f>
        <v>0</v>
      </c>
      <c r="I1373" s="689">
        <f>SUM(I1374:I1381)</f>
        <v>0</v>
      </c>
      <c r="J1373" s="243" t="str">
        <f t="shared" si="342"/>
        <v/>
      </c>
      <c r="K1373" s="244"/>
      <c r="L1373" s="316">
        <f>SUM(L1374:L1381)</f>
        <v>0</v>
      </c>
      <c r="M1373" s="317">
        <f>SUM(M1374:M1381)</f>
        <v>0</v>
      </c>
      <c r="N1373" s="425">
        <f>SUM(N1374:N1381)</f>
        <v>0</v>
      </c>
      <c r="O1373" s="426">
        <f>SUM(O1374:O1381)</f>
        <v>0</v>
      </c>
      <c r="P1373" s="244"/>
      <c r="Q1373" s="665"/>
      <c r="R1373" s="666"/>
      <c r="S1373" s="666"/>
      <c r="T1373" s="666"/>
      <c r="U1373" s="666"/>
      <c r="V1373" s="666"/>
      <c r="W1373" s="712"/>
      <c r="X1373" s="313">
        <f t="shared" si="343"/>
        <v>0</v>
      </c>
    </row>
    <row r="1374" spans="2:24" ht="18.600000000000001" hidden="1" thickBot="1">
      <c r="B1374" s="172"/>
      <c r="C1374" s="144">
        <v>2910</v>
      </c>
      <c r="D1374" s="319" t="s">
        <v>1720</v>
      </c>
      <c r="E1374" s="704"/>
      <c r="F1374" s="449"/>
      <c r="G1374" s="245"/>
      <c r="H1374" s="245"/>
      <c r="I1374" s="476">
        <f t="shared" ref="I1374:I1381" si="347">F1374+G1374+H1374</f>
        <v>0</v>
      </c>
      <c r="J1374" s="243" t="str">
        <f t="shared" si="342"/>
        <v/>
      </c>
      <c r="K1374" s="244"/>
      <c r="L1374" s="423"/>
      <c r="M1374" s="252"/>
      <c r="N1374" s="315">
        <f t="shared" ref="N1374:N1381" si="348">I1374</f>
        <v>0</v>
      </c>
      <c r="O1374" s="424">
        <f t="shared" ref="O1374:O1381" si="349">L1374+M1374-N1374</f>
        <v>0</v>
      </c>
      <c r="P1374" s="244"/>
      <c r="Q1374" s="663"/>
      <c r="R1374" s="667"/>
      <c r="S1374" s="667"/>
      <c r="T1374" s="667"/>
      <c r="U1374" s="667"/>
      <c r="V1374" s="667"/>
      <c r="W1374" s="711"/>
      <c r="X1374" s="313">
        <f t="shared" si="343"/>
        <v>0</v>
      </c>
    </row>
    <row r="1375" spans="2:24" ht="18.600000000000001" hidden="1" thickBot="1">
      <c r="B1375" s="172"/>
      <c r="C1375" s="144">
        <v>2920</v>
      </c>
      <c r="D1375" s="319" t="s">
        <v>237</v>
      </c>
      <c r="E1375" s="704"/>
      <c r="F1375" s="449"/>
      <c r="G1375" s="245"/>
      <c r="H1375" s="245"/>
      <c r="I1375" s="476">
        <f t="shared" si="347"/>
        <v>0</v>
      </c>
      <c r="J1375" s="243" t="str">
        <f t="shared" si="342"/>
        <v/>
      </c>
      <c r="K1375" s="244"/>
      <c r="L1375" s="423"/>
      <c r="M1375" s="252"/>
      <c r="N1375" s="315">
        <f t="shared" si="348"/>
        <v>0</v>
      </c>
      <c r="O1375" s="424">
        <f t="shared" si="349"/>
        <v>0</v>
      </c>
      <c r="P1375" s="244"/>
      <c r="Q1375" s="663"/>
      <c r="R1375" s="667"/>
      <c r="S1375" s="667"/>
      <c r="T1375" s="667"/>
      <c r="U1375" s="667"/>
      <c r="V1375" s="667"/>
      <c r="W1375" s="711"/>
      <c r="X1375" s="313">
        <f t="shared" si="343"/>
        <v>0</v>
      </c>
    </row>
    <row r="1376" spans="2:24" ht="33" hidden="1" thickBot="1">
      <c r="B1376" s="172"/>
      <c r="C1376" s="168">
        <v>2969</v>
      </c>
      <c r="D1376" s="320" t="s">
        <v>238</v>
      </c>
      <c r="E1376" s="704"/>
      <c r="F1376" s="449"/>
      <c r="G1376" s="245"/>
      <c r="H1376" s="245"/>
      <c r="I1376" s="476">
        <f t="shared" si="347"/>
        <v>0</v>
      </c>
      <c r="J1376" s="243" t="str">
        <f t="shared" si="342"/>
        <v/>
      </c>
      <c r="K1376" s="244"/>
      <c r="L1376" s="423"/>
      <c r="M1376" s="252"/>
      <c r="N1376" s="315">
        <f t="shared" si="348"/>
        <v>0</v>
      </c>
      <c r="O1376" s="424">
        <f t="shared" si="349"/>
        <v>0</v>
      </c>
      <c r="P1376" s="244"/>
      <c r="Q1376" s="663"/>
      <c r="R1376" s="667"/>
      <c r="S1376" s="667"/>
      <c r="T1376" s="667"/>
      <c r="U1376" s="667"/>
      <c r="V1376" s="667"/>
      <c r="W1376" s="711"/>
      <c r="X1376" s="313">
        <f t="shared" si="343"/>
        <v>0</v>
      </c>
    </row>
    <row r="1377" spans="2:24" ht="33" hidden="1" thickBot="1">
      <c r="B1377" s="172"/>
      <c r="C1377" s="168">
        <v>2970</v>
      </c>
      <c r="D1377" s="320" t="s">
        <v>239</v>
      </c>
      <c r="E1377" s="704"/>
      <c r="F1377" s="449"/>
      <c r="G1377" s="245"/>
      <c r="H1377" s="245"/>
      <c r="I1377" s="476">
        <f t="shared" si="347"/>
        <v>0</v>
      </c>
      <c r="J1377" s="243" t="str">
        <f t="shared" si="342"/>
        <v/>
      </c>
      <c r="K1377" s="244"/>
      <c r="L1377" s="423"/>
      <c r="M1377" s="252"/>
      <c r="N1377" s="315">
        <f t="shared" si="348"/>
        <v>0</v>
      </c>
      <c r="O1377" s="424">
        <f t="shared" si="349"/>
        <v>0</v>
      </c>
      <c r="P1377" s="244"/>
      <c r="Q1377" s="663"/>
      <c r="R1377" s="667"/>
      <c r="S1377" s="667"/>
      <c r="T1377" s="667"/>
      <c r="U1377" s="667"/>
      <c r="V1377" s="667"/>
      <c r="W1377" s="711"/>
      <c r="X1377" s="313">
        <f t="shared" si="343"/>
        <v>0</v>
      </c>
    </row>
    <row r="1378" spans="2:24" ht="18.600000000000001" hidden="1" thickBot="1">
      <c r="B1378" s="172"/>
      <c r="C1378" s="166">
        <v>2989</v>
      </c>
      <c r="D1378" s="321" t="s">
        <v>240</v>
      </c>
      <c r="E1378" s="704"/>
      <c r="F1378" s="449"/>
      <c r="G1378" s="245"/>
      <c r="H1378" s="245"/>
      <c r="I1378" s="476">
        <f t="shared" si="347"/>
        <v>0</v>
      </c>
      <c r="J1378" s="243" t="str">
        <f t="shared" si="342"/>
        <v/>
      </c>
      <c r="K1378" s="244"/>
      <c r="L1378" s="423"/>
      <c r="M1378" s="252"/>
      <c r="N1378" s="315">
        <f t="shared" si="348"/>
        <v>0</v>
      </c>
      <c r="O1378" s="424">
        <f t="shared" si="349"/>
        <v>0</v>
      </c>
      <c r="P1378" s="244"/>
      <c r="Q1378" s="663"/>
      <c r="R1378" s="667"/>
      <c r="S1378" s="667"/>
      <c r="T1378" s="667"/>
      <c r="U1378" s="667"/>
      <c r="V1378" s="667"/>
      <c r="W1378" s="711"/>
      <c r="X1378" s="313">
        <f t="shared" si="343"/>
        <v>0</v>
      </c>
    </row>
    <row r="1379" spans="2:24" ht="33" hidden="1" thickBot="1">
      <c r="B1379" s="136"/>
      <c r="C1379" s="137">
        <v>2990</v>
      </c>
      <c r="D1379" s="322" t="s">
        <v>1701</v>
      </c>
      <c r="E1379" s="704"/>
      <c r="F1379" s="449"/>
      <c r="G1379" s="245"/>
      <c r="H1379" s="245"/>
      <c r="I1379" s="476">
        <f t="shared" si="347"/>
        <v>0</v>
      </c>
      <c r="J1379" s="243" t="str">
        <f t="shared" si="342"/>
        <v/>
      </c>
      <c r="K1379" s="244"/>
      <c r="L1379" s="423"/>
      <c r="M1379" s="252"/>
      <c r="N1379" s="315">
        <f t="shared" si="348"/>
        <v>0</v>
      </c>
      <c r="O1379" s="424">
        <f t="shared" si="349"/>
        <v>0</v>
      </c>
      <c r="P1379" s="244"/>
      <c r="Q1379" s="663"/>
      <c r="R1379" s="667"/>
      <c r="S1379" s="667"/>
      <c r="T1379" s="667"/>
      <c r="U1379" s="667"/>
      <c r="V1379" s="667"/>
      <c r="W1379" s="711"/>
      <c r="X1379" s="313">
        <f t="shared" si="343"/>
        <v>0</v>
      </c>
    </row>
    <row r="1380" spans="2:24" ht="18.600000000000001" hidden="1" thickBot="1">
      <c r="B1380" s="136"/>
      <c r="C1380" s="137">
        <v>2991</v>
      </c>
      <c r="D1380" s="322" t="s">
        <v>241</v>
      </c>
      <c r="E1380" s="704"/>
      <c r="F1380" s="449"/>
      <c r="G1380" s="245"/>
      <c r="H1380" s="245"/>
      <c r="I1380" s="476">
        <f t="shared" si="347"/>
        <v>0</v>
      </c>
      <c r="J1380" s="243" t="str">
        <f t="shared" si="342"/>
        <v/>
      </c>
      <c r="K1380" s="244"/>
      <c r="L1380" s="423"/>
      <c r="M1380" s="252"/>
      <c r="N1380" s="315">
        <f t="shared" si="348"/>
        <v>0</v>
      </c>
      <c r="O1380" s="424">
        <f t="shared" si="349"/>
        <v>0</v>
      </c>
      <c r="P1380" s="244"/>
      <c r="Q1380" s="663"/>
      <c r="R1380" s="667"/>
      <c r="S1380" s="667"/>
      <c r="T1380" s="667"/>
      <c r="U1380" s="667"/>
      <c r="V1380" s="667"/>
      <c r="W1380" s="711"/>
      <c r="X1380" s="313">
        <f t="shared" si="343"/>
        <v>0</v>
      </c>
    </row>
    <row r="1381" spans="2:24" ht="18.600000000000001" hidden="1" thickBot="1">
      <c r="B1381" s="136"/>
      <c r="C1381" s="142">
        <v>2992</v>
      </c>
      <c r="D1381" s="154" t="s">
        <v>242</v>
      </c>
      <c r="E1381" s="704"/>
      <c r="F1381" s="449"/>
      <c r="G1381" s="245"/>
      <c r="H1381" s="245"/>
      <c r="I1381" s="476">
        <f t="shared" si="347"/>
        <v>0</v>
      </c>
      <c r="J1381" s="243" t="str">
        <f t="shared" si="342"/>
        <v/>
      </c>
      <c r="K1381" s="244"/>
      <c r="L1381" s="423"/>
      <c r="M1381" s="252"/>
      <c r="N1381" s="315">
        <f t="shared" si="348"/>
        <v>0</v>
      </c>
      <c r="O1381" s="424">
        <f t="shared" si="349"/>
        <v>0</v>
      </c>
      <c r="P1381" s="244"/>
      <c r="Q1381" s="663"/>
      <c r="R1381" s="667"/>
      <c r="S1381" s="667"/>
      <c r="T1381" s="667"/>
      <c r="U1381" s="667"/>
      <c r="V1381" s="667"/>
      <c r="W1381" s="711"/>
      <c r="X1381" s="313">
        <f t="shared" si="343"/>
        <v>0</v>
      </c>
    </row>
    <row r="1382" spans="2:24" ht="18.600000000000001" hidden="1" thickBot="1">
      <c r="B1382" s="686">
        <v>3300</v>
      </c>
      <c r="C1382" s="952" t="s">
        <v>1740</v>
      </c>
      <c r="D1382" s="952"/>
      <c r="E1382" s="687"/>
      <c r="F1382" s="673">
        <v>0</v>
      </c>
      <c r="G1382" s="673">
        <v>0</v>
      </c>
      <c r="H1382" s="673">
        <v>0</v>
      </c>
      <c r="I1382" s="689">
        <f>SUM(I1383:I1387)</f>
        <v>0</v>
      </c>
      <c r="J1382" s="243" t="str">
        <f t="shared" si="342"/>
        <v/>
      </c>
      <c r="K1382" s="244"/>
      <c r="L1382" s="665"/>
      <c r="M1382" s="666"/>
      <c r="N1382" s="666"/>
      <c r="O1382" s="712"/>
      <c r="P1382" s="244"/>
      <c r="Q1382" s="665"/>
      <c r="R1382" s="666"/>
      <c r="S1382" s="666"/>
      <c r="T1382" s="666"/>
      <c r="U1382" s="666"/>
      <c r="V1382" s="666"/>
      <c r="W1382" s="712"/>
      <c r="X1382" s="313">
        <f t="shared" si="343"/>
        <v>0</v>
      </c>
    </row>
    <row r="1383" spans="2:24" ht="18.600000000000001" hidden="1" thickBot="1">
      <c r="B1383" s="143"/>
      <c r="C1383" s="144">
        <v>3301</v>
      </c>
      <c r="D1383" s="460" t="s">
        <v>243</v>
      </c>
      <c r="E1383" s="704"/>
      <c r="F1383" s="592">
        <v>0</v>
      </c>
      <c r="G1383" s="592">
        <v>0</v>
      </c>
      <c r="H1383" s="592">
        <v>0</v>
      </c>
      <c r="I1383" s="476">
        <f t="shared" ref="I1383:I1390" si="350">F1383+G1383+H1383</f>
        <v>0</v>
      </c>
      <c r="J1383" s="243" t="str">
        <f t="shared" si="342"/>
        <v/>
      </c>
      <c r="K1383" s="244"/>
      <c r="L1383" s="663"/>
      <c r="M1383" s="667"/>
      <c r="N1383" s="667"/>
      <c r="O1383" s="711"/>
      <c r="P1383" s="244"/>
      <c r="Q1383" s="663"/>
      <c r="R1383" s="667"/>
      <c r="S1383" s="667"/>
      <c r="T1383" s="667"/>
      <c r="U1383" s="667"/>
      <c r="V1383" s="667"/>
      <c r="W1383" s="711"/>
      <c r="X1383" s="313">
        <f t="shared" si="343"/>
        <v>0</v>
      </c>
    </row>
    <row r="1384" spans="2:24" ht="18.600000000000001" hidden="1" thickBot="1">
      <c r="B1384" s="143"/>
      <c r="C1384" s="168">
        <v>3302</v>
      </c>
      <c r="D1384" s="461" t="s">
        <v>1061</v>
      </c>
      <c r="E1384" s="704"/>
      <c r="F1384" s="592">
        <v>0</v>
      </c>
      <c r="G1384" s="592">
        <v>0</v>
      </c>
      <c r="H1384" s="592">
        <v>0</v>
      </c>
      <c r="I1384" s="476">
        <f t="shared" si="350"/>
        <v>0</v>
      </c>
      <c r="J1384" s="243" t="str">
        <f t="shared" ref="J1384:J1415" si="351">(IF($E1384&lt;&gt;0,$J$2,IF($I1384&lt;&gt;0,$J$2,"")))</f>
        <v/>
      </c>
      <c r="K1384" s="244"/>
      <c r="L1384" s="663"/>
      <c r="M1384" s="667"/>
      <c r="N1384" s="667"/>
      <c r="O1384" s="711"/>
      <c r="P1384" s="244"/>
      <c r="Q1384" s="663"/>
      <c r="R1384" s="667"/>
      <c r="S1384" s="667"/>
      <c r="T1384" s="667"/>
      <c r="U1384" s="667"/>
      <c r="V1384" s="667"/>
      <c r="W1384" s="711"/>
      <c r="X1384" s="313">
        <f t="shared" ref="X1384:X1415" si="352">T1384-U1384-V1384-W1384</f>
        <v>0</v>
      </c>
    </row>
    <row r="1385" spans="2:24" ht="18.600000000000001" hidden="1" thickBot="1">
      <c r="B1385" s="143"/>
      <c r="C1385" s="166">
        <v>3304</v>
      </c>
      <c r="D1385" s="462" t="s">
        <v>245</v>
      </c>
      <c r="E1385" s="704"/>
      <c r="F1385" s="592">
        <v>0</v>
      </c>
      <c r="G1385" s="592">
        <v>0</v>
      </c>
      <c r="H1385" s="592">
        <v>0</v>
      </c>
      <c r="I1385" s="476">
        <f t="shared" si="350"/>
        <v>0</v>
      </c>
      <c r="J1385" s="243" t="str">
        <f t="shared" si="351"/>
        <v/>
      </c>
      <c r="K1385" s="244"/>
      <c r="L1385" s="663"/>
      <c r="M1385" s="667"/>
      <c r="N1385" s="667"/>
      <c r="O1385" s="711"/>
      <c r="P1385" s="244"/>
      <c r="Q1385" s="663"/>
      <c r="R1385" s="667"/>
      <c r="S1385" s="667"/>
      <c r="T1385" s="667"/>
      <c r="U1385" s="667"/>
      <c r="V1385" s="667"/>
      <c r="W1385" s="711"/>
      <c r="X1385" s="313">
        <f t="shared" si="352"/>
        <v>0</v>
      </c>
    </row>
    <row r="1386" spans="2:24" ht="31.8" hidden="1" thickBot="1">
      <c r="B1386" s="143"/>
      <c r="C1386" s="142">
        <v>3306</v>
      </c>
      <c r="D1386" s="463" t="s">
        <v>1684</v>
      </c>
      <c r="E1386" s="704"/>
      <c r="F1386" s="592">
        <v>0</v>
      </c>
      <c r="G1386" s="592">
        <v>0</v>
      </c>
      <c r="H1386" s="592">
        <v>0</v>
      </c>
      <c r="I1386" s="476">
        <f t="shared" si="350"/>
        <v>0</v>
      </c>
      <c r="J1386" s="243" t="str">
        <f t="shared" si="351"/>
        <v/>
      </c>
      <c r="K1386" s="244"/>
      <c r="L1386" s="663"/>
      <c r="M1386" s="667"/>
      <c r="N1386" s="667"/>
      <c r="O1386" s="711"/>
      <c r="P1386" s="244"/>
      <c r="Q1386" s="663"/>
      <c r="R1386" s="667"/>
      <c r="S1386" s="667"/>
      <c r="T1386" s="667"/>
      <c r="U1386" s="667"/>
      <c r="V1386" s="667"/>
      <c r="W1386" s="711"/>
      <c r="X1386" s="313">
        <f t="shared" si="352"/>
        <v>0</v>
      </c>
    </row>
    <row r="1387" spans="2:24" ht="18.600000000000001" hidden="1" thickBot="1">
      <c r="B1387" s="143"/>
      <c r="C1387" s="142">
        <v>3307</v>
      </c>
      <c r="D1387" s="463" t="s">
        <v>1775</v>
      </c>
      <c r="E1387" s="704"/>
      <c r="F1387" s="592">
        <v>0</v>
      </c>
      <c r="G1387" s="592">
        <v>0</v>
      </c>
      <c r="H1387" s="592">
        <v>0</v>
      </c>
      <c r="I1387" s="476">
        <f t="shared" si="350"/>
        <v>0</v>
      </c>
      <c r="J1387" s="243" t="str">
        <f t="shared" si="351"/>
        <v/>
      </c>
      <c r="K1387" s="244"/>
      <c r="L1387" s="663"/>
      <c r="M1387" s="667"/>
      <c r="N1387" s="667"/>
      <c r="O1387" s="711"/>
      <c r="P1387" s="244"/>
      <c r="Q1387" s="663"/>
      <c r="R1387" s="667"/>
      <c r="S1387" s="667"/>
      <c r="T1387" s="667"/>
      <c r="U1387" s="667"/>
      <c r="V1387" s="667"/>
      <c r="W1387" s="711"/>
      <c r="X1387" s="313">
        <f t="shared" si="352"/>
        <v>0</v>
      </c>
    </row>
    <row r="1388" spans="2:24" ht="18.600000000000001" hidden="1" thickBot="1">
      <c r="B1388" s="686">
        <v>3900</v>
      </c>
      <c r="C1388" s="944" t="s">
        <v>246</v>
      </c>
      <c r="D1388" s="965"/>
      <c r="E1388" s="687"/>
      <c r="F1388" s="673">
        <v>0</v>
      </c>
      <c r="G1388" s="673">
        <v>0</v>
      </c>
      <c r="H1388" s="673">
        <v>0</v>
      </c>
      <c r="I1388" s="692">
        <f t="shared" si="350"/>
        <v>0</v>
      </c>
      <c r="J1388" s="243" t="str">
        <f t="shared" si="351"/>
        <v/>
      </c>
      <c r="K1388" s="244"/>
      <c r="L1388" s="428"/>
      <c r="M1388" s="254"/>
      <c r="N1388" s="317">
        <f>I1388</f>
        <v>0</v>
      </c>
      <c r="O1388" s="424">
        <f>L1388+M1388-N1388</f>
        <v>0</v>
      </c>
      <c r="P1388" s="244"/>
      <c r="Q1388" s="428"/>
      <c r="R1388" s="254"/>
      <c r="S1388" s="429">
        <f>+IF(+(L1388+M1388)&gt;=I1388,+M1388,+(+I1388-L1388))</f>
        <v>0</v>
      </c>
      <c r="T1388" s="315">
        <f>Q1388+R1388-S1388</f>
        <v>0</v>
      </c>
      <c r="U1388" s="254"/>
      <c r="V1388" s="254"/>
      <c r="W1388" s="253"/>
      <c r="X1388" s="313">
        <f t="shared" si="352"/>
        <v>0</v>
      </c>
    </row>
    <row r="1389" spans="2:24" ht="18.600000000000001" hidden="1" thickBot="1">
      <c r="B1389" s="686">
        <v>4000</v>
      </c>
      <c r="C1389" s="966" t="s">
        <v>247</v>
      </c>
      <c r="D1389" s="966"/>
      <c r="E1389" s="687"/>
      <c r="F1389" s="690"/>
      <c r="G1389" s="691"/>
      <c r="H1389" s="691"/>
      <c r="I1389" s="692">
        <f t="shared" si="350"/>
        <v>0</v>
      </c>
      <c r="J1389" s="243" t="str">
        <f t="shared" si="351"/>
        <v/>
      </c>
      <c r="K1389" s="244"/>
      <c r="L1389" s="428"/>
      <c r="M1389" s="254"/>
      <c r="N1389" s="317">
        <f>I1389</f>
        <v>0</v>
      </c>
      <c r="O1389" s="424">
        <f>L1389+M1389-N1389</f>
        <v>0</v>
      </c>
      <c r="P1389" s="244"/>
      <c r="Q1389" s="665"/>
      <c r="R1389" s="666"/>
      <c r="S1389" s="666"/>
      <c r="T1389" s="667"/>
      <c r="U1389" s="666"/>
      <c r="V1389" s="666"/>
      <c r="W1389" s="711"/>
      <c r="X1389" s="313">
        <f t="shared" si="352"/>
        <v>0</v>
      </c>
    </row>
    <row r="1390" spans="2:24" ht="18.600000000000001" hidden="1" thickBot="1">
      <c r="B1390" s="686">
        <v>4100</v>
      </c>
      <c r="C1390" s="966" t="s">
        <v>248</v>
      </c>
      <c r="D1390" s="966"/>
      <c r="E1390" s="687"/>
      <c r="F1390" s="673">
        <v>0</v>
      </c>
      <c r="G1390" s="673">
        <v>0</v>
      </c>
      <c r="H1390" s="673">
        <v>0</v>
      </c>
      <c r="I1390" s="692">
        <f t="shared" si="350"/>
        <v>0</v>
      </c>
      <c r="J1390" s="243" t="str">
        <f t="shared" si="351"/>
        <v/>
      </c>
      <c r="K1390" s="244"/>
      <c r="L1390" s="665"/>
      <c r="M1390" s="666"/>
      <c r="N1390" s="666"/>
      <c r="O1390" s="712"/>
      <c r="P1390" s="244"/>
      <c r="Q1390" s="665"/>
      <c r="R1390" s="666"/>
      <c r="S1390" s="666"/>
      <c r="T1390" s="666"/>
      <c r="U1390" s="666"/>
      <c r="V1390" s="666"/>
      <c r="W1390" s="712"/>
      <c r="X1390" s="313">
        <f t="shared" si="352"/>
        <v>0</v>
      </c>
    </row>
    <row r="1391" spans="2:24" ht="18.600000000000001" hidden="1" thickBot="1">
      <c r="B1391" s="686">
        <v>4200</v>
      </c>
      <c r="C1391" s="952" t="s">
        <v>249</v>
      </c>
      <c r="D1391" s="953"/>
      <c r="E1391" s="687"/>
      <c r="F1391" s="688">
        <f>SUM(F1392:F1397)</f>
        <v>0</v>
      </c>
      <c r="G1391" s="689">
        <f>SUM(G1392:G1397)</f>
        <v>0</v>
      </c>
      <c r="H1391" s="689">
        <f>SUM(H1392:H1397)</f>
        <v>0</v>
      </c>
      <c r="I1391" s="689">
        <f>SUM(I1392:I1397)</f>
        <v>0</v>
      </c>
      <c r="J1391" s="243" t="str">
        <f t="shared" si="351"/>
        <v/>
      </c>
      <c r="K1391" s="244"/>
      <c r="L1391" s="316">
        <f>SUM(L1392:L1397)</f>
        <v>0</v>
      </c>
      <c r="M1391" s="317">
        <f>SUM(M1392:M1397)</f>
        <v>0</v>
      </c>
      <c r="N1391" s="425">
        <f>SUM(N1392:N1397)</f>
        <v>0</v>
      </c>
      <c r="O1391" s="426">
        <f>SUM(O1392:O1397)</f>
        <v>0</v>
      </c>
      <c r="P1391" s="244"/>
      <c r="Q1391" s="316">
        <f t="shared" ref="Q1391:W1391" si="353">SUM(Q1392:Q1397)</f>
        <v>0</v>
      </c>
      <c r="R1391" s="317">
        <f t="shared" si="353"/>
        <v>0</v>
      </c>
      <c r="S1391" s="317">
        <f t="shared" si="353"/>
        <v>0</v>
      </c>
      <c r="T1391" s="317">
        <f t="shared" si="353"/>
        <v>0</v>
      </c>
      <c r="U1391" s="317">
        <f t="shared" si="353"/>
        <v>0</v>
      </c>
      <c r="V1391" s="317">
        <f t="shared" si="353"/>
        <v>0</v>
      </c>
      <c r="W1391" s="426">
        <f t="shared" si="353"/>
        <v>0</v>
      </c>
      <c r="X1391" s="313">
        <f t="shared" si="352"/>
        <v>0</v>
      </c>
    </row>
    <row r="1392" spans="2:24" ht="18.600000000000001" hidden="1" thickBot="1">
      <c r="B1392" s="173"/>
      <c r="C1392" s="144">
        <v>4201</v>
      </c>
      <c r="D1392" s="138" t="s">
        <v>250</v>
      </c>
      <c r="E1392" s="704"/>
      <c r="F1392" s="449"/>
      <c r="G1392" s="245"/>
      <c r="H1392" s="245"/>
      <c r="I1392" s="476">
        <f t="shared" ref="I1392:I1397" si="354">F1392+G1392+H1392</f>
        <v>0</v>
      </c>
      <c r="J1392" s="243" t="str">
        <f t="shared" si="351"/>
        <v/>
      </c>
      <c r="K1392" s="244"/>
      <c r="L1392" s="423"/>
      <c r="M1392" s="252"/>
      <c r="N1392" s="315">
        <f t="shared" ref="N1392:N1397" si="355">I1392</f>
        <v>0</v>
      </c>
      <c r="O1392" s="424">
        <f t="shared" ref="O1392:O1397" si="356">L1392+M1392-N1392</f>
        <v>0</v>
      </c>
      <c r="P1392" s="244"/>
      <c r="Q1392" s="423"/>
      <c r="R1392" s="252"/>
      <c r="S1392" s="429">
        <f t="shared" ref="S1392:S1397" si="357">+IF(+(L1392+M1392)&gt;=I1392,+M1392,+(+I1392-L1392))</f>
        <v>0</v>
      </c>
      <c r="T1392" s="315">
        <f t="shared" ref="T1392:T1397" si="358">Q1392+R1392-S1392</f>
        <v>0</v>
      </c>
      <c r="U1392" s="252"/>
      <c r="V1392" s="252"/>
      <c r="W1392" s="253"/>
      <c r="X1392" s="313">
        <f t="shared" si="352"/>
        <v>0</v>
      </c>
    </row>
    <row r="1393" spans="2:24" ht="18.600000000000001" hidden="1" thickBot="1">
      <c r="B1393" s="173"/>
      <c r="C1393" s="137">
        <v>4202</v>
      </c>
      <c r="D1393" s="139" t="s">
        <v>251</v>
      </c>
      <c r="E1393" s="704"/>
      <c r="F1393" s="449"/>
      <c r="G1393" s="245"/>
      <c r="H1393" s="245"/>
      <c r="I1393" s="476">
        <f t="shared" si="354"/>
        <v>0</v>
      </c>
      <c r="J1393" s="243" t="str">
        <f t="shared" si="351"/>
        <v/>
      </c>
      <c r="K1393" s="244"/>
      <c r="L1393" s="423"/>
      <c r="M1393" s="252"/>
      <c r="N1393" s="315">
        <f t="shared" si="355"/>
        <v>0</v>
      </c>
      <c r="O1393" s="424">
        <f t="shared" si="356"/>
        <v>0</v>
      </c>
      <c r="P1393" s="244"/>
      <c r="Q1393" s="423"/>
      <c r="R1393" s="252"/>
      <c r="S1393" s="429">
        <f t="shared" si="357"/>
        <v>0</v>
      </c>
      <c r="T1393" s="315">
        <f t="shared" si="358"/>
        <v>0</v>
      </c>
      <c r="U1393" s="252"/>
      <c r="V1393" s="252"/>
      <c r="W1393" s="253"/>
      <c r="X1393" s="313">
        <f t="shared" si="352"/>
        <v>0</v>
      </c>
    </row>
    <row r="1394" spans="2:24" ht="18.600000000000001" hidden="1" thickBot="1">
      <c r="B1394" s="173"/>
      <c r="C1394" s="137">
        <v>4214</v>
      </c>
      <c r="D1394" s="139" t="s">
        <v>252</v>
      </c>
      <c r="E1394" s="704"/>
      <c r="F1394" s="449"/>
      <c r="G1394" s="245"/>
      <c r="H1394" s="245"/>
      <c r="I1394" s="476">
        <f t="shared" si="354"/>
        <v>0</v>
      </c>
      <c r="J1394" s="243" t="str">
        <f t="shared" si="351"/>
        <v/>
      </c>
      <c r="K1394" s="244"/>
      <c r="L1394" s="423"/>
      <c r="M1394" s="252"/>
      <c r="N1394" s="315">
        <f t="shared" si="355"/>
        <v>0</v>
      </c>
      <c r="O1394" s="424">
        <f t="shared" si="356"/>
        <v>0</v>
      </c>
      <c r="P1394" s="244"/>
      <c r="Q1394" s="423"/>
      <c r="R1394" s="252"/>
      <c r="S1394" s="429">
        <f t="shared" si="357"/>
        <v>0</v>
      </c>
      <c r="T1394" s="315">
        <f t="shared" si="358"/>
        <v>0</v>
      </c>
      <c r="U1394" s="252"/>
      <c r="V1394" s="252"/>
      <c r="W1394" s="253"/>
      <c r="X1394" s="313">
        <f t="shared" si="352"/>
        <v>0</v>
      </c>
    </row>
    <row r="1395" spans="2:24" ht="18.600000000000001" hidden="1" thickBot="1">
      <c r="B1395" s="173"/>
      <c r="C1395" s="137">
        <v>4217</v>
      </c>
      <c r="D1395" s="139" t="s">
        <v>253</v>
      </c>
      <c r="E1395" s="704"/>
      <c r="F1395" s="449"/>
      <c r="G1395" s="245"/>
      <c r="H1395" s="245"/>
      <c r="I1395" s="476">
        <f t="shared" si="354"/>
        <v>0</v>
      </c>
      <c r="J1395" s="243" t="str">
        <f t="shared" si="351"/>
        <v/>
      </c>
      <c r="K1395" s="244"/>
      <c r="L1395" s="423"/>
      <c r="M1395" s="252"/>
      <c r="N1395" s="315">
        <f t="shared" si="355"/>
        <v>0</v>
      </c>
      <c r="O1395" s="424">
        <f t="shared" si="356"/>
        <v>0</v>
      </c>
      <c r="P1395" s="244"/>
      <c r="Q1395" s="423"/>
      <c r="R1395" s="252"/>
      <c r="S1395" s="429">
        <f t="shared" si="357"/>
        <v>0</v>
      </c>
      <c r="T1395" s="315">
        <f t="shared" si="358"/>
        <v>0</v>
      </c>
      <c r="U1395" s="252"/>
      <c r="V1395" s="252"/>
      <c r="W1395" s="253"/>
      <c r="X1395" s="313">
        <f t="shared" si="352"/>
        <v>0</v>
      </c>
    </row>
    <row r="1396" spans="2:24" ht="18.600000000000001" hidden="1" thickBot="1">
      <c r="B1396" s="173"/>
      <c r="C1396" s="137">
        <v>4218</v>
      </c>
      <c r="D1396" s="145" t="s">
        <v>254</v>
      </c>
      <c r="E1396" s="704"/>
      <c r="F1396" s="449"/>
      <c r="G1396" s="245"/>
      <c r="H1396" s="245"/>
      <c r="I1396" s="476">
        <f t="shared" si="354"/>
        <v>0</v>
      </c>
      <c r="J1396" s="243" t="str">
        <f t="shared" si="351"/>
        <v/>
      </c>
      <c r="K1396" s="244"/>
      <c r="L1396" s="423"/>
      <c r="M1396" s="252"/>
      <c r="N1396" s="315">
        <f t="shared" si="355"/>
        <v>0</v>
      </c>
      <c r="O1396" s="424">
        <f t="shared" si="356"/>
        <v>0</v>
      </c>
      <c r="P1396" s="244"/>
      <c r="Q1396" s="423"/>
      <c r="R1396" s="252"/>
      <c r="S1396" s="429">
        <f t="shared" si="357"/>
        <v>0</v>
      </c>
      <c r="T1396" s="315">
        <f t="shared" si="358"/>
        <v>0</v>
      </c>
      <c r="U1396" s="252"/>
      <c r="V1396" s="252"/>
      <c r="W1396" s="253"/>
      <c r="X1396" s="313">
        <f t="shared" si="352"/>
        <v>0</v>
      </c>
    </row>
    <row r="1397" spans="2:24" ht="18.600000000000001" hidden="1" thickBot="1">
      <c r="B1397" s="173"/>
      <c r="C1397" s="137">
        <v>4219</v>
      </c>
      <c r="D1397" s="156" t="s">
        <v>255</v>
      </c>
      <c r="E1397" s="704"/>
      <c r="F1397" s="449"/>
      <c r="G1397" s="245"/>
      <c r="H1397" s="245"/>
      <c r="I1397" s="476">
        <f t="shared" si="354"/>
        <v>0</v>
      </c>
      <c r="J1397" s="243" t="str">
        <f t="shared" si="351"/>
        <v/>
      </c>
      <c r="K1397" s="244"/>
      <c r="L1397" s="423"/>
      <c r="M1397" s="252"/>
      <c r="N1397" s="315">
        <f t="shared" si="355"/>
        <v>0</v>
      </c>
      <c r="O1397" s="424">
        <f t="shared" si="356"/>
        <v>0</v>
      </c>
      <c r="P1397" s="244"/>
      <c r="Q1397" s="423"/>
      <c r="R1397" s="252"/>
      <c r="S1397" s="429">
        <f t="shared" si="357"/>
        <v>0</v>
      </c>
      <c r="T1397" s="315">
        <f t="shared" si="358"/>
        <v>0</v>
      </c>
      <c r="U1397" s="252"/>
      <c r="V1397" s="252"/>
      <c r="W1397" s="253"/>
      <c r="X1397" s="313">
        <f t="shared" si="352"/>
        <v>0</v>
      </c>
    </row>
    <row r="1398" spans="2:24" ht="18.600000000000001" hidden="1" thickBot="1">
      <c r="B1398" s="686">
        <v>4300</v>
      </c>
      <c r="C1398" s="942" t="s">
        <v>1685</v>
      </c>
      <c r="D1398" s="942"/>
      <c r="E1398" s="687"/>
      <c r="F1398" s="688">
        <f>SUM(F1399:F1401)</f>
        <v>0</v>
      </c>
      <c r="G1398" s="689">
        <f>SUM(G1399:G1401)</f>
        <v>0</v>
      </c>
      <c r="H1398" s="689">
        <f>SUM(H1399:H1401)</f>
        <v>0</v>
      </c>
      <c r="I1398" s="689">
        <f>SUM(I1399:I1401)</f>
        <v>0</v>
      </c>
      <c r="J1398" s="243" t="str">
        <f t="shared" si="351"/>
        <v/>
      </c>
      <c r="K1398" s="244"/>
      <c r="L1398" s="316">
        <f>SUM(L1399:L1401)</f>
        <v>0</v>
      </c>
      <c r="M1398" s="317">
        <f>SUM(M1399:M1401)</f>
        <v>0</v>
      </c>
      <c r="N1398" s="425">
        <f>SUM(N1399:N1401)</f>
        <v>0</v>
      </c>
      <c r="O1398" s="426">
        <f>SUM(O1399:O1401)</f>
        <v>0</v>
      </c>
      <c r="P1398" s="244"/>
      <c r="Q1398" s="316">
        <f t="shared" ref="Q1398:W1398" si="359">SUM(Q1399:Q1401)</f>
        <v>0</v>
      </c>
      <c r="R1398" s="317">
        <f t="shared" si="359"/>
        <v>0</v>
      </c>
      <c r="S1398" s="317">
        <f t="shared" si="359"/>
        <v>0</v>
      </c>
      <c r="T1398" s="317">
        <f t="shared" si="359"/>
        <v>0</v>
      </c>
      <c r="U1398" s="317">
        <f t="shared" si="359"/>
        <v>0</v>
      </c>
      <c r="V1398" s="317">
        <f t="shared" si="359"/>
        <v>0</v>
      </c>
      <c r="W1398" s="426">
        <f t="shared" si="359"/>
        <v>0</v>
      </c>
      <c r="X1398" s="313">
        <f t="shared" si="352"/>
        <v>0</v>
      </c>
    </row>
    <row r="1399" spans="2:24" ht="18.600000000000001" hidden="1" thickBot="1">
      <c r="B1399" s="173"/>
      <c r="C1399" s="144">
        <v>4301</v>
      </c>
      <c r="D1399" s="163" t="s">
        <v>256</v>
      </c>
      <c r="E1399" s="704"/>
      <c r="F1399" s="449"/>
      <c r="G1399" s="245"/>
      <c r="H1399" s="245"/>
      <c r="I1399" s="476">
        <f t="shared" ref="I1399:I1404" si="360">F1399+G1399+H1399</f>
        <v>0</v>
      </c>
      <c r="J1399" s="243" t="str">
        <f t="shared" si="351"/>
        <v/>
      </c>
      <c r="K1399" s="244"/>
      <c r="L1399" s="423"/>
      <c r="M1399" s="252"/>
      <c r="N1399" s="315">
        <f t="shared" ref="N1399:N1404" si="361">I1399</f>
        <v>0</v>
      </c>
      <c r="O1399" s="424">
        <f t="shared" ref="O1399:O1404" si="362">L1399+M1399-N1399</f>
        <v>0</v>
      </c>
      <c r="P1399" s="244"/>
      <c r="Q1399" s="423"/>
      <c r="R1399" s="252"/>
      <c r="S1399" s="429">
        <f t="shared" ref="S1399:S1404" si="363">+IF(+(L1399+M1399)&gt;=I1399,+M1399,+(+I1399-L1399))</f>
        <v>0</v>
      </c>
      <c r="T1399" s="315">
        <f t="shared" ref="T1399:T1404" si="364">Q1399+R1399-S1399</f>
        <v>0</v>
      </c>
      <c r="U1399" s="252"/>
      <c r="V1399" s="252"/>
      <c r="W1399" s="253"/>
      <c r="X1399" s="313">
        <f t="shared" si="352"/>
        <v>0</v>
      </c>
    </row>
    <row r="1400" spans="2:24" ht="18.600000000000001" hidden="1" thickBot="1">
      <c r="B1400" s="173"/>
      <c r="C1400" s="137">
        <v>4302</v>
      </c>
      <c r="D1400" s="139" t="s">
        <v>1062</v>
      </c>
      <c r="E1400" s="704"/>
      <c r="F1400" s="449"/>
      <c r="G1400" s="245"/>
      <c r="H1400" s="245"/>
      <c r="I1400" s="476">
        <f t="shared" si="360"/>
        <v>0</v>
      </c>
      <c r="J1400" s="243" t="str">
        <f t="shared" si="351"/>
        <v/>
      </c>
      <c r="K1400" s="244"/>
      <c r="L1400" s="423"/>
      <c r="M1400" s="252"/>
      <c r="N1400" s="315">
        <f t="shared" si="361"/>
        <v>0</v>
      </c>
      <c r="O1400" s="424">
        <f t="shared" si="362"/>
        <v>0</v>
      </c>
      <c r="P1400" s="244"/>
      <c r="Q1400" s="423"/>
      <c r="R1400" s="252"/>
      <c r="S1400" s="429">
        <f t="shared" si="363"/>
        <v>0</v>
      </c>
      <c r="T1400" s="315">
        <f t="shared" si="364"/>
        <v>0</v>
      </c>
      <c r="U1400" s="252"/>
      <c r="V1400" s="252"/>
      <c r="W1400" s="253"/>
      <c r="X1400" s="313">
        <f t="shared" si="352"/>
        <v>0</v>
      </c>
    </row>
    <row r="1401" spans="2:24" ht="18.600000000000001" hidden="1" thickBot="1">
      <c r="B1401" s="173"/>
      <c r="C1401" s="142">
        <v>4309</v>
      </c>
      <c r="D1401" s="148" t="s">
        <v>258</v>
      </c>
      <c r="E1401" s="704"/>
      <c r="F1401" s="449"/>
      <c r="G1401" s="245"/>
      <c r="H1401" s="245"/>
      <c r="I1401" s="476">
        <f t="shared" si="360"/>
        <v>0</v>
      </c>
      <c r="J1401" s="243" t="str">
        <f t="shared" si="351"/>
        <v/>
      </c>
      <c r="K1401" s="244"/>
      <c r="L1401" s="423"/>
      <c r="M1401" s="252"/>
      <c r="N1401" s="315">
        <f t="shared" si="361"/>
        <v>0</v>
      </c>
      <c r="O1401" s="424">
        <f t="shared" si="362"/>
        <v>0</v>
      </c>
      <c r="P1401" s="244"/>
      <c r="Q1401" s="423"/>
      <c r="R1401" s="252"/>
      <c r="S1401" s="429">
        <f t="shared" si="363"/>
        <v>0</v>
      </c>
      <c r="T1401" s="315">
        <f t="shared" si="364"/>
        <v>0</v>
      </c>
      <c r="U1401" s="252"/>
      <c r="V1401" s="252"/>
      <c r="W1401" s="253"/>
      <c r="X1401" s="313">
        <f t="shared" si="352"/>
        <v>0</v>
      </c>
    </row>
    <row r="1402" spans="2:24" ht="18.600000000000001" hidden="1" thickBot="1">
      <c r="B1402" s="686">
        <v>4400</v>
      </c>
      <c r="C1402" s="944" t="s">
        <v>1686</v>
      </c>
      <c r="D1402" s="944"/>
      <c r="E1402" s="687"/>
      <c r="F1402" s="690"/>
      <c r="G1402" s="691"/>
      <c r="H1402" s="691"/>
      <c r="I1402" s="692">
        <f t="shared" si="360"/>
        <v>0</v>
      </c>
      <c r="J1402" s="243" t="str">
        <f t="shared" si="351"/>
        <v/>
      </c>
      <c r="K1402" s="244"/>
      <c r="L1402" s="428"/>
      <c r="M1402" s="254"/>
      <c r="N1402" s="317">
        <f t="shared" si="361"/>
        <v>0</v>
      </c>
      <c r="O1402" s="424">
        <f t="shared" si="362"/>
        <v>0</v>
      </c>
      <c r="P1402" s="244"/>
      <c r="Q1402" s="428"/>
      <c r="R1402" s="254"/>
      <c r="S1402" s="429">
        <f t="shared" si="363"/>
        <v>0</v>
      </c>
      <c r="T1402" s="315">
        <f t="shared" si="364"/>
        <v>0</v>
      </c>
      <c r="U1402" s="254"/>
      <c r="V1402" s="254"/>
      <c r="W1402" s="253"/>
      <c r="X1402" s="313">
        <f t="shared" si="352"/>
        <v>0</v>
      </c>
    </row>
    <row r="1403" spans="2:24" ht="18.600000000000001" hidden="1" thickBot="1">
      <c r="B1403" s="686">
        <v>4500</v>
      </c>
      <c r="C1403" s="966" t="s">
        <v>1687</v>
      </c>
      <c r="D1403" s="966"/>
      <c r="E1403" s="687"/>
      <c r="F1403" s="690"/>
      <c r="G1403" s="691"/>
      <c r="H1403" s="691"/>
      <c r="I1403" s="692">
        <f t="shared" si="360"/>
        <v>0</v>
      </c>
      <c r="J1403" s="243" t="str">
        <f t="shared" si="351"/>
        <v/>
      </c>
      <c r="K1403" s="244"/>
      <c r="L1403" s="428"/>
      <c r="M1403" s="254"/>
      <c r="N1403" s="317">
        <f t="shared" si="361"/>
        <v>0</v>
      </c>
      <c r="O1403" s="424">
        <f t="shared" si="362"/>
        <v>0</v>
      </c>
      <c r="P1403" s="244"/>
      <c r="Q1403" s="428"/>
      <c r="R1403" s="254"/>
      <c r="S1403" s="429">
        <f t="shared" si="363"/>
        <v>0</v>
      </c>
      <c r="T1403" s="315">
        <f t="shared" si="364"/>
        <v>0</v>
      </c>
      <c r="U1403" s="254"/>
      <c r="V1403" s="254"/>
      <c r="W1403" s="253"/>
      <c r="X1403" s="313">
        <f t="shared" si="352"/>
        <v>0</v>
      </c>
    </row>
    <row r="1404" spans="2:24" ht="18.600000000000001" hidden="1" thickBot="1">
      <c r="B1404" s="686">
        <v>4600</v>
      </c>
      <c r="C1404" s="961" t="s">
        <v>259</v>
      </c>
      <c r="D1404" s="967"/>
      <c r="E1404" s="687"/>
      <c r="F1404" s="690"/>
      <c r="G1404" s="691"/>
      <c r="H1404" s="691"/>
      <c r="I1404" s="692">
        <f t="shared" si="360"/>
        <v>0</v>
      </c>
      <c r="J1404" s="243" t="str">
        <f t="shared" si="351"/>
        <v/>
      </c>
      <c r="K1404" s="244"/>
      <c r="L1404" s="428"/>
      <c r="M1404" s="254"/>
      <c r="N1404" s="317">
        <f t="shared" si="361"/>
        <v>0</v>
      </c>
      <c r="O1404" s="424">
        <f t="shared" si="362"/>
        <v>0</v>
      </c>
      <c r="P1404" s="244"/>
      <c r="Q1404" s="428"/>
      <c r="R1404" s="254"/>
      <c r="S1404" s="429">
        <f t="shared" si="363"/>
        <v>0</v>
      </c>
      <c r="T1404" s="315">
        <f t="shared" si="364"/>
        <v>0</v>
      </c>
      <c r="U1404" s="254"/>
      <c r="V1404" s="254"/>
      <c r="W1404" s="253"/>
      <c r="X1404" s="313">
        <f t="shared" si="352"/>
        <v>0</v>
      </c>
    </row>
    <row r="1405" spans="2:24" ht="18.600000000000001" hidden="1" thickBot="1">
      <c r="B1405" s="686">
        <v>4900</v>
      </c>
      <c r="C1405" s="952" t="s">
        <v>290</v>
      </c>
      <c r="D1405" s="952"/>
      <c r="E1405" s="687"/>
      <c r="F1405" s="688">
        <f>+F1406+F1407</f>
        <v>0</v>
      </c>
      <c r="G1405" s="689">
        <f>+G1406+G1407</f>
        <v>0</v>
      </c>
      <c r="H1405" s="689">
        <f>+H1406+H1407</f>
        <v>0</v>
      </c>
      <c r="I1405" s="689">
        <f>+I1406+I1407</f>
        <v>0</v>
      </c>
      <c r="J1405" s="243" t="str">
        <f t="shared" si="351"/>
        <v/>
      </c>
      <c r="K1405" s="244"/>
      <c r="L1405" s="665"/>
      <c r="M1405" s="666"/>
      <c r="N1405" s="666"/>
      <c r="O1405" s="712"/>
      <c r="P1405" s="244"/>
      <c r="Q1405" s="665"/>
      <c r="R1405" s="666"/>
      <c r="S1405" s="666"/>
      <c r="T1405" s="666"/>
      <c r="U1405" s="666"/>
      <c r="V1405" s="666"/>
      <c r="W1405" s="712"/>
      <c r="X1405" s="313">
        <f t="shared" si="352"/>
        <v>0</v>
      </c>
    </row>
    <row r="1406" spans="2:24" ht="18.600000000000001" hidden="1" thickBot="1">
      <c r="B1406" s="173"/>
      <c r="C1406" s="144">
        <v>4901</v>
      </c>
      <c r="D1406" s="174" t="s">
        <v>291</v>
      </c>
      <c r="E1406" s="704"/>
      <c r="F1406" s="449"/>
      <c r="G1406" s="245"/>
      <c r="H1406" s="245"/>
      <c r="I1406" s="476">
        <f>F1406+G1406+H1406</f>
        <v>0</v>
      </c>
      <c r="J1406" s="243" t="str">
        <f t="shared" si="351"/>
        <v/>
      </c>
      <c r="K1406" s="244"/>
      <c r="L1406" s="663"/>
      <c r="M1406" s="667"/>
      <c r="N1406" s="667"/>
      <c r="O1406" s="711"/>
      <c r="P1406" s="244"/>
      <c r="Q1406" s="663"/>
      <c r="R1406" s="667"/>
      <c r="S1406" s="667"/>
      <c r="T1406" s="667"/>
      <c r="U1406" s="667"/>
      <c r="V1406" s="667"/>
      <c r="W1406" s="711"/>
      <c r="X1406" s="313">
        <f t="shared" si="352"/>
        <v>0</v>
      </c>
    </row>
    <row r="1407" spans="2:24" ht="18.600000000000001" hidden="1" thickBot="1">
      <c r="B1407" s="173"/>
      <c r="C1407" s="142">
        <v>4902</v>
      </c>
      <c r="D1407" s="148" t="s">
        <v>292</v>
      </c>
      <c r="E1407" s="704"/>
      <c r="F1407" s="449"/>
      <c r="G1407" s="245"/>
      <c r="H1407" s="245"/>
      <c r="I1407" s="476">
        <f>F1407+G1407+H1407</f>
        <v>0</v>
      </c>
      <c r="J1407" s="243" t="str">
        <f t="shared" si="351"/>
        <v/>
      </c>
      <c r="K1407" s="244"/>
      <c r="L1407" s="663"/>
      <c r="M1407" s="667"/>
      <c r="N1407" s="667"/>
      <c r="O1407" s="711"/>
      <c r="P1407" s="244"/>
      <c r="Q1407" s="663"/>
      <c r="R1407" s="667"/>
      <c r="S1407" s="667"/>
      <c r="T1407" s="667"/>
      <c r="U1407" s="667"/>
      <c r="V1407" s="667"/>
      <c r="W1407" s="711"/>
      <c r="X1407" s="313">
        <f t="shared" si="352"/>
        <v>0</v>
      </c>
    </row>
    <row r="1408" spans="2:24" ht="18.600000000000001" hidden="1" thickBot="1">
      <c r="B1408" s="693">
        <v>5100</v>
      </c>
      <c r="C1408" s="949" t="s">
        <v>260</v>
      </c>
      <c r="D1408" s="949"/>
      <c r="E1408" s="694"/>
      <c r="F1408" s="695"/>
      <c r="G1408" s="696"/>
      <c r="H1408" s="696"/>
      <c r="I1408" s="692">
        <f>F1408+G1408+H1408</f>
        <v>0</v>
      </c>
      <c r="J1408" s="243" t="str">
        <f t="shared" si="351"/>
        <v/>
      </c>
      <c r="K1408" s="244"/>
      <c r="L1408" s="430"/>
      <c r="M1408" s="431"/>
      <c r="N1408" s="327">
        <f>I1408</f>
        <v>0</v>
      </c>
      <c r="O1408" s="424">
        <f>L1408+M1408-N1408</f>
        <v>0</v>
      </c>
      <c r="P1408" s="244"/>
      <c r="Q1408" s="430"/>
      <c r="R1408" s="431"/>
      <c r="S1408" s="429">
        <f>+IF(+(L1408+M1408)&gt;=I1408,+M1408,+(+I1408-L1408))</f>
        <v>0</v>
      </c>
      <c r="T1408" s="315">
        <f>Q1408+R1408-S1408</f>
        <v>0</v>
      </c>
      <c r="U1408" s="431"/>
      <c r="V1408" s="431"/>
      <c r="W1408" s="253"/>
      <c r="X1408" s="313">
        <f t="shared" si="352"/>
        <v>0</v>
      </c>
    </row>
    <row r="1409" spans="2:24" ht="18.600000000000001" hidden="1" thickBot="1">
      <c r="B1409" s="693">
        <v>5200</v>
      </c>
      <c r="C1409" s="964" t="s">
        <v>261</v>
      </c>
      <c r="D1409" s="964"/>
      <c r="E1409" s="694"/>
      <c r="F1409" s="697">
        <f>SUM(F1410:F1416)</f>
        <v>0</v>
      </c>
      <c r="G1409" s="698">
        <f>SUM(G1410:G1416)</f>
        <v>0</v>
      </c>
      <c r="H1409" s="698">
        <f>SUM(H1410:H1416)</f>
        <v>0</v>
      </c>
      <c r="I1409" s="698">
        <f>SUM(I1410:I1416)</f>
        <v>0</v>
      </c>
      <c r="J1409" s="243" t="str">
        <f t="shared" si="351"/>
        <v/>
      </c>
      <c r="K1409" s="244"/>
      <c r="L1409" s="326">
        <f>SUM(L1410:L1416)</f>
        <v>0</v>
      </c>
      <c r="M1409" s="327">
        <f>SUM(M1410:M1416)</f>
        <v>0</v>
      </c>
      <c r="N1409" s="432">
        <f>SUM(N1410:N1416)</f>
        <v>0</v>
      </c>
      <c r="O1409" s="433">
        <f>SUM(O1410:O1416)</f>
        <v>0</v>
      </c>
      <c r="P1409" s="244"/>
      <c r="Q1409" s="326">
        <f t="shared" ref="Q1409:W1409" si="365">SUM(Q1410:Q1416)</f>
        <v>0</v>
      </c>
      <c r="R1409" s="327">
        <f t="shared" si="365"/>
        <v>0</v>
      </c>
      <c r="S1409" s="327">
        <f t="shared" si="365"/>
        <v>0</v>
      </c>
      <c r="T1409" s="327">
        <f t="shared" si="365"/>
        <v>0</v>
      </c>
      <c r="U1409" s="327">
        <f t="shared" si="365"/>
        <v>0</v>
      </c>
      <c r="V1409" s="327">
        <f t="shared" si="365"/>
        <v>0</v>
      </c>
      <c r="W1409" s="433">
        <f t="shared" si="365"/>
        <v>0</v>
      </c>
      <c r="X1409" s="313">
        <f t="shared" si="352"/>
        <v>0</v>
      </c>
    </row>
    <row r="1410" spans="2:24" ht="18.600000000000001" hidden="1" thickBot="1">
      <c r="B1410" s="175"/>
      <c r="C1410" s="176">
        <v>5201</v>
      </c>
      <c r="D1410" s="177" t="s">
        <v>262</v>
      </c>
      <c r="E1410" s="705"/>
      <c r="F1410" s="473"/>
      <c r="G1410" s="434"/>
      <c r="H1410" s="434"/>
      <c r="I1410" s="476">
        <f t="shared" ref="I1410:I1416" si="366">F1410+G1410+H1410</f>
        <v>0</v>
      </c>
      <c r="J1410" s="243" t="str">
        <f t="shared" si="351"/>
        <v/>
      </c>
      <c r="K1410" s="244"/>
      <c r="L1410" s="435"/>
      <c r="M1410" s="436"/>
      <c r="N1410" s="330">
        <f t="shared" ref="N1410:N1416" si="367">I1410</f>
        <v>0</v>
      </c>
      <c r="O1410" s="424">
        <f t="shared" ref="O1410:O1416" si="368">L1410+M1410-N1410</f>
        <v>0</v>
      </c>
      <c r="P1410" s="244"/>
      <c r="Q1410" s="435"/>
      <c r="R1410" s="436"/>
      <c r="S1410" s="429">
        <f t="shared" ref="S1410:S1416" si="369">+IF(+(L1410+M1410)&gt;=I1410,+M1410,+(+I1410-L1410))</f>
        <v>0</v>
      </c>
      <c r="T1410" s="315">
        <f t="shared" ref="T1410:T1416" si="370">Q1410+R1410-S1410</f>
        <v>0</v>
      </c>
      <c r="U1410" s="436"/>
      <c r="V1410" s="436"/>
      <c r="W1410" s="253"/>
      <c r="X1410" s="313">
        <f t="shared" si="352"/>
        <v>0</v>
      </c>
    </row>
    <row r="1411" spans="2:24" ht="18.600000000000001" hidden="1" thickBot="1">
      <c r="B1411" s="175"/>
      <c r="C1411" s="178">
        <v>5202</v>
      </c>
      <c r="D1411" s="179" t="s">
        <v>263</v>
      </c>
      <c r="E1411" s="705"/>
      <c r="F1411" s="473"/>
      <c r="G1411" s="434"/>
      <c r="H1411" s="434"/>
      <c r="I1411" s="476">
        <f t="shared" si="366"/>
        <v>0</v>
      </c>
      <c r="J1411" s="243" t="str">
        <f t="shared" si="351"/>
        <v/>
      </c>
      <c r="K1411" s="244"/>
      <c r="L1411" s="435"/>
      <c r="M1411" s="436"/>
      <c r="N1411" s="330">
        <f t="shared" si="367"/>
        <v>0</v>
      </c>
      <c r="O1411" s="424">
        <f t="shared" si="368"/>
        <v>0</v>
      </c>
      <c r="P1411" s="244"/>
      <c r="Q1411" s="435"/>
      <c r="R1411" s="436"/>
      <c r="S1411" s="429">
        <f t="shared" si="369"/>
        <v>0</v>
      </c>
      <c r="T1411" s="315">
        <f t="shared" si="370"/>
        <v>0</v>
      </c>
      <c r="U1411" s="436"/>
      <c r="V1411" s="436"/>
      <c r="W1411" s="253"/>
      <c r="X1411" s="313">
        <f t="shared" si="352"/>
        <v>0</v>
      </c>
    </row>
    <row r="1412" spans="2:24" ht="18.600000000000001" hidden="1" thickBot="1">
      <c r="B1412" s="175"/>
      <c r="C1412" s="178">
        <v>5203</v>
      </c>
      <c r="D1412" s="179" t="s">
        <v>924</v>
      </c>
      <c r="E1412" s="705"/>
      <c r="F1412" s="473"/>
      <c r="G1412" s="434"/>
      <c r="H1412" s="434"/>
      <c r="I1412" s="476">
        <f t="shared" si="366"/>
        <v>0</v>
      </c>
      <c r="J1412" s="243" t="str">
        <f t="shared" si="351"/>
        <v/>
      </c>
      <c r="K1412" s="244"/>
      <c r="L1412" s="435"/>
      <c r="M1412" s="436"/>
      <c r="N1412" s="330">
        <f t="shared" si="367"/>
        <v>0</v>
      </c>
      <c r="O1412" s="424">
        <f t="shared" si="368"/>
        <v>0</v>
      </c>
      <c r="P1412" s="244"/>
      <c r="Q1412" s="435"/>
      <c r="R1412" s="436"/>
      <c r="S1412" s="429">
        <f t="shared" si="369"/>
        <v>0</v>
      </c>
      <c r="T1412" s="315">
        <f t="shared" si="370"/>
        <v>0</v>
      </c>
      <c r="U1412" s="436"/>
      <c r="V1412" s="436"/>
      <c r="W1412" s="253"/>
      <c r="X1412" s="313">
        <f t="shared" si="352"/>
        <v>0</v>
      </c>
    </row>
    <row r="1413" spans="2:24" ht="18.600000000000001" hidden="1" thickBot="1">
      <c r="B1413" s="175"/>
      <c r="C1413" s="178">
        <v>5204</v>
      </c>
      <c r="D1413" s="179" t="s">
        <v>925</v>
      </c>
      <c r="E1413" s="705"/>
      <c r="F1413" s="473"/>
      <c r="G1413" s="434"/>
      <c r="H1413" s="434"/>
      <c r="I1413" s="476">
        <f t="shared" si="366"/>
        <v>0</v>
      </c>
      <c r="J1413" s="243" t="str">
        <f t="shared" si="351"/>
        <v/>
      </c>
      <c r="K1413" s="244"/>
      <c r="L1413" s="435"/>
      <c r="M1413" s="436"/>
      <c r="N1413" s="330">
        <f t="shared" si="367"/>
        <v>0</v>
      </c>
      <c r="O1413" s="424">
        <f t="shared" si="368"/>
        <v>0</v>
      </c>
      <c r="P1413" s="244"/>
      <c r="Q1413" s="435"/>
      <c r="R1413" s="436"/>
      <c r="S1413" s="429">
        <f t="shared" si="369"/>
        <v>0</v>
      </c>
      <c r="T1413" s="315">
        <f t="shared" si="370"/>
        <v>0</v>
      </c>
      <c r="U1413" s="436"/>
      <c r="V1413" s="436"/>
      <c r="W1413" s="253"/>
      <c r="X1413" s="313">
        <f t="shared" si="352"/>
        <v>0</v>
      </c>
    </row>
    <row r="1414" spans="2:24" ht="18.600000000000001" hidden="1" thickBot="1">
      <c r="B1414" s="175"/>
      <c r="C1414" s="178">
        <v>5205</v>
      </c>
      <c r="D1414" s="179" t="s">
        <v>926</v>
      </c>
      <c r="E1414" s="705"/>
      <c r="F1414" s="473"/>
      <c r="G1414" s="434"/>
      <c r="H1414" s="434"/>
      <c r="I1414" s="476">
        <f t="shared" si="366"/>
        <v>0</v>
      </c>
      <c r="J1414" s="243" t="str">
        <f t="shared" si="351"/>
        <v/>
      </c>
      <c r="K1414" s="244"/>
      <c r="L1414" s="435"/>
      <c r="M1414" s="436"/>
      <c r="N1414" s="330">
        <f t="shared" si="367"/>
        <v>0</v>
      </c>
      <c r="O1414" s="424">
        <f t="shared" si="368"/>
        <v>0</v>
      </c>
      <c r="P1414" s="244"/>
      <c r="Q1414" s="435"/>
      <c r="R1414" s="436"/>
      <c r="S1414" s="429">
        <f t="shared" si="369"/>
        <v>0</v>
      </c>
      <c r="T1414" s="315">
        <f t="shared" si="370"/>
        <v>0</v>
      </c>
      <c r="U1414" s="436"/>
      <c r="V1414" s="436"/>
      <c r="W1414" s="253"/>
      <c r="X1414" s="313">
        <f t="shared" si="352"/>
        <v>0</v>
      </c>
    </row>
    <row r="1415" spans="2:24" ht="18.600000000000001" hidden="1" thickBot="1">
      <c r="B1415" s="175"/>
      <c r="C1415" s="178">
        <v>5206</v>
      </c>
      <c r="D1415" s="179" t="s">
        <v>927</v>
      </c>
      <c r="E1415" s="705"/>
      <c r="F1415" s="473"/>
      <c r="G1415" s="434"/>
      <c r="H1415" s="434"/>
      <c r="I1415" s="476">
        <f t="shared" si="366"/>
        <v>0</v>
      </c>
      <c r="J1415" s="243" t="str">
        <f t="shared" si="351"/>
        <v/>
      </c>
      <c r="K1415" s="244"/>
      <c r="L1415" s="435"/>
      <c r="M1415" s="436"/>
      <c r="N1415" s="330">
        <f t="shared" si="367"/>
        <v>0</v>
      </c>
      <c r="O1415" s="424">
        <f t="shared" si="368"/>
        <v>0</v>
      </c>
      <c r="P1415" s="244"/>
      <c r="Q1415" s="435"/>
      <c r="R1415" s="436"/>
      <c r="S1415" s="429">
        <f t="shared" si="369"/>
        <v>0</v>
      </c>
      <c r="T1415" s="315">
        <f t="shared" si="370"/>
        <v>0</v>
      </c>
      <c r="U1415" s="436"/>
      <c r="V1415" s="436"/>
      <c r="W1415" s="253"/>
      <c r="X1415" s="313">
        <f t="shared" si="352"/>
        <v>0</v>
      </c>
    </row>
    <row r="1416" spans="2:24" ht="18.600000000000001" hidden="1" thickBot="1">
      <c r="B1416" s="175"/>
      <c r="C1416" s="180">
        <v>5219</v>
      </c>
      <c r="D1416" s="181" t="s">
        <v>928</v>
      </c>
      <c r="E1416" s="705"/>
      <c r="F1416" s="473"/>
      <c r="G1416" s="434"/>
      <c r="H1416" s="434"/>
      <c r="I1416" s="476">
        <f t="shared" si="366"/>
        <v>0</v>
      </c>
      <c r="J1416" s="243" t="str">
        <f t="shared" ref="J1416:J1435" si="371">(IF($E1416&lt;&gt;0,$J$2,IF($I1416&lt;&gt;0,$J$2,"")))</f>
        <v/>
      </c>
      <c r="K1416" s="244"/>
      <c r="L1416" s="435"/>
      <c r="M1416" s="436"/>
      <c r="N1416" s="330">
        <f t="shared" si="367"/>
        <v>0</v>
      </c>
      <c r="O1416" s="424">
        <f t="shared" si="368"/>
        <v>0</v>
      </c>
      <c r="P1416" s="244"/>
      <c r="Q1416" s="435"/>
      <c r="R1416" s="436"/>
      <c r="S1416" s="429">
        <f t="shared" si="369"/>
        <v>0</v>
      </c>
      <c r="T1416" s="315">
        <f t="shared" si="370"/>
        <v>0</v>
      </c>
      <c r="U1416" s="436"/>
      <c r="V1416" s="436"/>
      <c r="W1416" s="253"/>
      <c r="X1416" s="313">
        <f t="shared" ref="X1416:X1447" si="372">T1416-U1416-V1416-W1416</f>
        <v>0</v>
      </c>
    </row>
    <row r="1417" spans="2:24" ht="18.600000000000001" hidden="1" thickBot="1">
      <c r="B1417" s="693">
        <v>5300</v>
      </c>
      <c r="C1417" s="968" t="s">
        <v>929</v>
      </c>
      <c r="D1417" s="968"/>
      <c r="E1417" s="694"/>
      <c r="F1417" s="697">
        <f>SUM(F1418:F1419)</f>
        <v>0</v>
      </c>
      <c r="G1417" s="698">
        <f>SUM(G1418:G1419)</f>
        <v>0</v>
      </c>
      <c r="H1417" s="698">
        <f>SUM(H1418:H1419)</f>
        <v>0</v>
      </c>
      <c r="I1417" s="698">
        <f>SUM(I1418:I1419)</f>
        <v>0</v>
      </c>
      <c r="J1417" s="243" t="str">
        <f t="shared" si="371"/>
        <v/>
      </c>
      <c r="K1417" s="244"/>
      <c r="L1417" s="326">
        <f>SUM(L1418:L1419)</f>
        <v>0</v>
      </c>
      <c r="M1417" s="327">
        <f>SUM(M1418:M1419)</f>
        <v>0</v>
      </c>
      <c r="N1417" s="432">
        <f>SUM(N1418:N1419)</f>
        <v>0</v>
      </c>
      <c r="O1417" s="433">
        <f>SUM(O1418:O1419)</f>
        <v>0</v>
      </c>
      <c r="P1417" s="244"/>
      <c r="Q1417" s="326">
        <f t="shared" ref="Q1417:W1417" si="373">SUM(Q1418:Q1419)</f>
        <v>0</v>
      </c>
      <c r="R1417" s="327">
        <f t="shared" si="373"/>
        <v>0</v>
      </c>
      <c r="S1417" s="327">
        <f t="shared" si="373"/>
        <v>0</v>
      </c>
      <c r="T1417" s="327">
        <f t="shared" si="373"/>
        <v>0</v>
      </c>
      <c r="U1417" s="327">
        <f t="shared" si="373"/>
        <v>0</v>
      </c>
      <c r="V1417" s="327">
        <f t="shared" si="373"/>
        <v>0</v>
      </c>
      <c r="W1417" s="433">
        <f t="shared" si="373"/>
        <v>0</v>
      </c>
      <c r="X1417" s="313">
        <f t="shared" si="372"/>
        <v>0</v>
      </c>
    </row>
    <row r="1418" spans="2:24" ht="18.600000000000001" hidden="1" thickBot="1">
      <c r="B1418" s="175"/>
      <c r="C1418" s="176">
        <v>5301</v>
      </c>
      <c r="D1418" s="177" t="s">
        <v>1441</v>
      </c>
      <c r="E1418" s="705"/>
      <c r="F1418" s="473"/>
      <c r="G1418" s="434"/>
      <c r="H1418" s="434"/>
      <c r="I1418" s="476">
        <f>F1418+G1418+H1418</f>
        <v>0</v>
      </c>
      <c r="J1418" s="243" t="str">
        <f t="shared" si="371"/>
        <v/>
      </c>
      <c r="K1418" s="244"/>
      <c r="L1418" s="435"/>
      <c r="M1418" s="436"/>
      <c r="N1418" s="330">
        <f>I1418</f>
        <v>0</v>
      </c>
      <c r="O1418" s="424">
        <f>L1418+M1418-N1418</f>
        <v>0</v>
      </c>
      <c r="P1418" s="244"/>
      <c r="Q1418" s="435"/>
      <c r="R1418" s="436"/>
      <c r="S1418" s="429">
        <f>+IF(+(L1418+M1418)&gt;=I1418,+M1418,+(+I1418-L1418))</f>
        <v>0</v>
      </c>
      <c r="T1418" s="315">
        <f>Q1418+R1418-S1418</f>
        <v>0</v>
      </c>
      <c r="U1418" s="436"/>
      <c r="V1418" s="436"/>
      <c r="W1418" s="253"/>
      <c r="X1418" s="313">
        <f t="shared" si="372"/>
        <v>0</v>
      </c>
    </row>
    <row r="1419" spans="2:24" ht="18.600000000000001" hidden="1" thickBot="1">
      <c r="B1419" s="175"/>
      <c r="C1419" s="180">
        <v>5309</v>
      </c>
      <c r="D1419" s="181" t="s">
        <v>930</v>
      </c>
      <c r="E1419" s="705"/>
      <c r="F1419" s="473"/>
      <c r="G1419" s="434"/>
      <c r="H1419" s="434"/>
      <c r="I1419" s="476">
        <f>F1419+G1419+H1419</f>
        <v>0</v>
      </c>
      <c r="J1419" s="243" t="str">
        <f t="shared" si="371"/>
        <v/>
      </c>
      <c r="K1419" s="244"/>
      <c r="L1419" s="435"/>
      <c r="M1419" s="436"/>
      <c r="N1419" s="330">
        <f>I1419</f>
        <v>0</v>
      </c>
      <c r="O1419" s="424">
        <f>L1419+M1419-N1419</f>
        <v>0</v>
      </c>
      <c r="P1419" s="244"/>
      <c r="Q1419" s="435"/>
      <c r="R1419" s="436"/>
      <c r="S1419" s="429">
        <f>+IF(+(L1419+M1419)&gt;=I1419,+M1419,+(+I1419-L1419))</f>
        <v>0</v>
      </c>
      <c r="T1419" s="315">
        <f>Q1419+R1419-S1419</f>
        <v>0</v>
      </c>
      <c r="U1419" s="436"/>
      <c r="V1419" s="436"/>
      <c r="W1419" s="253"/>
      <c r="X1419" s="313">
        <f t="shared" si="372"/>
        <v>0</v>
      </c>
    </row>
    <row r="1420" spans="2:24" ht="18.600000000000001" hidden="1" thickBot="1">
      <c r="B1420" s="693">
        <v>5400</v>
      </c>
      <c r="C1420" s="949" t="s">
        <v>1011</v>
      </c>
      <c r="D1420" s="949"/>
      <c r="E1420" s="694"/>
      <c r="F1420" s="695"/>
      <c r="G1420" s="696"/>
      <c r="H1420" s="696"/>
      <c r="I1420" s="692">
        <f>F1420+G1420+H1420</f>
        <v>0</v>
      </c>
      <c r="J1420" s="243" t="str">
        <f t="shared" si="371"/>
        <v/>
      </c>
      <c r="K1420" s="244"/>
      <c r="L1420" s="430"/>
      <c r="M1420" s="431"/>
      <c r="N1420" s="327">
        <f>I1420</f>
        <v>0</v>
      </c>
      <c r="O1420" s="424">
        <f>L1420+M1420-N1420</f>
        <v>0</v>
      </c>
      <c r="P1420" s="244"/>
      <c r="Q1420" s="430"/>
      <c r="R1420" s="431"/>
      <c r="S1420" s="429">
        <f>+IF(+(L1420+M1420)&gt;=I1420,+M1420,+(+I1420-L1420))</f>
        <v>0</v>
      </c>
      <c r="T1420" s="315">
        <f>Q1420+R1420-S1420</f>
        <v>0</v>
      </c>
      <c r="U1420" s="431"/>
      <c r="V1420" s="431"/>
      <c r="W1420" s="253"/>
      <c r="X1420" s="313">
        <f t="shared" si="372"/>
        <v>0</v>
      </c>
    </row>
    <row r="1421" spans="2:24" ht="18.600000000000001" hidden="1" thickBot="1">
      <c r="B1421" s="686">
        <v>5500</v>
      </c>
      <c r="C1421" s="952" t="s">
        <v>1012</v>
      </c>
      <c r="D1421" s="952"/>
      <c r="E1421" s="687"/>
      <c r="F1421" s="688">
        <f>SUM(F1422:F1425)</f>
        <v>0</v>
      </c>
      <c r="G1421" s="689">
        <f>SUM(G1422:G1425)</f>
        <v>0</v>
      </c>
      <c r="H1421" s="689">
        <f>SUM(H1422:H1425)</f>
        <v>0</v>
      </c>
      <c r="I1421" s="689">
        <f>SUM(I1422:I1425)</f>
        <v>0</v>
      </c>
      <c r="J1421" s="243" t="str">
        <f t="shared" si="371"/>
        <v/>
      </c>
      <c r="K1421" s="244"/>
      <c r="L1421" s="316">
        <f>SUM(L1422:L1425)</f>
        <v>0</v>
      </c>
      <c r="M1421" s="317">
        <f>SUM(M1422:M1425)</f>
        <v>0</v>
      </c>
      <c r="N1421" s="425">
        <f>SUM(N1422:N1425)</f>
        <v>0</v>
      </c>
      <c r="O1421" s="426">
        <f>SUM(O1422:O1425)</f>
        <v>0</v>
      </c>
      <c r="P1421" s="244"/>
      <c r="Q1421" s="316">
        <f t="shared" ref="Q1421:W1421" si="374">SUM(Q1422:Q1425)</f>
        <v>0</v>
      </c>
      <c r="R1421" s="317">
        <f t="shared" si="374"/>
        <v>0</v>
      </c>
      <c r="S1421" s="317">
        <f t="shared" si="374"/>
        <v>0</v>
      </c>
      <c r="T1421" s="317">
        <f t="shared" si="374"/>
        <v>0</v>
      </c>
      <c r="U1421" s="317">
        <f t="shared" si="374"/>
        <v>0</v>
      </c>
      <c r="V1421" s="317">
        <f t="shared" si="374"/>
        <v>0</v>
      </c>
      <c r="W1421" s="426">
        <f t="shared" si="374"/>
        <v>0</v>
      </c>
      <c r="X1421" s="313">
        <f t="shared" si="372"/>
        <v>0</v>
      </c>
    </row>
    <row r="1422" spans="2:24" ht="18.600000000000001" hidden="1" thickBot="1">
      <c r="B1422" s="173"/>
      <c r="C1422" s="144">
        <v>5501</v>
      </c>
      <c r="D1422" s="163" t="s">
        <v>1013</v>
      </c>
      <c r="E1422" s="704"/>
      <c r="F1422" s="449"/>
      <c r="G1422" s="245"/>
      <c r="H1422" s="245"/>
      <c r="I1422" s="476">
        <f>F1422+G1422+H1422</f>
        <v>0</v>
      </c>
      <c r="J1422" s="243" t="str">
        <f t="shared" si="371"/>
        <v/>
      </c>
      <c r="K1422" s="244"/>
      <c r="L1422" s="423"/>
      <c r="M1422" s="252"/>
      <c r="N1422" s="315">
        <f>I1422</f>
        <v>0</v>
      </c>
      <c r="O1422" s="424">
        <f>L1422+M1422-N1422</f>
        <v>0</v>
      </c>
      <c r="P1422" s="244"/>
      <c r="Q1422" s="423"/>
      <c r="R1422" s="252"/>
      <c r="S1422" s="429">
        <f>+IF(+(L1422+M1422)&gt;=I1422,+M1422,+(+I1422-L1422))</f>
        <v>0</v>
      </c>
      <c r="T1422" s="315">
        <f>Q1422+R1422-S1422</f>
        <v>0</v>
      </c>
      <c r="U1422" s="252"/>
      <c r="V1422" s="252"/>
      <c r="W1422" s="253"/>
      <c r="X1422" s="313">
        <f t="shared" si="372"/>
        <v>0</v>
      </c>
    </row>
    <row r="1423" spans="2:24" ht="18.600000000000001" hidden="1" thickBot="1">
      <c r="B1423" s="173"/>
      <c r="C1423" s="137">
        <v>5502</v>
      </c>
      <c r="D1423" s="145" t="s">
        <v>1014</v>
      </c>
      <c r="E1423" s="704"/>
      <c r="F1423" s="449"/>
      <c r="G1423" s="245"/>
      <c r="H1423" s="245"/>
      <c r="I1423" s="476">
        <f>F1423+G1423+H1423</f>
        <v>0</v>
      </c>
      <c r="J1423" s="243" t="str">
        <f t="shared" si="371"/>
        <v/>
      </c>
      <c r="K1423" s="244"/>
      <c r="L1423" s="423"/>
      <c r="M1423" s="252"/>
      <c r="N1423" s="315">
        <f>I1423</f>
        <v>0</v>
      </c>
      <c r="O1423" s="424">
        <f>L1423+M1423-N1423</f>
        <v>0</v>
      </c>
      <c r="P1423" s="244"/>
      <c r="Q1423" s="423"/>
      <c r="R1423" s="252"/>
      <c r="S1423" s="429">
        <f>+IF(+(L1423+M1423)&gt;=I1423,+M1423,+(+I1423-L1423))</f>
        <v>0</v>
      </c>
      <c r="T1423" s="315">
        <f>Q1423+R1423-S1423</f>
        <v>0</v>
      </c>
      <c r="U1423" s="252"/>
      <c r="V1423" s="252"/>
      <c r="W1423" s="253"/>
      <c r="X1423" s="313">
        <f t="shared" si="372"/>
        <v>0</v>
      </c>
    </row>
    <row r="1424" spans="2:24" ht="18.600000000000001" hidden="1" thickBot="1">
      <c r="B1424" s="173"/>
      <c r="C1424" s="137">
        <v>5503</v>
      </c>
      <c r="D1424" s="139" t="s">
        <v>1015</v>
      </c>
      <c r="E1424" s="704"/>
      <c r="F1424" s="449"/>
      <c r="G1424" s="245"/>
      <c r="H1424" s="245"/>
      <c r="I1424" s="476">
        <f>F1424+G1424+H1424</f>
        <v>0</v>
      </c>
      <c r="J1424" s="243" t="str">
        <f t="shared" si="371"/>
        <v/>
      </c>
      <c r="K1424" s="244"/>
      <c r="L1424" s="423"/>
      <c r="M1424" s="252"/>
      <c r="N1424" s="315">
        <f>I1424</f>
        <v>0</v>
      </c>
      <c r="O1424" s="424">
        <f>L1424+M1424-N1424</f>
        <v>0</v>
      </c>
      <c r="P1424" s="244"/>
      <c r="Q1424" s="423"/>
      <c r="R1424" s="252"/>
      <c r="S1424" s="429">
        <f>+IF(+(L1424+M1424)&gt;=I1424,+M1424,+(+I1424-L1424))</f>
        <v>0</v>
      </c>
      <c r="T1424" s="315">
        <f>Q1424+R1424-S1424</f>
        <v>0</v>
      </c>
      <c r="U1424" s="252"/>
      <c r="V1424" s="252"/>
      <c r="W1424" s="253"/>
      <c r="X1424" s="313">
        <f t="shared" si="372"/>
        <v>0</v>
      </c>
    </row>
    <row r="1425" spans="2:24" ht="18.600000000000001" hidden="1" thickBot="1">
      <c r="B1425" s="173"/>
      <c r="C1425" s="137">
        <v>5504</v>
      </c>
      <c r="D1425" s="145" t="s">
        <v>1016</v>
      </c>
      <c r="E1425" s="704"/>
      <c r="F1425" s="449"/>
      <c r="G1425" s="245"/>
      <c r="H1425" s="245"/>
      <c r="I1425" s="476">
        <f>F1425+G1425+H1425</f>
        <v>0</v>
      </c>
      <c r="J1425" s="243" t="str">
        <f t="shared" si="371"/>
        <v/>
      </c>
      <c r="K1425" s="244"/>
      <c r="L1425" s="423"/>
      <c r="M1425" s="252"/>
      <c r="N1425" s="315">
        <f>I1425</f>
        <v>0</v>
      </c>
      <c r="O1425" s="424">
        <f>L1425+M1425-N1425</f>
        <v>0</v>
      </c>
      <c r="P1425" s="244"/>
      <c r="Q1425" s="423"/>
      <c r="R1425" s="252"/>
      <c r="S1425" s="429">
        <f>+IF(+(L1425+M1425)&gt;=I1425,+M1425,+(+I1425-L1425))</f>
        <v>0</v>
      </c>
      <c r="T1425" s="315">
        <f>Q1425+R1425-S1425</f>
        <v>0</v>
      </c>
      <c r="U1425" s="252"/>
      <c r="V1425" s="252"/>
      <c r="W1425" s="253"/>
      <c r="X1425" s="313">
        <f t="shared" si="372"/>
        <v>0</v>
      </c>
    </row>
    <row r="1426" spans="2:24" ht="18.600000000000001" hidden="1" thickBot="1">
      <c r="B1426" s="686">
        <v>5700</v>
      </c>
      <c r="C1426" s="950" t="s">
        <v>1017</v>
      </c>
      <c r="D1426" s="951"/>
      <c r="E1426" s="694"/>
      <c r="F1426" s="673">
        <v>0</v>
      </c>
      <c r="G1426" s="673">
        <v>0</v>
      </c>
      <c r="H1426" s="673">
        <v>0</v>
      </c>
      <c r="I1426" s="698">
        <f>SUM(I1427:I1429)</f>
        <v>0</v>
      </c>
      <c r="J1426" s="243" t="str">
        <f t="shared" si="371"/>
        <v/>
      </c>
      <c r="K1426" s="244"/>
      <c r="L1426" s="326">
        <f>SUM(L1427:L1429)</f>
        <v>0</v>
      </c>
      <c r="M1426" s="327">
        <f>SUM(M1427:M1429)</f>
        <v>0</v>
      </c>
      <c r="N1426" s="432">
        <f>SUM(N1427:N1428)</f>
        <v>0</v>
      </c>
      <c r="O1426" s="433">
        <f>SUM(O1427:O1429)</f>
        <v>0</v>
      </c>
      <c r="P1426" s="244"/>
      <c r="Q1426" s="326">
        <f>SUM(Q1427:Q1429)</f>
        <v>0</v>
      </c>
      <c r="R1426" s="327">
        <f>SUM(R1427:R1429)</f>
        <v>0</v>
      </c>
      <c r="S1426" s="327">
        <f>SUM(S1427:S1429)</f>
        <v>0</v>
      </c>
      <c r="T1426" s="327">
        <f>SUM(T1427:T1429)</f>
        <v>0</v>
      </c>
      <c r="U1426" s="327">
        <f>SUM(U1427:U1429)</f>
        <v>0</v>
      </c>
      <c r="V1426" s="327">
        <f>SUM(V1427:V1428)</f>
        <v>0</v>
      </c>
      <c r="W1426" s="433">
        <f>SUM(W1427:W1429)</f>
        <v>0</v>
      </c>
      <c r="X1426" s="313">
        <f t="shared" si="372"/>
        <v>0</v>
      </c>
    </row>
    <row r="1427" spans="2:24" ht="18.600000000000001" hidden="1" thickBot="1">
      <c r="B1427" s="175"/>
      <c r="C1427" s="176">
        <v>5701</v>
      </c>
      <c r="D1427" s="177" t="s">
        <v>1018</v>
      </c>
      <c r="E1427" s="705"/>
      <c r="F1427" s="592">
        <v>0</v>
      </c>
      <c r="G1427" s="592">
        <v>0</v>
      </c>
      <c r="H1427" s="592">
        <v>0</v>
      </c>
      <c r="I1427" s="476">
        <f>F1427+G1427+H1427</f>
        <v>0</v>
      </c>
      <c r="J1427" s="243" t="str">
        <f t="shared" si="371"/>
        <v/>
      </c>
      <c r="K1427" s="244"/>
      <c r="L1427" s="435"/>
      <c r="M1427" s="436"/>
      <c r="N1427" s="330">
        <f>I1427</f>
        <v>0</v>
      </c>
      <c r="O1427" s="424">
        <f>L1427+M1427-N1427</f>
        <v>0</v>
      </c>
      <c r="P1427" s="244"/>
      <c r="Q1427" s="435"/>
      <c r="R1427" s="436"/>
      <c r="S1427" s="429">
        <f>+IF(+(L1427+M1427)&gt;=I1427,+M1427,+(+I1427-L1427))</f>
        <v>0</v>
      </c>
      <c r="T1427" s="315">
        <f>Q1427+R1427-S1427</f>
        <v>0</v>
      </c>
      <c r="U1427" s="436"/>
      <c r="V1427" s="436"/>
      <c r="W1427" s="253"/>
      <c r="X1427" s="313">
        <f t="shared" si="372"/>
        <v>0</v>
      </c>
    </row>
    <row r="1428" spans="2:24" ht="18.600000000000001" hidden="1" thickBot="1">
      <c r="B1428" s="175"/>
      <c r="C1428" s="180">
        <v>5702</v>
      </c>
      <c r="D1428" s="181" t="s">
        <v>1019</v>
      </c>
      <c r="E1428" s="705"/>
      <c r="F1428" s="592">
        <v>0</v>
      </c>
      <c r="G1428" s="592">
        <v>0</v>
      </c>
      <c r="H1428" s="592">
        <v>0</v>
      </c>
      <c r="I1428" s="476">
        <f>F1428+G1428+H1428</f>
        <v>0</v>
      </c>
      <c r="J1428" s="243" t="str">
        <f t="shared" si="371"/>
        <v/>
      </c>
      <c r="K1428" s="244"/>
      <c r="L1428" s="435"/>
      <c r="M1428" s="436"/>
      <c r="N1428" s="330">
        <f>I1428</f>
        <v>0</v>
      </c>
      <c r="O1428" s="424">
        <f>L1428+M1428-N1428</f>
        <v>0</v>
      </c>
      <c r="P1428" s="244"/>
      <c r="Q1428" s="435"/>
      <c r="R1428" s="436"/>
      <c r="S1428" s="429">
        <f>+IF(+(L1428+M1428)&gt;=I1428,+M1428,+(+I1428-L1428))</f>
        <v>0</v>
      </c>
      <c r="T1428" s="315">
        <f>Q1428+R1428-S1428</f>
        <v>0</v>
      </c>
      <c r="U1428" s="436"/>
      <c r="V1428" s="436"/>
      <c r="W1428" s="253"/>
      <c r="X1428" s="313">
        <f t="shared" si="372"/>
        <v>0</v>
      </c>
    </row>
    <row r="1429" spans="2:24" ht="18.600000000000001" hidden="1" thickBot="1">
      <c r="B1429" s="136"/>
      <c r="C1429" s="182">
        <v>4071</v>
      </c>
      <c r="D1429" s="464" t="s">
        <v>1020</v>
      </c>
      <c r="E1429" s="704"/>
      <c r="F1429" s="592">
        <v>0</v>
      </c>
      <c r="G1429" s="592">
        <v>0</v>
      </c>
      <c r="H1429" s="592">
        <v>0</v>
      </c>
      <c r="I1429" s="476">
        <f>F1429+G1429+H1429</f>
        <v>0</v>
      </c>
      <c r="J1429" s="243" t="str">
        <f t="shared" si="371"/>
        <v/>
      </c>
      <c r="K1429" s="244"/>
      <c r="L1429" s="713"/>
      <c r="M1429" s="667"/>
      <c r="N1429" s="667"/>
      <c r="O1429" s="714"/>
      <c r="P1429" s="244"/>
      <c r="Q1429" s="663"/>
      <c r="R1429" s="667"/>
      <c r="S1429" s="667"/>
      <c r="T1429" s="667"/>
      <c r="U1429" s="667"/>
      <c r="V1429" s="667"/>
      <c r="W1429" s="711"/>
      <c r="X1429" s="313">
        <f t="shared" si="372"/>
        <v>0</v>
      </c>
    </row>
    <row r="1430" spans="2:24" ht="16.2" hidden="1" thickBot="1">
      <c r="B1430" s="173"/>
      <c r="C1430" s="183"/>
      <c r="D1430" s="334"/>
      <c r="E1430" s="706"/>
      <c r="F1430" s="248"/>
      <c r="G1430" s="248"/>
      <c r="H1430" s="248"/>
      <c r="I1430" s="249"/>
      <c r="J1430" s="243" t="str">
        <f t="shared" si="371"/>
        <v/>
      </c>
      <c r="K1430" s="244"/>
      <c r="L1430" s="437"/>
      <c r="M1430" s="438"/>
      <c r="N1430" s="323"/>
      <c r="O1430" s="324"/>
      <c r="P1430" s="244"/>
      <c r="Q1430" s="437"/>
      <c r="R1430" s="438"/>
      <c r="S1430" s="323"/>
      <c r="T1430" s="323"/>
      <c r="U1430" s="438"/>
      <c r="V1430" s="323"/>
      <c r="W1430" s="324"/>
      <c r="X1430" s="324"/>
    </row>
    <row r="1431" spans="2:24" ht="18.600000000000001" hidden="1" thickBot="1">
      <c r="B1431" s="699">
        <v>98</v>
      </c>
      <c r="C1431" s="963" t="s">
        <v>1021</v>
      </c>
      <c r="D1431" s="942"/>
      <c r="E1431" s="687"/>
      <c r="F1431" s="690"/>
      <c r="G1431" s="691"/>
      <c r="H1431" s="691"/>
      <c r="I1431" s="692">
        <f>F1431+G1431+H1431</f>
        <v>0</v>
      </c>
      <c r="J1431" s="243" t="str">
        <f t="shared" si="371"/>
        <v/>
      </c>
      <c r="K1431" s="244"/>
      <c r="L1431" s="428"/>
      <c r="M1431" s="254"/>
      <c r="N1431" s="317">
        <f>I1431</f>
        <v>0</v>
      </c>
      <c r="O1431" s="424">
        <f>L1431+M1431-N1431</f>
        <v>0</v>
      </c>
      <c r="P1431" s="244"/>
      <c r="Q1431" s="428"/>
      <c r="R1431" s="254"/>
      <c r="S1431" s="429">
        <f>+IF(+(L1431+M1431)&gt;=I1431,+M1431,+(+I1431-L1431))</f>
        <v>0</v>
      </c>
      <c r="T1431" s="315">
        <f>Q1431+R1431-S1431</f>
        <v>0</v>
      </c>
      <c r="U1431" s="254"/>
      <c r="V1431" s="254"/>
      <c r="W1431" s="253"/>
      <c r="X1431" s="313">
        <f>T1431-U1431-V1431-W1431</f>
        <v>0</v>
      </c>
    </row>
    <row r="1432" spans="2:24" ht="16.8" hidden="1" thickBot="1">
      <c r="B1432" s="184"/>
      <c r="C1432" s="335" t="s">
        <v>1022</v>
      </c>
      <c r="D1432" s="336"/>
      <c r="E1432" s="395"/>
      <c r="F1432" s="395"/>
      <c r="G1432" s="395"/>
      <c r="H1432" s="395"/>
      <c r="I1432" s="337"/>
      <c r="J1432" s="243" t="str">
        <f t="shared" si="371"/>
        <v/>
      </c>
      <c r="K1432" s="244"/>
      <c r="L1432" s="338"/>
      <c r="M1432" s="339"/>
      <c r="N1432" s="339"/>
      <c r="O1432" s="340"/>
      <c r="P1432" s="244"/>
      <c r="Q1432" s="338"/>
      <c r="R1432" s="339"/>
      <c r="S1432" s="339"/>
      <c r="T1432" s="339"/>
      <c r="U1432" s="339"/>
      <c r="V1432" s="339"/>
      <c r="W1432" s="340"/>
      <c r="X1432" s="340"/>
    </row>
    <row r="1433" spans="2:24" ht="16.8" hidden="1" thickBot="1">
      <c r="B1433" s="184"/>
      <c r="C1433" s="341" t="s">
        <v>1023</v>
      </c>
      <c r="D1433" s="334"/>
      <c r="E1433" s="384"/>
      <c r="F1433" s="384"/>
      <c r="G1433" s="384"/>
      <c r="H1433" s="384"/>
      <c r="I1433" s="307"/>
      <c r="J1433" s="243" t="str">
        <f t="shared" si="371"/>
        <v/>
      </c>
      <c r="K1433" s="244"/>
      <c r="L1433" s="342"/>
      <c r="M1433" s="343"/>
      <c r="N1433" s="343"/>
      <c r="O1433" s="344"/>
      <c r="P1433" s="244"/>
      <c r="Q1433" s="342"/>
      <c r="R1433" s="343"/>
      <c r="S1433" s="343"/>
      <c r="T1433" s="343"/>
      <c r="U1433" s="343"/>
      <c r="V1433" s="343"/>
      <c r="W1433" s="344"/>
      <c r="X1433" s="344"/>
    </row>
    <row r="1434" spans="2:24" ht="16.8" hidden="1" thickBot="1">
      <c r="B1434" s="185"/>
      <c r="C1434" s="345" t="s">
        <v>1688</v>
      </c>
      <c r="D1434" s="346"/>
      <c r="E1434" s="396"/>
      <c r="F1434" s="396"/>
      <c r="G1434" s="396"/>
      <c r="H1434" s="396"/>
      <c r="I1434" s="309"/>
      <c r="J1434" s="243" t="str">
        <f t="shared" si="371"/>
        <v/>
      </c>
      <c r="K1434" s="244"/>
      <c r="L1434" s="347"/>
      <c r="M1434" s="348"/>
      <c r="N1434" s="348"/>
      <c r="O1434" s="349"/>
      <c r="P1434" s="244"/>
      <c r="Q1434" s="347"/>
      <c r="R1434" s="348"/>
      <c r="S1434" s="348"/>
      <c r="T1434" s="348"/>
      <c r="U1434" s="348"/>
      <c r="V1434" s="348"/>
      <c r="W1434" s="349"/>
      <c r="X1434" s="349"/>
    </row>
    <row r="1435" spans="2:24" ht="18.600000000000001" thickBot="1">
      <c r="B1435" s="607"/>
      <c r="C1435" s="608" t="s">
        <v>1242</v>
      </c>
      <c r="D1435" s="609" t="s">
        <v>1024</v>
      </c>
      <c r="E1435" s="700"/>
      <c r="F1435" s="700">
        <f>SUM(F1320,F1323,F1329,F1337,F1338,F1356,F1360,F1366,F1369,F1370,F1371,F1372,F1373,F1382,F1388,F1389,F1390,F1391,F1398,F1402,F1403,F1404,F1405,F1408,F1409,F1417,F1420,F1421,F1426)+F1431</f>
        <v>13471</v>
      </c>
      <c r="G1435" s="700">
        <f>SUM(G1320,G1323,G1329,G1337,G1338,G1356,G1360,G1366,G1369,G1370,G1371,G1372,G1373,G1382,G1388,G1389,G1390,G1391,G1398,G1402,G1403,G1404,G1405,G1408,G1409,G1417,G1420,G1421,G1426)+G1431</f>
        <v>0</v>
      </c>
      <c r="H1435" s="700">
        <f>SUM(H1320,H1323,H1329,H1337,H1338,H1356,H1360,H1366,H1369,H1370,H1371,H1372,H1373,H1382,H1388,H1389,H1390,H1391,H1398,H1402,H1403,H1404,H1405,H1408,H1409,H1417,H1420,H1421,H1426)+H1431</f>
        <v>0</v>
      </c>
      <c r="I1435" s="700">
        <f>SUM(I1320,I1323,I1329,I1337,I1338,I1356,I1360,I1366,I1369,I1370,I1371,I1372,I1373,I1382,I1388,I1389,I1390,I1391,I1398,I1402,I1403,I1404,I1405,I1408,I1409,I1417,I1420,I1421,I1426)+I1431</f>
        <v>13471</v>
      </c>
      <c r="J1435" s="243">
        <f t="shared" si="371"/>
        <v>1</v>
      </c>
      <c r="K1435" s="439" t="str">
        <f>LEFT(C1317,1)</f>
        <v>2</v>
      </c>
      <c r="L1435" s="276">
        <f>SUM(L1320,L1323,L1329,L1337,L1338,L1356,L1360,L1366,L1369,L1370,L1371,L1372,L1373,L1382,L1388,L1389,L1390,L1391,L1398,L1402,L1403,L1404,L1405,L1408,L1409,L1417,L1420,L1421,L1426)+L1431</f>
        <v>0</v>
      </c>
      <c r="M1435" s="276">
        <f>SUM(M1320,M1323,M1329,M1337,M1338,M1356,M1360,M1366,M1369,M1370,M1371,M1372,M1373,M1382,M1388,M1389,M1390,M1391,M1398,M1402,M1403,M1404,M1405,M1408,M1409,M1417,M1420,M1421,M1426)+M1431</f>
        <v>0</v>
      </c>
      <c r="N1435" s="276">
        <f>SUM(N1320,N1323,N1329,N1337,N1338,N1356,N1360,N1366,N1369,N1370,N1371,N1372,N1373,N1382,N1388,N1389,N1390,N1391,N1398,N1402,N1403,N1404,N1405,N1408,N1409,N1417,N1420,N1421,N1426)+N1431</f>
        <v>13471</v>
      </c>
      <c r="O1435" s="276">
        <f>SUM(O1320,O1323,O1329,O1337,O1338,O1356,O1360,O1366,O1369,O1370,O1371,O1372,O1373,O1382,O1388,O1389,O1390,O1391,O1398,O1402,O1403,O1404,O1405,O1408,O1409,O1417,O1420,O1421,O1426)+O1431</f>
        <v>-13471</v>
      </c>
      <c r="P1435" s="222"/>
      <c r="Q1435" s="276">
        <f t="shared" ref="Q1435:W1435" si="375">SUM(Q1320,Q1323,Q1329,Q1337,Q1338,Q1356,Q1360,Q1366,Q1369,Q1370,Q1371,Q1372,Q1373,Q1382,Q1388,Q1389,Q1390,Q1391,Q1398,Q1402,Q1403,Q1404,Q1405,Q1408,Q1409,Q1417,Q1420,Q1421,Q1426)+Q1431</f>
        <v>0</v>
      </c>
      <c r="R1435" s="276">
        <f t="shared" si="375"/>
        <v>0</v>
      </c>
      <c r="S1435" s="276">
        <f t="shared" si="375"/>
        <v>13471</v>
      </c>
      <c r="T1435" s="276">
        <f t="shared" si="375"/>
        <v>-13471</v>
      </c>
      <c r="U1435" s="276">
        <f t="shared" si="375"/>
        <v>0</v>
      </c>
      <c r="V1435" s="276">
        <f t="shared" si="375"/>
        <v>0</v>
      </c>
      <c r="W1435" s="276">
        <f t="shared" si="375"/>
        <v>0</v>
      </c>
      <c r="X1435" s="313">
        <f>T1435-U1435-V1435-W1435</f>
        <v>-13471</v>
      </c>
    </row>
    <row r="1436" spans="2:24">
      <c r="B1436" s="554" t="s">
        <v>32</v>
      </c>
      <c r="C1436" s="186"/>
      <c r="I1436" s="219"/>
      <c r="J1436" s="221">
        <f>J1435</f>
        <v>1</v>
      </c>
      <c r="P1436"/>
    </row>
    <row r="1437" spans="2:24">
      <c r="B1437" s="392"/>
      <c r="C1437" s="392"/>
      <c r="D1437" s="393"/>
      <c r="E1437" s="392"/>
      <c r="F1437" s="392"/>
      <c r="G1437" s="392"/>
      <c r="H1437" s="392"/>
      <c r="I1437" s="394"/>
      <c r="J1437" s="221">
        <f>J1435</f>
        <v>1</v>
      </c>
      <c r="L1437" s="392"/>
      <c r="M1437" s="392"/>
      <c r="N1437" s="394"/>
      <c r="O1437" s="394"/>
      <c r="P1437" s="394"/>
      <c r="Q1437" s="392"/>
      <c r="R1437" s="392"/>
      <c r="S1437" s="394"/>
      <c r="T1437" s="394"/>
      <c r="U1437" s="392"/>
      <c r="V1437" s="394"/>
      <c r="W1437" s="394"/>
      <c r="X1437" s="394"/>
    </row>
    <row r="1438" spans="2:24" ht="18" hidden="1">
      <c r="B1438" s="402"/>
      <c r="C1438" s="402"/>
      <c r="D1438" s="402"/>
      <c r="E1438" s="402"/>
      <c r="F1438" s="402"/>
      <c r="G1438" s="402"/>
      <c r="H1438" s="402"/>
      <c r="I1438" s="484"/>
      <c r="J1438" s="440">
        <f>(IF(E1435&lt;&gt;0,$G$2,IF(I1435&lt;&gt;0,$G$2,"")))</f>
        <v>0</v>
      </c>
    </row>
    <row r="1439" spans="2:24" ht="18" hidden="1">
      <c r="B1439" s="402"/>
      <c r="C1439" s="402"/>
      <c r="D1439" s="474"/>
      <c r="E1439" s="402"/>
      <c r="F1439" s="402"/>
      <c r="G1439" s="402"/>
      <c r="H1439" s="402"/>
      <c r="I1439" s="484"/>
      <c r="J1439" s="440" t="str">
        <f>(IF(E1436&lt;&gt;0,$G$2,IF(I1436&lt;&gt;0,$G$2,"")))</f>
        <v/>
      </c>
    </row>
    <row r="1440" spans="2:24">
      <c r="E1440" s="278"/>
      <c r="F1440" s="278"/>
      <c r="G1440" s="278"/>
      <c r="H1440" s="278"/>
      <c r="I1440" s="282"/>
      <c r="J1440" s="221">
        <f>(IF($E1573&lt;&gt;0,$J$2,IF($I1573&lt;&gt;0,$J$2,"")))</f>
        <v>1</v>
      </c>
      <c r="L1440" s="278"/>
      <c r="M1440" s="278"/>
      <c r="N1440" s="282"/>
      <c r="O1440" s="282"/>
      <c r="P1440" s="282"/>
      <c r="Q1440" s="278"/>
      <c r="R1440" s="278"/>
      <c r="S1440" s="282"/>
      <c r="T1440" s="282"/>
      <c r="U1440" s="278"/>
      <c r="V1440" s="282"/>
      <c r="W1440" s="282"/>
    </row>
    <row r="1441" spans="2:24">
      <c r="C1441" s="227"/>
      <c r="D1441" s="228"/>
      <c r="E1441" s="278"/>
      <c r="F1441" s="278"/>
      <c r="G1441" s="278"/>
      <c r="H1441" s="278"/>
      <c r="I1441" s="282"/>
      <c r="J1441" s="221">
        <f>(IF($E1573&lt;&gt;0,$J$2,IF($I1573&lt;&gt;0,$J$2,"")))</f>
        <v>1</v>
      </c>
      <c r="L1441" s="278"/>
      <c r="M1441" s="278"/>
      <c r="N1441" s="282"/>
      <c r="O1441" s="282"/>
      <c r="P1441" s="282"/>
      <c r="Q1441" s="278"/>
      <c r="R1441" s="278"/>
      <c r="S1441" s="282"/>
      <c r="T1441" s="282"/>
      <c r="U1441" s="278"/>
      <c r="V1441" s="282"/>
      <c r="W1441" s="282"/>
    </row>
    <row r="1442" spans="2:24">
      <c r="B1442" s="897" t="str">
        <f>$B$7</f>
        <v>БЮДЖЕТ - НАЧАЛЕН ПЛАН
ПО ПЪЛНА ЕДИННА БЮДЖЕТНА КЛАСИФИКАЦИЯ</v>
      </c>
      <c r="C1442" s="898"/>
      <c r="D1442" s="898"/>
      <c r="E1442" s="278"/>
      <c r="F1442" s="278"/>
      <c r="G1442" s="278"/>
      <c r="H1442" s="278"/>
      <c r="I1442" s="282"/>
      <c r="J1442" s="221">
        <f>(IF($E1573&lt;&gt;0,$J$2,IF($I1573&lt;&gt;0,$J$2,"")))</f>
        <v>1</v>
      </c>
      <c r="L1442" s="278"/>
      <c r="M1442" s="278"/>
      <c r="N1442" s="282"/>
      <c r="O1442" s="282"/>
      <c r="P1442" s="282"/>
      <c r="Q1442" s="278"/>
      <c r="R1442" s="278"/>
      <c r="S1442" s="282"/>
      <c r="T1442" s="282"/>
      <c r="U1442" s="278"/>
      <c r="V1442" s="282"/>
      <c r="W1442" s="282"/>
    </row>
    <row r="1443" spans="2:24">
      <c r="C1443" s="227"/>
      <c r="D1443" s="228"/>
      <c r="E1443" s="279" t="s">
        <v>1656</v>
      </c>
      <c r="F1443" s="279" t="s">
        <v>1524</v>
      </c>
      <c r="G1443" s="278"/>
      <c r="H1443" s="278"/>
      <c r="I1443" s="282"/>
      <c r="J1443" s="221">
        <f>(IF($E1573&lt;&gt;0,$J$2,IF($I1573&lt;&gt;0,$J$2,"")))</f>
        <v>1</v>
      </c>
      <c r="L1443" s="278"/>
      <c r="M1443" s="278"/>
      <c r="N1443" s="282"/>
      <c r="O1443" s="282"/>
      <c r="P1443" s="282"/>
      <c r="Q1443" s="278"/>
      <c r="R1443" s="278"/>
      <c r="S1443" s="282"/>
      <c r="T1443" s="282"/>
      <c r="U1443" s="278"/>
      <c r="V1443" s="282"/>
      <c r="W1443" s="282"/>
    </row>
    <row r="1444" spans="2:24" ht="17.399999999999999">
      <c r="B1444" s="899" t="str">
        <f>$B$9</f>
        <v>Маджарово</v>
      </c>
      <c r="C1444" s="900"/>
      <c r="D1444" s="901"/>
      <c r="E1444" s="578">
        <f>$E$9</f>
        <v>44927</v>
      </c>
      <c r="F1444" s="579">
        <f>$F$9</f>
        <v>45291</v>
      </c>
      <c r="G1444" s="278"/>
      <c r="H1444" s="278"/>
      <c r="I1444" s="282"/>
      <c r="J1444" s="221">
        <f>(IF($E1573&lt;&gt;0,$J$2,IF($I1573&lt;&gt;0,$J$2,"")))</f>
        <v>1</v>
      </c>
      <c r="L1444" s="278"/>
      <c r="M1444" s="278"/>
      <c r="N1444" s="282"/>
      <c r="O1444" s="282"/>
      <c r="P1444" s="282"/>
      <c r="Q1444" s="278"/>
      <c r="R1444" s="278"/>
      <c r="S1444" s="282"/>
      <c r="T1444" s="282"/>
      <c r="U1444" s="278"/>
      <c r="V1444" s="282"/>
      <c r="W1444" s="282"/>
    </row>
    <row r="1445" spans="2:24">
      <c r="B1445" s="230" t="str">
        <f>$B$10</f>
        <v>(наименование на разпоредителя с бюджет)</v>
      </c>
      <c r="E1445" s="278"/>
      <c r="F1445" s="280">
        <f>$F$10</f>
        <v>0</v>
      </c>
      <c r="G1445" s="278"/>
      <c r="H1445" s="278"/>
      <c r="I1445" s="282"/>
      <c r="J1445" s="221">
        <f>(IF($E1573&lt;&gt;0,$J$2,IF($I1573&lt;&gt;0,$J$2,"")))</f>
        <v>1</v>
      </c>
      <c r="L1445" s="278"/>
      <c r="M1445" s="278"/>
      <c r="N1445" s="282"/>
      <c r="O1445" s="282"/>
      <c r="P1445" s="282"/>
      <c r="Q1445" s="278"/>
      <c r="R1445" s="278"/>
      <c r="S1445" s="282"/>
      <c r="T1445" s="282"/>
      <c r="U1445" s="278"/>
      <c r="V1445" s="282"/>
      <c r="W1445" s="282"/>
    </row>
    <row r="1446" spans="2:24">
      <c r="B1446" s="230"/>
      <c r="E1446" s="281"/>
      <c r="F1446" s="278"/>
      <c r="G1446" s="278"/>
      <c r="H1446" s="278"/>
      <c r="I1446" s="282"/>
      <c r="J1446" s="221">
        <f>(IF($E1573&lt;&gt;0,$J$2,IF($I1573&lt;&gt;0,$J$2,"")))</f>
        <v>1</v>
      </c>
      <c r="L1446" s="278"/>
      <c r="M1446" s="278"/>
      <c r="N1446" s="282"/>
      <c r="O1446" s="282"/>
      <c r="P1446" s="282"/>
      <c r="Q1446" s="278"/>
      <c r="R1446" s="278"/>
      <c r="S1446" s="282"/>
      <c r="T1446" s="282"/>
      <c r="U1446" s="278"/>
      <c r="V1446" s="282"/>
      <c r="W1446" s="282"/>
    </row>
    <row r="1447" spans="2:24" ht="18">
      <c r="B1447" s="883" t="str">
        <f>$B$12</f>
        <v>Маджарово</v>
      </c>
      <c r="C1447" s="884"/>
      <c r="D1447" s="885"/>
      <c r="E1447" s="229" t="s">
        <v>1657</v>
      </c>
      <c r="F1447" s="580" t="str">
        <f>$F$12</f>
        <v>7604</v>
      </c>
      <c r="G1447" s="278"/>
      <c r="H1447" s="278"/>
      <c r="I1447" s="282"/>
      <c r="J1447" s="221">
        <f>(IF($E1573&lt;&gt;0,$J$2,IF($I1573&lt;&gt;0,$J$2,"")))</f>
        <v>1</v>
      </c>
      <c r="L1447" s="278"/>
      <c r="M1447" s="278"/>
      <c r="N1447" s="282"/>
      <c r="O1447" s="282"/>
      <c r="P1447" s="282"/>
      <c r="Q1447" s="278"/>
      <c r="R1447" s="278"/>
      <c r="S1447" s="282"/>
      <c r="T1447" s="282"/>
      <c r="U1447" s="278"/>
      <c r="V1447" s="282"/>
      <c r="W1447" s="282"/>
    </row>
    <row r="1448" spans="2:24">
      <c r="B1448" s="581" t="str">
        <f>$B$13</f>
        <v>(наименование на първостепенния разпоредител с бюджет)</v>
      </c>
      <c r="E1448" s="281" t="s">
        <v>1658</v>
      </c>
      <c r="F1448" s="278"/>
      <c r="G1448" s="278"/>
      <c r="H1448" s="278"/>
      <c r="I1448" s="282"/>
      <c r="J1448" s="221">
        <f>(IF($E1573&lt;&gt;0,$J$2,IF($I1573&lt;&gt;0,$J$2,"")))</f>
        <v>1</v>
      </c>
      <c r="L1448" s="278"/>
      <c r="M1448" s="278"/>
      <c r="N1448" s="282"/>
      <c r="O1448" s="282"/>
      <c r="P1448" s="282"/>
      <c r="Q1448" s="278"/>
      <c r="R1448" s="278"/>
      <c r="S1448" s="282"/>
      <c r="T1448" s="282"/>
      <c r="U1448" s="278"/>
      <c r="V1448" s="282"/>
      <c r="W1448" s="282"/>
    </row>
    <row r="1449" spans="2:24" ht="18">
      <c r="B1449" s="230"/>
      <c r="D1449" s="441"/>
      <c r="E1449" s="277"/>
      <c r="F1449" s="277"/>
      <c r="G1449" s="277"/>
      <c r="H1449" s="277"/>
      <c r="I1449" s="384"/>
      <c r="J1449" s="221">
        <f>(IF($E1573&lt;&gt;0,$J$2,IF($I1573&lt;&gt;0,$J$2,"")))</f>
        <v>1</v>
      </c>
      <c r="L1449" s="278"/>
      <c r="M1449" s="278"/>
      <c r="N1449" s="282"/>
      <c r="O1449" s="282"/>
      <c r="P1449" s="282"/>
      <c r="Q1449" s="278"/>
      <c r="R1449" s="278"/>
      <c r="S1449" s="282"/>
      <c r="T1449" s="282"/>
      <c r="U1449" s="278"/>
      <c r="V1449" s="282"/>
      <c r="W1449" s="282"/>
    </row>
    <row r="1450" spans="2:24" ht="16.8" thickBot="1">
      <c r="C1450" s="227"/>
      <c r="D1450" s="228"/>
      <c r="E1450" s="278"/>
      <c r="F1450" s="281"/>
      <c r="G1450" s="281"/>
      <c r="H1450" s="281"/>
      <c r="I1450" s="284" t="s">
        <v>1659</v>
      </c>
      <c r="J1450" s="221">
        <f>(IF($E1573&lt;&gt;0,$J$2,IF($I1573&lt;&gt;0,$J$2,"")))</f>
        <v>1</v>
      </c>
      <c r="L1450" s="283" t="s">
        <v>91</v>
      </c>
      <c r="M1450" s="278"/>
      <c r="N1450" s="282"/>
      <c r="O1450" s="284" t="s">
        <v>1659</v>
      </c>
      <c r="P1450" s="282"/>
      <c r="Q1450" s="283" t="s">
        <v>92</v>
      </c>
      <c r="R1450" s="278"/>
      <c r="S1450" s="282"/>
      <c r="T1450" s="284" t="s">
        <v>1659</v>
      </c>
      <c r="U1450" s="278"/>
      <c r="V1450" s="282"/>
      <c r="W1450" s="284" t="s">
        <v>1659</v>
      </c>
    </row>
    <row r="1451" spans="2:24" ht="18.600000000000001" thickBot="1">
      <c r="B1451" s="674"/>
      <c r="C1451" s="675"/>
      <c r="D1451" s="676" t="s">
        <v>1055</v>
      </c>
      <c r="E1451" s="677"/>
      <c r="F1451" s="955" t="s">
        <v>1460</v>
      </c>
      <c r="G1451" s="956"/>
      <c r="H1451" s="957"/>
      <c r="I1451" s="958"/>
      <c r="J1451" s="221">
        <f>(IF($E1573&lt;&gt;0,$J$2,IF($I1573&lt;&gt;0,$J$2,"")))</f>
        <v>1</v>
      </c>
      <c r="L1451" s="912" t="s">
        <v>1888</v>
      </c>
      <c r="M1451" s="912" t="s">
        <v>1889</v>
      </c>
      <c r="N1451" s="905" t="s">
        <v>1890</v>
      </c>
      <c r="O1451" s="905" t="s">
        <v>93</v>
      </c>
      <c r="P1451" s="222"/>
      <c r="Q1451" s="905" t="s">
        <v>1891</v>
      </c>
      <c r="R1451" s="905" t="s">
        <v>1892</v>
      </c>
      <c r="S1451" s="905" t="s">
        <v>1893</v>
      </c>
      <c r="T1451" s="905" t="s">
        <v>94</v>
      </c>
      <c r="U1451" s="409" t="s">
        <v>95</v>
      </c>
      <c r="V1451" s="410"/>
      <c r="W1451" s="411"/>
      <c r="X1451" s="291"/>
    </row>
    <row r="1452" spans="2:24" ht="31.8" thickBot="1">
      <c r="B1452" s="678" t="s">
        <v>1575</v>
      </c>
      <c r="C1452" s="679" t="s">
        <v>1660</v>
      </c>
      <c r="D1452" s="680" t="s">
        <v>1056</v>
      </c>
      <c r="E1452" s="681"/>
      <c r="F1452" s="605" t="s">
        <v>1461</v>
      </c>
      <c r="G1452" s="605" t="s">
        <v>1462</v>
      </c>
      <c r="H1452" s="605" t="s">
        <v>1459</v>
      </c>
      <c r="I1452" s="605" t="s">
        <v>1049</v>
      </c>
      <c r="J1452" s="221">
        <f>(IF($E1573&lt;&gt;0,$J$2,IF($I1573&lt;&gt;0,$J$2,"")))</f>
        <v>1</v>
      </c>
      <c r="L1452" s="948"/>
      <c r="M1452" s="954"/>
      <c r="N1452" s="948"/>
      <c r="O1452" s="954"/>
      <c r="P1452" s="222"/>
      <c r="Q1452" s="945"/>
      <c r="R1452" s="945"/>
      <c r="S1452" s="945"/>
      <c r="T1452" s="945"/>
      <c r="U1452" s="412">
        <f>$C$3</f>
        <v>2023</v>
      </c>
      <c r="V1452" s="412">
        <f>$C$3+1</f>
        <v>2024</v>
      </c>
      <c r="W1452" s="412" t="str">
        <f>CONCATENATE("след ",$C$3+1)</f>
        <v>след 2024</v>
      </c>
      <c r="X1452" s="413" t="s">
        <v>96</v>
      </c>
    </row>
    <row r="1453" spans="2:24" ht="18" thickBot="1">
      <c r="B1453" s="506"/>
      <c r="C1453" s="397"/>
      <c r="D1453" s="295" t="s">
        <v>1244</v>
      </c>
      <c r="E1453" s="701"/>
      <c r="F1453" s="296"/>
      <c r="G1453" s="296"/>
      <c r="H1453" s="296"/>
      <c r="I1453" s="483"/>
      <c r="J1453" s="221">
        <f>(IF($E1573&lt;&gt;0,$J$2,IF($I1573&lt;&gt;0,$J$2,"")))</f>
        <v>1</v>
      </c>
      <c r="L1453" s="297" t="s">
        <v>97</v>
      </c>
      <c r="M1453" s="297" t="s">
        <v>98</v>
      </c>
      <c r="N1453" s="298" t="s">
        <v>99</v>
      </c>
      <c r="O1453" s="298" t="s">
        <v>100</v>
      </c>
      <c r="P1453" s="222"/>
      <c r="Q1453" s="504" t="s">
        <v>101</v>
      </c>
      <c r="R1453" s="504" t="s">
        <v>102</v>
      </c>
      <c r="S1453" s="504" t="s">
        <v>103</v>
      </c>
      <c r="T1453" s="504" t="s">
        <v>104</v>
      </c>
      <c r="U1453" s="504" t="s">
        <v>1026</v>
      </c>
      <c r="V1453" s="504" t="s">
        <v>1027</v>
      </c>
      <c r="W1453" s="504" t="s">
        <v>1028</v>
      </c>
      <c r="X1453" s="414" t="s">
        <v>1029</v>
      </c>
    </row>
    <row r="1454" spans="2:24" ht="122.4" thickBot="1">
      <c r="B1454" s="236"/>
      <c r="C1454" s="511">
        <f>VLOOKUP(D1454,OP_LIST2,2,FALSE)</f>
        <v>0</v>
      </c>
      <c r="D1454" s="512" t="s">
        <v>944</v>
      </c>
      <c r="E1454" s="702"/>
      <c r="F1454" s="368"/>
      <c r="G1454" s="368"/>
      <c r="H1454" s="368"/>
      <c r="I1454" s="303"/>
      <c r="J1454" s="221">
        <f>(IF($E1573&lt;&gt;0,$J$2,IF($I1573&lt;&gt;0,$J$2,"")))</f>
        <v>1</v>
      </c>
      <c r="L1454" s="415" t="s">
        <v>1030</v>
      </c>
      <c r="M1454" s="415" t="s">
        <v>1030</v>
      </c>
      <c r="N1454" s="415" t="s">
        <v>1031</v>
      </c>
      <c r="O1454" s="415" t="s">
        <v>1032</v>
      </c>
      <c r="P1454" s="222"/>
      <c r="Q1454" s="415" t="s">
        <v>1030</v>
      </c>
      <c r="R1454" s="415" t="s">
        <v>1030</v>
      </c>
      <c r="S1454" s="415" t="s">
        <v>1057</v>
      </c>
      <c r="T1454" s="415" t="s">
        <v>1034</v>
      </c>
      <c r="U1454" s="415" t="s">
        <v>1030</v>
      </c>
      <c r="V1454" s="415" t="s">
        <v>1030</v>
      </c>
      <c r="W1454" s="415" t="s">
        <v>1030</v>
      </c>
      <c r="X1454" s="306" t="s">
        <v>1035</v>
      </c>
    </row>
    <row r="1455" spans="2:24" ht="18" thickBot="1">
      <c r="B1455" s="510"/>
      <c r="C1455" s="513">
        <f>VLOOKUP(D1456,EBK_DEIN2,2,FALSE)</f>
        <v>3311</v>
      </c>
      <c r="D1455" s="505" t="s">
        <v>1444</v>
      </c>
      <c r="E1455" s="703"/>
      <c r="F1455" s="368"/>
      <c r="G1455" s="368"/>
      <c r="H1455" s="368"/>
      <c r="I1455" s="303"/>
      <c r="J1455" s="221">
        <f>(IF($E1573&lt;&gt;0,$J$2,IF($I1573&lt;&gt;0,$J$2,"")))</f>
        <v>1</v>
      </c>
      <c r="L1455" s="416"/>
      <c r="M1455" s="416"/>
      <c r="N1455" s="344"/>
      <c r="O1455" s="417"/>
      <c r="P1455" s="222"/>
      <c r="Q1455" s="416"/>
      <c r="R1455" s="416"/>
      <c r="S1455" s="344"/>
      <c r="T1455" s="417"/>
      <c r="U1455" s="416"/>
      <c r="V1455" s="344"/>
      <c r="W1455" s="417"/>
      <c r="X1455" s="418"/>
    </row>
    <row r="1456" spans="2:24" ht="18">
      <c r="B1456" s="419"/>
      <c r="C1456" s="238"/>
      <c r="D1456" s="502" t="s">
        <v>1705</v>
      </c>
      <c r="E1456" s="703"/>
      <c r="F1456" s="368"/>
      <c r="G1456" s="368"/>
      <c r="H1456" s="368"/>
      <c r="I1456" s="303"/>
      <c r="J1456" s="221">
        <f>(IF($E1573&lt;&gt;0,$J$2,IF($I1573&lt;&gt;0,$J$2,"")))</f>
        <v>1</v>
      </c>
      <c r="L1456" s="416"/>
      <c r="M1456" s="416"/>
      <c r="N1456" s="344"/>
      <c r="O1456" s="420">
        <f>SUMIF(O1459:O1460,"&lt;0")+SUMIF(O1462:O1466,"&lt;0")+SUMIF(O1468:O1475,"&lt;0")+SUMIF(O1477:O1493,"&lt;0")+SUMIF(O1499:O1503,"&lt;0")+SUMIF(O1505:O1510,"&lt;0")+SUMIF(O1513:O1519,"&lt;0")+SUMIF(O1526:O1527,"&lt;0")+SUMIF(O1530:O1535,"&lt;0")+SUMIF(O1537:O1542,"&lt;0")+SUMIF(O1546,"&lt;0")+SUMIF(O1548:O1554,"&lt;0")+SUMIF(O1556:O1558,"&lt;0")+SUMIF(O1560:O1563,"&lt;0")+SUMIF(O1565:O1566,"&lt;0")+SUMIF(O1569,"&lt;0")</f>
        <v>-482784</v>
      </c>
      <c r="P1456" s="222"/>
      <c r="Q1456" s="416"/>
      <c r="R1456" s="416"/>
      <c r="S1456" s="344"/>
      <c r="T1456" s="420">
        <f>SUMIF(T1459:T1460,"&lt;0")+SUMIF(T1462:T1466,"&lt;0")+SUMIF(T1468:T1475,"&lt;0")+SUMIF(T1477:T1493,"&lt;0")+SUMIF(T1499:T1503,"&lt;0")+SUMIF(T1505:T1510,"&lt;0")+SUMIF(T1513:T1519,"&lt;0")+SUMIF(T1526:T1527,"&lt;0")+SUMIF(T1530:T1535,"&lt;0")+SUMIF(T1537:T1542,"&lt;0")+SUMIF(T1546,"&lt;0")+SUMIF(T1548:T1554,"&lt;0")+SUMIF(T1556:T1558,"&lt;0")+SUMIF(T1560:T1563,"&lt;0")+SUMIF(T1565:T1566,"&lt;0")+SUMIF(T1569,"&lt;0")</f>
        <v>-239784</v>
      </c>
      <c r="U1456" s="416"/>
      <c r="V1456" s="344"/>
      <c r="W1456" s="417"/>
      <c r="X1456" s="308"/>
    </row>
    <row r="1457" spans="2:24" ht="18.600000000000001" thickBot="1">
      <c r="B1457" s="354"/>
      <c r="C1457" s="238"/>
      <c r="D1457" s="292" t="s">
        <v>1058</v>
      </c>
      <c r="E1457" s="703"/>
      <c r="F1457" s="368"/>
      <c r="G1457" s="368"/>
      <c r="H1457" s="368"/>
      <c r="I1457" s="303"/>
      <c r="J1457" s="221">
        <f>(IF($E1573&lt;&gt;0,$J$2,IF($I1573&lt;&gt;0,$J$2,"")))</f>
        <v>1</v>
      </c>
      <c r="L1457" s="416"/>
      <c r="M1457" s="416"/>
      <c r="N1457" s="344"/>
      <c r="O1457" s="417"/>
      <c r="P1457" s="222"/>
      <c r="Q1457" s="416"/>
      <c r="R1457" s="416"/>
      <c r="S1457" s="344"/>
      <c r="T1457" s="417"/>
      <c r="U1457" s="416"/>
      <c r="V1457" s="344"/>
      <c r="W1457" s="417"/>
      <c r="X1457" s="310"/>
    </row>
    <row r="1458" spans="2:24" ht="18.600000000000001" thickBot="1">
      <c r="B1458" s="682">
        <v>100</v>
      </c>
      <c r="C1458" s="959" t="s">
        <v>1245</v>
      </c>
      <c r="D1458" s="960"/>
      <c r="E1458" s="683"/>
      <c r="F1458" s="684">
        <f>SUM(F1459:F1460)</f>
        <v>180000</v>
      </c>
      <c r="G1458" s="685">
        <f>SUM(G1459:G1460)</f>
        <v>0</v>
      </c>
      <c r="H1458" s="685">
        <f>SUM(H1459:H1460)</f>
        <v>0</v>
      </c>
      <c r="I1458" s="685">
        <f>SUM(I1459:I1460)</f>
        <v>180000</v>
      </c>
      <c r="J1458" s="243">
        <f t="shared" ref="J1458:J1489" si="376">(IF($E1458&lt;&gt;0,$J$2,IF($I1458&lt;&gt;0,$J$2,"")))</f>
        <v>1</v>
      </c>
      <c r="K1458" s="244"/>
      <c r="L1458" s="311">
        <f>SUM(L1459:L1460)</f>
        <v>0</v>
      </c>
      <c r="M1458" s="312">
        <f>SUM(M1459:M1460)</f>
        <v>0</v>
      </c>
      <c r="N1458" s="421">
        <f>SUM(N1459:N1460)</f>
        <v>180000</v>
      </c>
      <c r="O1458" s="422">
        <f>SUM(O1459:O1460)</f>
        <v>-180000</v>
      </c>
      <c r="P1458" s="244"/>
      <c r="Q1458" s="707"/>
      <c r="R1458" s="708"/>
      <c r="S1458" s="709"/>
      <c r="T1458" s="708"/>
      <c r="U1458" s="708"/>
      <c r="V1458" s="708"/>
      <c r="W1458" s="710"/>
      <c r="X1458" s="313">
        <f t="shared" ref="X1458:X1489" si="377">T1458-U1458-V1458-W1458</f>
        <v>0</v>
      </c>
    </row>
    <row r="1459" spans="2:24" ht="18.600000000000001" thickBot="1">
      <c r="B1459" s="140"/>
      <c r="C1459" s="144">
        <v>101</v>
      </c>
      <c r="D1459" s="138" t="s">
        <v>1246</v>
      </c>
      <c r="E1459" s="704"/>
      <c r="F1459" s="449">
        <v>180000</v>
      </c>
      <c r="G1459" s="245"/>
      <c r="H1459" s="245"/>
      <c r="I1459" s="476">
        <f>F1459+G1459+H1459</f>
        <v>180000</v>
      </c>
      <c r="J1459" s="243">
        <f t="shared" si="376"/>
        <v>1</v>
      </c>
      <c r="K1459" s="244"/>
      <c r="L1459" s="423"/>
      <c r="M1459" s="252"/>
      <c r="N1459" s="315">
        <f>I1459</f>
        <v>180000</v>
      </c>
      <c r="O1459" s="424">
        <f>L1459+M1459-N1459</f>
        <v>-180000</v>
      </c>
      <c r="P1459" s="244"/>
      <c r="Q1459" s="663"/>
      <c r="R1459" s="667"/>
      <c r="S1459" s="667"/>
      <c r="T1459" s="667"/>
      <c r="U1459" s="667"/>
      <c r="V1459" s="667"/>
      <c r="W1459" s="711"/>
      <c r="X1459" s="313">
        <f t="shared" si="377"/>
        <v>0</v>
      </c>
    </row>
    <row r="1460" spans="2:24" ht="18.600000000000001" hidden="1" thickBot="1">
      <c r="B1460" s="140"/>
      <c r="C1460" s="137">
        <v>102</v>
      </c>
      <c r="D1460" s="139" t="s">
        <v>1247</v>
      </c>
      <c r="E1460" s="704"/>
      <c r="F1460" s="449"/>
      <c r="G1460" s="245"/>
      <c r="H1460" s="245"/>
      <c r="I1460" s="476">
        <f>F1460+G1460+H1460</f>
        <v>0</v>
      </c>
      <c r="J1460" s="243" t="str">
        <f t="shared" si="376"/>
        <v/>
      </c>
      <c r="K1460" s="244"/>
      <c r="L1460" s="423"/>
      <c r="M1460" s="252"/>
      <c r="N1460" s="315">
        <f>I1460</f>
        <v>0</v>
      </c>
      <c r="O1460" s="424">
        <f>L1460+M1460-N1460</f>
        <v>0</v>
      </c>
      <c r="P1460" s="244"/>
      <c r="Q1460" s="663"/>
      <c r="R1460" s="667"/>
      <c r="S1460" s="667"/>
      <c r="T1460" s="667"/>
      <c r="U1460" s="667"/>
      <c r="V1460" s="667"/>
      <c r="W1460" s="711"/>
      <c r="X1460" s="313">
        <f t="shared" si="377"/>
        <v>0</v>
      </c>
    </row>
    <row r="1461" spans="2:24" ht="18.600000000000001" thickBot="1">
      <c r="B1461" s="686">
        <v>200</v>
      </c>
      <c r="C1461" s="946" t="s">
        <v>1248</v>
      </c>
      <c r="D1461" s="946"/>
      <c r="E1461" s="687"/>
      <c r="F1461" s="688">
        <f>SUM(F1462:F1466)</f>
        <v>21000</v>
      </c>
      <c r="G1461" s="689">
        <f>SUM(G1462:G1466)</f>
        <v>0</v>
      </c>
      <c r="H1461" s="689">
        <f>SUM(H1462:H1466)</f>
        <v>0</v>
      </c>
      <c r="I1461" s="689">
        <f>SUM(I1462:I1466)</f>
        <v>21000</v>
      </c>
      <c r="J1461" s="243">
        <f t="shared" si="376"/>
        <v>1</v>
      </c>
      <c r="K1461" s="244"/>
      <c r="L1461" s="316">
        <f>SUM(L1462:L1466)</f>
        <v>0</v>
      </c>
      <c r="M1461" s="317">
        <f>SUM(M1462:M1466)</f>
        <v>0</v>
      </c>
      <c r="N1461" s="425">
        <f>SUM(N1462:N1466)</f>
        <v>21000</v>
      </c>
      <c r="O1461" s="426">
        <f>SUM(O1462:O1466)</f>
        <v>-21000</v>
      </c>
      <c r="P1461" s="244"/>
      <c r="Q1461" s="665"/>
      <c r="R1461" s="666"/>
      <c r="S1461" s="666"/>
      <c r="T1461" s="666"/>
      <c r="U1461" s="666"/>
      <c r="V1461" s="666"/>
      <c r="W1461" s="712"/>
      <c r="X1461" s="313">
        <f t="shared" si="377"/>
        <v>0</v>
      </c>
    </row>
    <row r="1462" spans="2:24" ht="18.600000000000001" hidden="1" thickBot="1">
      <c r="B1462" s="143"/>
      <c r="C1462" s="144">
        <v>201</v>
      </c>
      <c r="D1462" s="138" t="s">
        <v>1249</v>
      </c>
      <c r="E1462" s="704"/>
      <c r="F1462" s="449"/>
      <c r="G1462" s="245"/>
      <c r="H1462" s="245"/>
      <c r="I1462" s="476">
        <f>F1462+G1462+H1462</f>
        <v>0</v>
      </c>
      <c r="J1462" s="243" t="str">
        <f t="shared" si="376"/>
        <v/>
      </c>
      <c r="K1462" s="244"/>
      <c r="L1462" s="423"/>
      <c r="M1462" s="252"/>
      <c r="N1462" s="315">
        <f>I1462</f>
        <v>0</v>
      </c>
      <c r="O1462" s="424">
        <f>L1462+M1462-N1462</f>
        <v>0</v>
      </c>
      <c r="P1462" s="244"/>
      <c r="Q1462" s="663"/>
      <c r="R1462" s="667"/>
      <c r="S1462" s="667"/>
      <c r="T1462" s="667"/>
      <c r="U1462" s="667"/>
      <c r="V1462" s="667"/>
      <c r="W1462" s="711"/>
      <c r="X1462" s="313">
        <f t="shared" si="377"/>
        <v>0</v>
      </c>
    </row>
    <row r="1463" spans="2:24" ht="18.600000000000001" thickBot="1">
      <c r="B1463" s="136"/>
      <c r="C1463" s="137">
        <v>202</v>
      </c>
      <c r="D1463" s="145" t="s">
        <v>1250</v>
      </c>
      <c r="E1463" s="704"/>
      <c r="F1463" s="449">
        <v>5000</v>
      </c>
      <c r="G1463" s="245"/>
      <c r="H1463" s="245"/>
      <c r="I1463" s="476">
        <f>F1463+G1463+H1463</f>
        <v>5000</v>
      </c>
      <c r="J1463" s="243">
        <f t="shared" si="376"/>
        <v>1</v>
      </c>
      <c r="K1463" s="244"/>
      <c r="L1463" s="423"/>
      <c r="M1463" s="252"/>
      <c r="N1463" s="315">
        <f>I1463</f>
        <v>5000</v>
      </c>
      <c r="O1463" s="424">
        <f>L1463+M1463-N1463</f>
        <v>-5000</v>
      </c>
      <c r="P1463" s="244"/>
      <c r="Q1463" s="663"/>
      <c r="R1463" s="667"/>
      <c r="S1463" s="667"/>
      <c r="T1463" s="667"/>
      <c r="U1463" s="667"/>
      <c r="V1463" s="667"/>
      <c r="W1463" s="711"/>
      <c r="X1463" s="313">
        <f t="shared" si="377"/>
        <v>0</v>
      </c>
    </row>
    <row r="1464" spans="2:24" ht="18.600000000000001" thickBot="1">
      <c r="B1464" s="152"/>
      <c r="C1464" s="137">
        <v>205</v>
      </c>
      <c r="D1464" s="145" t="s">
        <v>901</v>
      </c>
      <c r="E1464" s="704"/>
      <c r="F1464" s="449">
        <v>10000</v>
      </c>
      <c r="G1464" s="245"/>
      <c r="H1464" s="245"/>
      <c r="I1464" s="476">
        <f>F1464+G1464+H1464</f>
        <v>10000</v>
      </c>
      <c r="J1464" s="243">
        <f t="shared" si="376"/>
        <v>1</v>
      </c>
      <c r="K1464" s="244"/>
      <c r="L1464" s="423"/>
      <c r="M1464" s="252"/>
      <c r="N1464" s="315">
        <f>I1464</f>
        <v>10000</v>
      </c>
      <c r="O1464" s="424">
        <f>L1464+M1464-N1464</f>
        <v>-10000</v>
      </c>
      <c r="P1464" s="244"/>
      <c r="Q1464" s="663"/>
      <c r="R1464" s="667"/>
      <c r="S1464" s="667"/>
      <c r="T1464" s="667"/>
      <c r="U1464" s="667"/>
      <c r="V1464" s="667"/>
      <c r="W1464" s="711"/>
      <c r="X1464" s="313">
        <f t="shared" si="377"/>
        <v>0</v>
      </c>
    </row>
    <row r="1465" spans="2:24" ht="18.600000000000001" thickBot="1">
      <c r="B1465" s="152"/>
      <c r="C1465" s="137">
        <v>208</v>
      </c>
      <c r="D1465" s="159" t="s">
        <v>902</v>
      </c>
      <c r="E1465" s="704"/>
      <c r="F1465" s="449">
        <v>6000</v>
      </c>
      <c r="G1465" s="245"/>
      <c r="H1465" s="245"/>
      <c r="I1465" s="476">
        <f>F1465+G1465+H1465</f>
        <v>6000</v>
      </c>
      <c r="J1465" s="243">
        <f t="shared" si="376"/>
        <v>1</v>
      </c>
      <c r="K1465" s="244"/>
      <c r="L1465" s="423"/>
      <c r="M1465" s="252"/>
      <c r="N1465" s="315">
        <f>I1465</f>
        <v>6000</v>
      </c>
      <c r="O1465" s="424">
        <f>L1465+M1465-N1465</f>
        <v>-6000</v>
      </c>
      <c r="P1465" s="244"/>
      <c r="Q1465" s="663"/>
      <c r="R1465" s="667"/>
      <c r="S1465" s="667"/>
      <c r="T1465" s="667"/>
      <c r="U1465" s="667"/>
      <c r="V1465" s="667"/>
      <c r="W1465" s="711"/>
      <c r="X1465" s="313">
        <f t="shared" si="377"/>
        <v>0</v>
      </c>
    </row>
    <row r="1466" spans="2:24" ht="18.600000000000001" hidden="1" thickBot="1">
      <c r="B1466" s="143"/>
      <c r="C1466" s="142">
        <v>209</v>
      </c>
      <c r="D1466" s="148" t="s">
        <v>903</v>
      </c>
      <c r="E1466" s="704"/>
      <c r="F1466" s="449"/>
      <c r="G1466" s="245"/>
      <c r="H1466" s="245"/>
      <c r="I1466" s="476">
        <f>F1466+G1466+H1466</f>
        <v>0</v>
      </c>
      <c r="J1466" s="243" t="str">
        <f t="shared" si="376"/>
        <v/>
      </c>
      <c r="K1466" s="244"/>
      <c r="L1466" s="423"/>
      <c r="M1466" s="252"/>
      <c r="N1466" s="315">
        <f>I1466</f>
        <v>0</v>
      </c>
      <c r="O1466" s="424">
        <f>L1466+M1466-N1466</f>
        <v>0</v>
      </c>
      <c r="P1466" s="244"/>
      <c r="Q1466" s="663"/>
      <c r="R1466" s="667"/>
      <c r="S1466" s="667"/>
      <c r="T1466" s="667"/>
      <c r="U1466" s="667"/>
      <c r="V1466" s="667"/>
      <c r="W1466" s="711"/>
      <c r="X1466" s="313">
        <f t="shared" si="377"/>
        <v>0</v>
      </c>
    </row>
    <row r="1467" spans="2:24" ht="18.600000000000001" thickBot="1">
      <c r="B1467" s="686">
        <v>500</v>
      </c>
      <c r="C1467" s="947" t="s">
        <v>203</v>
      </c>
      <c r="D1467" s="947"/>
      <c r="E1467" s="687"/>
      <c r="F1467" s="688">
        <f>SUM(F1468:F1474)</f>
        <v>42000</v>
      </c>
      <c r="G1467" s="689">
        <f>SUM(G1468:G1474)</f>
        <v>0</v>
      </c>
      <c r="H1467" s="689">
        <f>SUM(H1468:H1474)</f>
        <v>0</v>
      </c>
      <c r="I1467" s="689">
        <f>SUM(I1468:I1474)</f>
        <v>42000</v>
      </c>
      <c r="J1467" s="243">
        <f t="shared" si="376"/>
        <v>1</v>
      </c>
      <c r="K1467" s="244"/>
      <c r="L1467" s="316">
        <f>SUM(L1468:L1474)</f>
        <v>0</v>
      </c>
      <c r="M1467" s="317">
        <f>SUM(M1468:M1474)</f>
        <v>0</v>
      </c>
      <c r="N1467" s="425">
        <f>SUM(N1468:N1474)</f>
        <v>42000</v>
      </c>
      <c r="O1467" s="426">
        <f>SUM(O1468:O1474)</f>
        <v>-42000</v>
      </c>
      <c r="P1467" s="244"/>
      <c r="Q1467" s="665"/>
      <c r="R1467" s="666"/>
      <c r="S1467" s="667"/>
      <c r="T1467" s="666"/>
      <c r="U1467" s="666"/>
      <c r="V1467" s="666"/>
      <c r="W1467" s="712"/>
      <c r="X1467" s="313">
        <f t="shared" si="377"/>
        <v>0</v>
      </c>
    </row>
    <row r="1468" spans="2:24" ht="18.600000000000001" thickBot="1">
      <c r="B1468" s="143"/>
      <c r="C1468" s="160">
        <v>551</v>
      </c>
      <c r="D1468" s="456" t="s">
        <v>204</v>
      </c>
      <c r="E1468" s="704"/>
      <c r="F1468" s="449">
        <v>25000</v>
      </c>
      <c r="G1468" s="245"/>
      <c r="H1468" s="245"/>
      <c r="I1468" s="476">
        <f t="shared" ref="I1468:I1475" si="378">F1468+G1468+H1468</f>
        <v>25000</v>
      </c>
      <c r="J1468" s="243">
        <f t="shared" si="376"/>
        <v>1</v>
      </c>
      <c r="K1468" s="244"/>
      <c r="L1468" s="423"/>
      <c r="M1468" s="252"/>
      <c r="N1468" s="315">
        <f t="shared" ref="N1468:N1475" si="379">I1468</f>
        <v>25000</v>
      </c>
      <c r="O1468" s="424">
        <f t="shared" ref="O1468:O1475" si="380">L1468+M1468-N1468</f>
        <v>-25000</v>
      </c>
      <c r="P1468" s="244"/>
      <c r="Q1468" s="663"/>
      <c r="R1468" s="667"/>
      <c r="S1468" s="667"/>
      <c r="T1468" s="667"/>
      <c r="U1468" s="667"/>
      <c r="V1468" s="667"/>
      <c r="W1468" s="711"/>
      <c r="X1468" s="313">
        <f t="shared" si="377"/>
        <v>0</v>
      </c>
    </row>
    <row r="1469" spans="2:24" ht="18.600000000000001" thickBot="1">
      <c r="B1469" s="143"/>
      <c r="C1469" s="161">
        <v>552</v>
      </c>
      <c r="D1469" s="457" t="s">
        <v>205</v>
      </c>
      <c r="E1469" s="704"/>
      <c r="F1469" s="449">
        <v>4000</v>
      </c>
      <c r="G1469" s="245"/>
      <c r="H1469" s="245"/>
      <c r="I1469" s="476">
        <f t="shared" si="378"/>
        <v>4000</v>
      </c>
      <c r="J1469" s="243">
        <f t="shared" si="376"/>
        <v>1</v>
      </c>
      <c r="K1469" s="244"/>
      <c r="L1469" s="423"/>
      <c r="M1469" s="252"/>
      <c r="N1469" s="315">
        <f t="shared" si="379"/>
        <v>4000</v>
      </c>
      <c r="O1469" s="424">
        <f t="shared" si="380"/>
        <v>-4000</v>
      </c>
      <c r="P1469" s="244"/>
      <c r="Q1469" s="663"/>
      <c r="R1469" s="667"/>
      <c r="S1469" s="667"/>
      <c r="T1469" s="667"/>
      <c r="U1469" s="667"/>
      <c r="V1469" s="667"/>
      <c r="W1469" s="711"/>
      <c r="X1469" s="313">
        <f t="shared" si="377"/>
        <v>0</v>
      </c>
    </row>
    <row r="1470" spans="2:24" ht="18.600000000000001" hidden="1" thickBot="1">
      <c r="B1470" s="143"/>
      <c r="C1470" s="161">
        <v>558</v>
      </c>
      <c r="D1470" s="457" t="s">
        <v>1676</v>
      </c>
      <c r="E1470" s="704"/>
      <c r="F1470" s="592">
        <v>0</v>
      </c>
      <c r="G1470" s="592">
        <v>0</v>
      </c>
      <c r="H1470" s="592">
        <v>0</v>
      </c>
      <c r="I1470" s="476">
        <f t="shared" si="378"/>
        <v>0</v>
      </c>
      <c r="J1470" s="243" t="str">
        <f t="shared" si="376"/>
        <v/>
      </c>
      <c r="K1470" s="244"/>
      <c r="L1470" s="423"/>
      <c r="M1470" s="252"/>
      <c r="N1470" s="315">
        <f t="shared" si="379"/>
        <v>0</v>
      </c>
      <c r="O1470" s="424">
        <f t="shared" si="380"/>
        <v>0</v>
      </c>
      <c r="P1470" s="244"/>
      <c r="Q1470" s="663"/>
      <c r="R1470" s="667"/>
      <c r="S1470" s="667"/>
      <c r="T1470" s="667"/>
      <c r="U1470" s="667"/>
      <c r="V1470" s="667"/>
      <c r="W1470" s="711"/>
      <c r="X1470" s="313">
        <f t="shared" si="377"/>
        <v>0</v>
      </c>
    </row>
    <row r="1471" spans="2:24" ht="18.600000000000001" thickBot="1">
      <c r="B1471" s="143"/>
      <c r="C1471" s="161">
        <v>560</v>
      </c>
      <c r="D1471" s="458" t="s">
        <v>206</v>
      </c>
      <c r="E1471" s="704"/>
      <c r="F1471" s="449">
        <v>8000</v>
      </c>
      <c r="G1471" s="245"/>
      <c r="H1471" s="245"/>
      <c r="I1471" s="476">
        <f t="shared" si="378"/>
        <v>8000</v>
      </c>
      <c r="J1471" s="243">
        <f t="shared" si="376"/>
        <v>1</v>
      </c>
      <c r="K1471" s="244"/>
      <c r="L1471" s="423"/>
      <c r="M1471" s="252"/>
      <c r="N1471" s="315">
        <f t="shared" si="379"/>
        <v>8000</v>
      </c>
      <c r="O1471" s="424">
        <f t="shared" si="380"/>
        <v>-8000</v>
      </c>
      <c r="P1471" s="244"/>
      <c r="Q1471" s="663"/>
      <c r="R1471" s="667"/>
      <c r="S1471" s="667"/>
      <c r="T1471" s="667"/>
      <c r="U1471" s="667"/>
      <c r="V1471" s="667"/>
      <c r="W1471" s="711"/>
      <c r="X1471" s="313">
        <f t="shared" si="377"/>
        <v>0</v>
      </c>
    </row>
    <row r="1472" spans="2:24" ht="18.600000000000001" thickBot="1">
      <c r="B1472" s="143"/>
      <c r="C1472" s="161">
        <v>580</v>
      </c>
      <c r="D1472" s="457" t="s">
        <v>207</v>
      </c>
      <c r="E1472" s="704"/>
      <c r="F1472" s="449">
        <v>5000</v>
      </c>
      <c r="G1472" s="245"/>
      <c r="H1472" s="245"/>
      <c r="I1472" s="476">
        <f t="shared" si="378"/>
        <v>5000</v>
      </c>
      <c r="J1472" s="243">
        <f t="shared" si="376"/>
        <v>1</v>
      </c>
      <c r="K1472" s="244"/>
      <c r="L1472" s="423"/>
      <c r="M1472" s="252"/>
      <c r="N1472" s="315">
        <f t="shared" si="379"/>
        <v>5000</v>
      </c>
      <c r="O1472" s="424">
        <f t="shared" si="380"/>
        <v>-5000</v>
      </c>
      <c r="P1472" s="244"/>
      <c r="Q1472" s="663"/>
      <c r="R1472" s="667"/>
      <c r="S1472" s="667"/>
      <c r="T1472" s="667"/>
      <c r="U1472" s="667"/>
      <c r="V1472" s="667"/>
      <c r="W1472" s="711"/>
      <c r="X1472" s="313">
        <f t="shared" si="377"/>
        <v>0</v>
      </c>
    </row>
    <row r="1473" spans="2:24" ht="18.600000000000001" hidden="1" thickBot="1">
      <c r="B1473" s="143"/>
      <c r="C1473" s="161">
        <v>588</v>
      </c>
      <c r="D1473" s="457" t="s">
        <v>1681</v>
      </c>
      <c r="E1473" s="704"/>
      <c r="F1473" s="592">
        <v>0</v>
      </c>
      <c r="G1473" s="592">
        <v>0</v>
      </c>
      <c r="H1473" s="592">
        <v>0</v>
      </c>
      <c r="I1473" s="476">
        <f t="shared" si="378"/>
        <v>0</v>
      </c>
      <c r="J1473" s="243" t="str">
        <f t="shared" si="376"/>
        <v/>
      </c>
      <c r="K1473" s="244"/>
      <c r="L1473" s="423"/>
      <c r="M1473" s="252"/>
      <c r="N1473" s="315">
        <f t="shared" si="379"/>
        <v>0</v>
      </c>
      <c r="O1473" s="424">
        <f t="shared" si="380"/>
        <v>0</v>
      </c>
      <c r="P1473" s="244"/>
      <c r="Q1473" s="663"/>
      <c r="R1473" s="667"/>
      <c r="S1473" s="667"/>
      <c r="T1473" s="667"/>
      <c r="U1473" s="667"/>
      <c r="V1473" s="667"/>
      <c r="W1473" s="711"/>
      <c r="X1473" s="313">
        <f t="shared" si="377"/>
        <v>0</v>
      </c>
    </row>
    <row r="1474" spans="2:24" ht="32.4" hidden="1" thickBot="1">
      <c r="B1474" s="143"/>
      <c r="C1474" s="162">
        <v>590</v>
      </c>
      <c r="D1474" s="459" t="s">
        <v>208</v>
      </c>
      <c r="E1474" s="704"/>
      <c r="F1474" s="449"/>
      <c r="G1474" s="245"/>
      <c r="H1474" s="245"/>
      <c r="I1474" s="476">
        <f t="shared" si="378"/>
        <v>0</v>
      </c>
      <c r="J1474" s="243" t="str">
        <f t="shared" si="376"/>
        <v/>
      </c>
      <c r="K1474" s="244"/>
      <c r="L1474" s="423"/>
      <c r="M1474" s="252"/>
      <c r="N1474" s="315">
        <f t="shared" si="379"/>
        <v>0</v>
      </c>
      <c r="O1474" s="424">
        <f t="shared" si="380"/>
        <v>0</v>
      </c>
      <c r="P1474" s="244"/>
      <c r="Q1474" s="663"/>
      <c r="R1474" s="667"/>
      <c r="S1474" s="667"/>
      <c r="T1474" s="667"/>
      <c r="U1474" s="667"/>
      <c r="V1474" s="667"/>
      <c r="W1474" s="711"/>
      <c r="X1474" s="313">
        <f t="shared" si="377"/>
        <v>0</v>
      </c>
    </row>
    <row r="1475" spans="2:24" ht="18.600000000000001" hidden="1" thickBot="1">
      <c r="B1475" s="686">
        <v>800</v>
      </c>
      <c r="C1475" s="947" t="s">
        <v>1059</v>
      </c>
      <c r="D1475" s="947"/>
      <c r="E1475" s="687"/>
      <c r="F1475" s="690"/>
      <c r="G1475" s="691"/>
      <c r="H1475" s="691"/>
      <c r="I1475" s="692">
        <f t="shared" si="378"/>
        <v>0</v>
      </c>
      <c r="J1475" s="243" t="str">
        <f t="shared" si="376"/>
        <v/>
      </c>
      <c r="K1475" s="244"/>
      <c r="L1475" s="428"/>
      <c r="M1475" s="254"/>
      <c r="N1475" s="315">
        <f t="shared" si="379"/>
        <v>0</v>
      </c>
      <c r="O1475" s="424">
        <f t="shared" si="380"/>
        <v>0</v>
      </c>
      <c r="P1475" s="244"/>
      <c r="Q1475" s="665"/>
      <c r="R1475" s="666"/>
      <c r="S1475" s="667"/>
      <c r="T1475" s="667"/>
      <c r="U1475" s="666"/>
      <c r="V1475" s="667"/>
      <c r="W1475" s="711"/>
      <c r="X1475" s="313">
        <f t="shared" si="377"/>
        <v>0</v>
      </c>
    </row>
    <row r="1476" spans="2:24" ht="18.600000000000001" thickBot="1">
      <c r="B1476" s="686">
        <v>1000</v>
      </c>
      <c r="C1476" s="943" t="s">
        <v>210</v>
      </c>
      <c r="D1476" s="943"/>
      <c r="E1476" s="687"/>
      <c r="F1476" s="688">
        <f>SUM(F1477:F1493)</f>
        <v>172784</v>
      </c>
      <c r="G1476" s="689">
        <f>SUM(G1477:G1493)</f>
        <v>67000</v>
      </c>
      <c r="H1476" s="689">
        <f>SUM(H1477:H1493)</f>
        <v>0</v>
      </c>
      <c r="I1476" s="689">
        <f>SUM(I1477:I1493)</f>
        <v>239784</v>
      </c>
      <c r="J1476" s="243">
        <f t="shared" si="376"/>
        <v>1</v>
      </c>
      <c r="K1476" s="244"/>
      <c r="L1476" s="316">
        <f>SUM(L1477:L1493)</f>
        <v>0</v>
      </c>
      <c r="M1476" s="317">
        <f>SUM(M1477:M1493)</f>
        <v>0</v>
      </c>
      <c r="N1476" s="425">
        <f>SUM(N1477:N1493)</f>
        <v>239784</v>
      </c>
      <c r="O1476" s="426">
        <f>SUM(O1477:O1493)</f>
        <v>-239784</v>
      </c>
      <c r="P1476" s="244"/>
      <c r="Q1476" s="316">
        <f t="shared" ref="Q1476:W1476" si="381">SUM(Q1477:Q1493)</f>
        <v>0</v>
      </c>
      <c r="R1476" s="317">
        <f t="shared" si="381"/>
        <v>0</v>
      </c>
      <c r="S1476" s="317">
        <f t="shared" si="381"/>
        <v>239784</v>
      </c>
      <c r="T1476" s="317">
        <f t="shared" si="381"/>
        <v>-239784</v>
      </c>
      <c r="U1476" s="317">
        <f t="shared" si="381"/>
        <v>0</v>
      </c>
      <c r="V1476" s="317">
        <f t="shared" si="381"/>
        <v>0</v>
      </c>
      <c r="W1476" s="426">
        <f t="shared" si="381"/>
        <v>0</v>
      </c>
      <c r="X1476" s="313">
        <f t="shared" si="377"/>
        <v>-239784</v>
      </c>
    </row>
    <row r="1477" spans="2:24" ht="18.600000000000001" thickBot="1">
      <c r="B1477" s="136"/>
      <c r="C1477" s="144">
        <v>1011</v>
      </c>
      <c r="D1477" s="163" t="s">
        <v>211</v>
      </c>
      <c r="E1477" s="704"/>
      <c r="F1477" s="449">
        <v>20000</v>
      </c>
      <c r="G1477" s="245">
        <v>25000</v>
      </c>
      <c r="H1477" s="245"/>
      <c r="I1477" s="476">
        <f t="shared" ref="I1477:I1493" si="382">F1477+G1477+H1477</f>
        <v>45000</v>
      </c>
      <c r="J1477" s="243">
        <f t="shared" si="376"/>
        <v>1</v>
      </c>
      <c r="K1477" s="244"/>
      <c r="L1477" s="423"/>
      <c r="M1477" s="252"/>
      <c r="N1477" s="315">
        <f t="shared" ref="N1477:N1493" si="383">I1477</f>
        <v>45000</v>
      </c>
      <c r="O1477" s="424">
        <f t="shared" ref="O1477:O1493" si="384">L1477+M1477-N1477</f>
        <v>-45000</v>
      </c>
      <c r="P1477" s="244"/>
      <c r="Q1477" s="423"/>
      <c r="R1477" s="252"/>
      <c r="S1477" s="429">
        <f t="shared" ref="S1477:S1484" si="385">+IF(+(L1477+M1477)&gt;=I1477,+M1477,+(+I1477-L1477))</f>
        <v>45000</v>
      </c>
      <c r="T1477" s="315">
        <f t="shared" ref="T1477:T1484" si="386">Q1477+R1477-S1477</f>
        <v>-45000</v>
      </c>
      <c r="U1477" s="252"/>
      <c r="V1477" s="252"/>
      <c r="W1477" s="253"/>
      <c r="X1477" s="313">
        <f t="shared" si="377"/>
        <v>-45000</v>
      </c>
    </row>
    <row r="1478" spans="2:24" ht="18.600000000000001" hidden="1" thickBot="1">
      <c r="B1478" s="136"/>
      <c r="C1478" s="137">
        <v>1012</v>
      </c>
      <c r="D1478" s="145" t="s">
        <v>212</v>
      </c>
      <c r="E1478" s="704"/>
      <c r="F1478" s="449"/>
      <c r="G1478" s="245"/>
      <c r="H1478" s="245"/>
      <c r="I1478" s="476">
        <f t="shared" si="382"/>
        <v>0</v>
      </c>
      <c r="J1478" s="243" t="str">
        <f t="shared" si="376"/>
        <v/>
      </c>
      <c r="K1478" s="244"/>
      <c r="L1478" s="423"/>
      <c r="M1478" s="252"/>
      <c r="N1478" s="315">
        <f t="shared" si="383"/>
        <v>0</v>
      </c>
      <c r="O1478" s="424">
        <f t="shared" si="384"/>
        <v>0</v>
      </c>
      <c r="P1478" s="244"/>
      <c r="Q1478" s="423"/>
      <c r="R1478" s="252"/>
      <c r="S1478" s="429">
        <f t="shared" si="385"/>
        <v>0</v>
      </c>
      <c r="T1478" s="315">
        <f t="shared" si="386"/>
        <v>0</v>
      </c>
      <c r="U1478" s="252"/>
      <c r="V1478" s="252"/>
      <c r="W1478" s="253"/>
      <c r="X1478" s="313">
        <f t="shared" si="377"/>
        <v>0</v>
      </c>
    </row>
    <row r="1479" spans="2:24" ht="18.600000000000001" hidden="1" thickBot="1">
      <c r="B1479" s="136"/>
      <c r="C1479" s="137">
        <v>1013</v>
      </c>
      <c r="D1479" s="145" t="s">
        <v>213</v>
      </c>
      <c r="E1479" s="704"/>
      <c r="F1479" s="449"/>
      <c r="G1479" s="245"/>
      <c r="H1479" s="245"/>
      <c r="I1479" s="476">
        <f t="shared" si="382"/>
        <v>0</v>
      </c>
      <c r="J1479" s="243" t="str">
        <f t="shared" si="376"/>
        <v/>
      </c>
      <c r="K1479" s="244"/>
      <c r="L1479" s="423"/>
      <c r="M1479" s="252"/>
      <c r="N1479" s="315">
        <f t="shared" si="383"/>
        <v>0</v>
      </c>
      <c r="O1479" s="424">
        <f t="shared" si="384"/>
        <v>0</v>
      </c>
      <c r="P1479" s="244"/>
      <c r="Q1479" s="423"/>
      <c r="R1479" s="252"/>
      <c r="S1479" s="429">
        <f t="shared" si="385"/>
        <v>0</v>
      </c>
      <c r="T1479" s="315">
        <f t="shared" si="386"/>
        <v>0</v>
      </c>
      <c r="U1479" s="252"/>
      <c r="V1479" s="252"/>
      <c r="W1479" s="253"/>
      <c r="X1479" s="313">
        <f t="shared" si="377"/>
        <v>0</v>
      </c>
    </row>
    <row r="1480" spans="2:24" ht="18.600000000000001" hidden="1" thickBot="1">
      <c r="B1480" s="136"/>
      <c r="C1480" s="137">
        <v>1014</v>
      </c>
      <c r="D1480" s="145" t="s">
        <v>214</v>
      </c>
      <c r="E1480" s="704"/>
      <c r="F1480" s="449"/>
      <c r="G1480" s="245"/>
      <c r="H1480" s="245"/>
      <c r="I1480" s="476">
        <f t="shared" si="382"/>
        <v>0</v>
      </c>
      <c r="J1480" s="243" t="str">
        <f t="shared" si="376"/>
        <v/>
      </c>
      <c r="K1480" s="244"/>
      <c r="L1480" s="423"/>
      <c r="M1480" s="252"/>
      <c r="N1480" s="315">
        <f t="shared" si="383"/>
        <v>0</v>
      </c>
      <c r="O1480" s="424">
        <f t="shared" si="384"/>
        <v>0</v>
      </c>
      <c r="P1480" s="244"/>
      <c r="Q1480" s="423"/>
      <c r="R1480" s="252"/>
      <c r="S1480" s="429">
        <f t="shared" si="385"/>
        <v>0</v>
      </c>
      <c r="T1480" s="315">
        <f t="shared" si="386"/>
        <v>0</v>
      </c>
      <c r="U1480" s="252"/>
      <c r="V1480" s="252"/>
      <c r="W1480" s="253"/>
      <c r="X1480" s="313">
        <f t="shared" si="377"/>
        <v>0</v>
      </c>
    </row>
    <row r="1481" spans="2:24" ht="18.600000000000001" thickBot="1">
      <c r="B1481" s="136"/>
      <c r="C1481" s="137">
        <v>1015</v>
      </c>
      <c r="D1481" s="145" t="s">
        <v>215</v>
      </c>
      <c r="E1481" s="704"/>
      <c r="F1481" s="449">
        <v>30000</v>
      </c>
      <c r="G1481" s="245">
        <v>5000</v>
      </c>
      <c r="H1481" s="245"/>
      <c r="I1481" s="476">
        <f t="shared" si="382"/>
        <v>35000</v>
      </c>
      <c r="J1481" s="243">
        <f t="shared" si="376"/>
        <v>1</v>
      </c>
      <c r="K1481" s="244"/>
      <c r="L1481" s="423"/>
      <c r="M1481" s="252"/>
      <c r="N1481" s="315">
        <f t="shared" si="383"/>
        <v>35000</v>
      </c>
      <c r="O1481" s="424">
        <f t="shared" si="384"/>
        <v>-35000</v>
      </c>
      <c r="P1481" s="244"/>
      <c r="Q1481" s="423"/>
      <c r="R1481" s="252"/>
      <c r="S1481" s="429">
        <f t="shared" si="385"/>
        <v>35000</v>
      </c>
      <c r="T1481" s="315">
        <f t="shared" si="386"/>
        <v>-35000</v>
      </c>
      <c r="U1481" s="252"/>
      <c r="V1481" s="252"/>
      <c r="W1481" s="253"/>
      <c r="X1481" s="313">
        <f t="shared" si="377"/>
        <v>-35000</v>
      </c>
    </row>
    <row r="1482" spans="2:24" ht="18.600000000000001" thickBot="1">
      <c r="B1482" s="136"/>
      <c r="C1482" s="137">
        <v>1016</v>
      </c>
      <c r="D1482" s="145" t="s">
        <v>216</v>
      </c>
      <c r="E1482" s="704"/>
      <c r="F1482" s="449">
        <v>40000</v>
      </c>
      <c r="G1482" s="245">
        <v>30000</v>
      </c>
      <c r="H1482" s="245"/>
      <c r="I1482" s="476">
        <f t="shared" si="382"/>
        <v>70000</v>
      </c>
      <c r="J1482" s="243">
        <f t="shared" si="376"/>
        <v>1</v>
      </c>
      <c r="K1482" s="244"/>
      <c r="L1482" s="423"/>
      <c r="M1482" s="252"/>
      <c r="N1482" s="315">
        <f t="shared" si="383"/>
        <v>70000</v>
      </c>
      <c r="O1482" s="424">
        <f t="shared" si="384"/>
        <v>-70000</v>
      </c>
      <c r="P1482" s="244"/>
      <c r="Q1482" s="423"/>
      <c r="R1482" s="252"/>
      <c r="S1482" s="429">
        <f t="shared" si="385"/>
        <v>70000</v>
      </c>
      <c r="T1482" s="315">
        <f t="shared" si="386"/>
        <v>-70000</v>
      </c>
      <c r="U1482" s="252"/>
      <c r="V1482" s="252"/>
      <c r="W1482" s="253"/>
      <c r="X1482" s="313">
        <f t="shared" si="377"/>
        <v>-70000</v>
      </c>
    </row>
    <row r="1483" spans="2:24" ht="18.600000000000001" thickBot="1">
      <c r="B1483" s="140"/>
      <c r="C1483" s="164">
        <v>1020</v>
      </c>
      <c r="D1483" s="165" t="s">
        <v>217</v>
      </c>
      <c r="E1483" s="704"/>
      <c r="F1483" s="449">
        <v>18880</v>
      </c>
      <c r="G1483" s="245">
        <v>7000</v>
      </c>
      <c r="H1483" s="245"/>
      <c r="I1483" s="476">
        <f t="shared" si="382"/>
        <v>25880</v>
      </c>
      <c r="J1483" s="243">
        <f t="shared" si="376"/>
        <v>1</v>
      </c>
      <c r="K1483" s="244"/>
      <c r="L1483" s="423"/>
      <c r="M1483" s="252"/>
      <c r="N1483" s="315">
        <f t="shared" si="383"/>
        <v>25880</v>
      </c>
      <c r="O1483" s="424">
        <f t="shared" si="384"/>
        <v>-25880</v>
      </c>
      <c r="P1483" s="244"/>
      <c r="Q1483" s="423"/>
      <c r="R1483" s="252"/>
      <c r="S1483" s="429">
        <f t="shared" si="385"/>
        <v>25880</v>
      </c>
      <c r="T1483" s="315">
        <f t="shared" si="386"/>
        <v>-25880</v>
      </c>
      <c r="U1483" s="252"/>
      <c r="V1483" s="252"/>
      <c r="W1483" s="253"/>
      <c r="X1483" s="313">
        <f t="shared" si="377"/>
        <v>-25880</v>
      </c>
    </row>
    <row r="1484" spans="2:24" ht="18.600000000000001" thickBot="1">
      <c r="B1484" s="136"/>
      <c r="C1484" s="137">
        <v>1030</v>
      </c>
      <c r="D1484" s="145" t="s">
        <v>218</v>
      </c>
      <c r="E1484" s="704"/>
      <c r="F1484" s="449">
        <v>63904</v>
      </c>
      <c r="G1484" s="245"/>
      <c r="H1484" s="245"/>
      <c r="I1484" s="476">
        <f t="shared" si="382"/>
        <v>63904</v>
      </c>
      <c r="J1484" s="243">
        <f t="shared" si="376"/>
        <v>1</v>
      </c>
      <c r="K1484" s="244"/>
      <c r="L1484" s="423"/>
      <c r="M1484" s="252"/>
      <c r="N1484" s="315">
        <f t="shared" si="383"/>
        <v>63904</v>
      </c>
      <c r="O1484" s="424">
        <f t="shared" si="384"/>
        <v>-63904</v>
      </c>
      <c r="P1484" s="244"/>
      <c r="Q1484" s="423"/>
      <c r="R1484" s="252"/>
      <c r="S1484" s="429">
        <f t="shared" si="385"/>
        <v>63904</v>
      </c>
      <c r="T1484" s="315">
        <f t="shared" si="386"/>
        <v>-63904</v>
      </c>
      <c r="U1484" s="252"/>
      <c r="V1484" s="252"/>
      <c r="W1484" s="253"/>
      <c r="X1484" s="313">
        <f t="shared" si="377"/>
        <v>-63904</v>
      </c>
    </row>
    <row r="1485" spans="2:24" ht="18.600000000000001" hidden="1" thickBot="1">
      <c r="B1485" s="136"/>
      <c r="C1485" s="164">
        <v>1051</v>
      </c>
      <c r="D1485" s="167" t="s">
        <v>219</v>
      </c>
      <c r="E1485" s="704"/>
      <c r="F1485" s="449"/>
      <c r="G1485" s="245"/>
      <c r="H1485" s="245"/>
      <c r="I1485" s="476">
        <f t="shared" si="382"/>
        <v>0</v>
      </c>
      <c r="J1485" s="243" t="str">
        <f t="shared" si="376"/>
        <v/>
      </c>
      <c r="K1485" s="244"/>
      <c r="L1485" s="423"/>
      <c r="M1485" s="252"/>
      <c r="N1485" s="315">
        <f t="shared" si="383"/>
        <v>0</v>
      </c>
      <c r="O1485" s="424">
        <f t="shared" si="384"/>
        <v>0</v>
      </c>
      <c r="P1485" s="244"/>
      <c r="Q1485" s="663"/>
      <c r="R1485" s="667"/>
      <c r="S1485" s="667"/>
      <c r="T1485" s="667"/>
      <c r="U1485" s="667"/>
      <c r="V1485" s="667"/>
      <c r="W1485" s="711"/>
      <c r="X1485" s="313">
        <f t="shared" si="377"/>
        <v>0</v>
      </c>
    </row>
    <row r="1486" spans="2:24" ht="18.600000000000001" hidden="1" thickBot="1">
      <c r="B1486" s="136"/>
      <c r="C1486" s="137">
        <v>1052</v>
      </c>
      <c r="D1486" s="145" t="s">
        <v>220</v>
      </c>
      <c r="E1486" s="704"/>
      <c r="F1486" s="449"/>
      <c r="G1486" s="245"/>
      <c r="H1486" s="245"/>
      <c r="I1486" s="476">
        <f t="shared" si="382"/>
        <v>0</v>
      </c>
      <c r="J1486" s="243" t="str">
        <f t="shared" si="376"/>
        <v/>
      </c>
      <c r="K1486" s="244"/>
      <c r="L1486" s="423"/>
      <c r="M1486" s="252"/>
      <c r="N1486" s="315">
        <f t="shared" si="383"/>
        <v>0</v>
      </c>
      <c r="O1486" s="424">
        <f t="shared" si="384"/>
        <v>0</v>
      </c>
      <c r="P1486" s="244"/>
      <c r="Q1486" s="663"/>
      <c r="R1486" s="667"/>
      <c r="S1486" s="667"/>
      <c r="T1486" s="667"/>
      <c r="U1486" s="667"/>
      <c r="V1486" s="667"/>
      <c r="W1486" s="711"/>
      <c r="X1486" s="313">
        <f t="shared" si="377"/>
        <v>0</v>
      </c>
    </row>
    <row r="1487" spans="2:24" ht="18.600000000000001" hidden="1" thickBot="1">
      <c r="B1487" s="136"/>
      <c r="C1487" s="168">
        <v>1053</v>
      </c>
      <c r="D1487" s="169" t="s">
        <v>1682</v>
      </c>
      <c r="E1487" s="704"/>
      <c r="F1487" s="449"/>
      <c r="G1487" s="245"/>
      <c r="H1487" s="245"/>
      <c r="I1487" s="476">
        <f t="shared" si="382"/>
        <v>0</v>
      </c>
      <c r="J1487" s="243" t="str">
        <f t="shared" si="376"/>
        <v/>
      </c>
      <c r="K1487" s="244"/>
      <c r="L1487" s="423"/>
      <c r="M1487" s="252"/>
      <c r="N1487" s="315">
        <f t="shared" si="383"/>
        <v>0</v>
      </c>
      <c r="O1487" s="424">
        <f t="shared" si="384"/>
        <v>0</v>
      </c>
      <c r="P1487" s="244"/>
      <c r="Q1487" s="663"/>
      <c r="R1487" s="667"/>
      <c r="S1487" s="667"/>
      <c r="T1487" s="667"/>
      <c r="U1487" s="667"/>
      <c r="V1487" s="667"/>
      <c r="W1487" s="711"/>
      <c r="X1487" s="313">
        <f t="shared" si="377"/>
        <v>0</v>
      </c>
    </row>
    <row r="1488" spans="2:24" ht="18.600000000000001" hidden="1" thickBot="1">
      <c r="B1488" s="136"/>
      <c r="C1488" s="137">
        <v>1062</v>
      </c>
      <c r="D1488" s="139" t="s">
        <v>221</v>
      </c>
      <c r="E1488" s="704"/>
      <c r="F1488" s="449"/>
      <c r="G1488" s="245"/>
      <c r="H1488" s="245"/>
      <c r="I1488" s="476">
        <f t="shared" si="382"/>
        <v>0</v>
      </c>
      <c r="J1488" s="243" t="str">
        <f t="shared" si="376"/>
        <v/>
      </c>
      <c r="K1488" s="244"/>
      <c r="L1488" s="423"/>
      <c r="M1488" s="252"/>
      <c r="N1488" s="315">
        <f t="shared" si="383"/>
        <v>0</v>
      </c>
      <c r="O1488" s="424">
        <f t="shared" si="384"/>
        <v>0</v>
      </c>
      <c r="P1488" s="244"/>
      <c r="Q1488" s="423"/>
      <c r="R1488" s="252"/>
      <c r="S1488" s="429">
        <f>+IF(+(L1488+M1488)&gt;=I1488,+M1488,+(+I1488-L1488))</f>
        <v>0</v>
      </c>
      <c r="T1488" s="315">
        <f>Q1488+R1488-S1488</f>
        <v>0</v>
      </c>
      <c r="U1488" s="252"/>
      <c r="V1488" s="252"/>
      <c r="W1488" s="253"/>
      <c r="X1488" s="313">
        <f t="shared" si="377"/>
        <v>0</v>
      </c>
    </row>
    <row r="1489" spans="2:24" ht="18.600000000000001" hidden="1" thickBot="1">
      <c r="B1489" s="136"/>
      <c r="C1489" s="137">
        <v>1063</v>
      </c>
      <c r="D1489" s="139" t="s">
        <v>222</v>
      </c>
      <c r="E1489" s="704"/>
      <c r="F1489" s="449"/>
      <c r="G1489" s="245"/>
      <c r="H1489" s="245"/>
      <c r="I1489" s="476">
        <f t="shared" si="382"/>
        <v>0</v>
      </c>
      <c r="J1489" s="243" t="str">
        <f t="shared" si="376"/>
        <v/>
      </c>
      <c r="K1489" s="244"/>
      <c r="L1489" s="423"/>
      <c r="M1489" s="252"/>
      <c r="N1489" s="315">
        <f t="shared" si="383"/>
        <v>0</v>
      </c>
      <c r="O1489" s="424">
        <f t="shared" si="384"/>
        <v>0</v>
      </c>
      <c r="P1489" s="244"/>
      <c r="Q1489" s="663"/>
      <c r="R1489" s="667"/>
      <c r="S1489" s="667"/>
      <c r="T1489" s="667"/>
      <c r="U1489" s="667"/>
      <c r="V1489" s="667"/>
      <c r="W1489" s="711"/>
      <c r="X1489" s="313">
        <f t="shared" si="377"/>
        <v>0</v>
      </c>
    </row>
    <row r="1490" spans="2:24" ht="18.600000000000001" hidden="1" thickBot="1">
      <c r="B1490" s="136"/>
      <c r="C1490" s="168">
        <v>1069</v>
      </c>
      <c r="D1490" s="170" t="s">
        <v>223</v>
      </c>
      <c r="E1490" s="704"/>
      <c r="F1490" s="449"/>
      <c r="G1490" s="245"/>
      <c r="H1490" s="245"/>
      <c r="I1490" s="476">
        <f t="shared" si="382"/>
        <v>0</v>
      </c>
      <c r="J1490" s="243" t="str">
        <f t="shared" ref="J1490:J1521" si="387">(IF($E1490&lt;&gt;0,$J$2,IF($I1490&lt;&gt;0,$J$2,"")))</f>
        <v/>
      </c>
      <c r="K1490" s="244"/>
      <c r="L1490" s="423"/>
      <c r="M1490" s="252"/>
      <c r="N1490" s="315">
        <f t="shared" si="383"/>
        <v>0</v>
      </c>
      <c r="O1490" s="424">
        <f t="shared" si="384"/>
        <v>0</v>
      </c>
      <c r="P1490" s="244"/>
      <c r="Q1490" s="423"/>
      <c r="R1490" s="252"/>
      <c r="S1490" s="429">
        <f>+IF(+(L1490+M1490)&gt;=I1490,+M1490,+(+I1490-L1490))</f>
        <v>0</v>
      </c>
      <c r="T1490" s="315">
        <f>Q1490+R1490-S1490</f>
        <v>0</v>
      </c>
      <c r="U1490" s="252"/>
      <c r="V1490" s="252"/>
      <c r="W1490" s="253"/>
      <c r="X1490" s="313">
        <f t="shared" ref="X1490:X1521" si="388">T1490-U1490-V1490-W1490</f>
        <v>0</v>
      </c>
    </row>
    <row r="1491" spans="2:24" ht="31.8" hidden="1" thickBot="1">
      <c r="B1491" s="140"/>
      <c r="C1491" s="137">
        <v>1091</v>
      </c>
      <c r="D1491" s="145" t="s">
        <v>224</v>
      </c>
      <c r="E1491" s="704"/>
      <c r="F1491" s="449"/>
      <c r="G1491" s="245"/>
      <c r="H1491" s="245"/>
      <c r="I1491" s="476">
        <f t="shared" si="382"/>
        <v>0</v>
      </c>
      <c r="J1491" s="243" t="str">
        <f t="shared" si="387"/>
        <v/>
      </c>
      <c r="K1491" s="244"/>
      <c r="L1491" s="423"/>
      <c r="M1491" s="252"/>
      <c r="N1491" s="315">
        <f t="shared" si="383"/>
        <v>0</v>
      </c>
      <c r="O1491" s="424">
        <f t="shared" si="384"/>
        <v>0</v>
      </c>
      <c r="P1491" s="244"/>
      <c r="Q1491" s="423"/>
      <c r="R1491" s="252"/>
      <c r="S1491" s="429">
        <f>+IF(+(L1491+M1491)&gt;=I1491,+M1491,+(+I1491-L1491))</f>
        <v>0</v>
      </c>
      <c r="T1491" s="315">
        <f>Q1491+R1491-S1491</f>
        <v>0</v>
      </c>
      <c r="U1491" s="252"/>
      <c r="V1491" s="252"/>
      <c r="W1491" s="253"/>
      <c r="X1491" s="313">
        <f t="shared" si="388"/>
        <v>0</v>
      </c>
    </row>
    <row r="1492" spans="2:24" ht="18.600000000000001" hidden="1" thickBot="1">
      <c r="B1492" s="136"/>
      <c r="C1492" s="137">
        <v>1092</v>
      </c>
      <c r="D1492" s="145" t="s">
        <v>352</v>
      </c>
      <c r="E1492" s="704"/>
      <c r="F1492" s="449"/>
      <c r="G1492" s="245"/>
      <c r="H1492" s="245"/>
      <c r="I1492" s="476">
        <f t="shared" si="382"/>
        <v>0</v>
      </c>
      <c r="J1492" s="243" t="str">
        <f t="shared" si="387"/>
        <v/>
      </c>
      <c r="K1492" s="244"/>
      <c r="L1492" s="423"/>
      <c r="M1492" s="252"/>
      <c r="N1492" s="315">
        <f t="shared" si="383"/>
        <v>0</v>
      </c>
      <c r="O1492" s="424">
        <f t="shared" si="384"/>
        <v>0</v>
      </c>
      <c r="P1492" s="244"/>
      <c r="Q1492" s="663"/>
      <c r="R1492" s="667"/>
      <c r="S1492" s="667"/>
      <c r="T1492" s="667"/>
      <c r="U1492" s="667"/>
      <c r="V1492" s="667"/>
      <c r="W1492" s="711"/>
      <c r="X1492" s="313">
        <f t="shared" si="388"/>
        <v>0</v>
      </c>
    </row>
    <row r="1493" spans="2:24" ht="18.600000000000001" hidden="1" thickBot="1">
      <c r="B1493" s="136"/>
      <c r="C1493" s="142">
        <v>1098</v>
      </c>
      <c r="D1493" s="146" t="s">
        <v>225</v>
      </c>
      <c r="E1493" s="704"/>
      <c r="F1493" s="449"/>
      <c r="G1493" s="245"/>
      <c r="H1493" s="245"/>
      <c r="I1493" s="476">
        <f t="shared" si="382"/>
        <v>0</v>
      </c>
      <c r="J1493" s="243" t="str">
        <f t="shared" si="387"/>
        <v/>
      </c>
      <c r="K1493" s="244"/>
      <c r="L1493" s="423"/>
      <c r="M1493" s="252"/>
      <c r="N1493" s="315">
        <f t="shared" si="383"/>
        <v>0</v>
      </c>
      <c r="O1493" s="424">
        <f t="shared" si="384"/>
        <v>0</v>
      </c>
      <c r="P1493" s="244"/>
      <c r="Q1493" s="423"/>
      <c r="R1493" s="252"/>
      <c r="S1493" s="429">
        <f>+IF(+(L1493+M1493)&gt;=I1493,+M1493,+(+I1493-L1493))</f>
        <v>0</v>
      </c>
      <c r="T1493" s="315">
        <f>Q1493+R1493-S1493</f>
        <v>0</v>
      </c>
      <c r="U1493" s="252"/>
      <c r="V1493" s="252"/>
      <c r="W1493" s="253"/>
      <c r="X1493" s="313">
        <f t="shared" si="388"/>
        <v>0</v>
      </c>
    </row>
    <row r="1494" spans="2:24" ht="18.600000000000001" hidden="1" thickBot="1">
      <c r="B1494" s="686">
        <v>1900</v>
      </c>
      <c r="C1494" s="942" t="s">
        <v>286</v>
      </c>
      <c r="D1494" s="942"/>
      <c r="E1494" s="687"/>
      <c r="F1494" s="688">
        <f>SUM(F1495:F1497)</f>
        <v>0</v>
      </c>
      <c r="G1494" s="689">
        <f>SUM(G1495:G1497)</f>
        <v>0</v>
      </c>
      <c r="H1494" s="689">
        <f>SUM(H1495:H1497)</f>
        <v>0</v>
      </c>
      <c r="I1494" s="689">
        <f>SUM(I1495:I1497)</f>
        <v>0</v>
      </c>
      <c r="J1494" s="243" t="str">
        <f t="shared" si="387"/>
        <v/>
      </c>
      <c r="K1494" s="244"/>
      <c r="L1494" s="316">
        <f>SUM(L1495:L1497)</f>
        <v>0</v>
      </c>
      <c r="M1494" s="317">
        <f>SUM(M1495:M1497)</f>
        <v>0</v>
      </c>
      <c r="N1494" s="425">
        <f>SUM(N1495:N1497)</f>
        <v>0</v>
      </c>
      <c r="O1494" s="426">
        <f>SUM(O1495:O1497)</f>
        <v>0</v>
      </c>
      <c r="P1494" s="244"/>
      <c r="Q1494" s="665"/>
      <c r="R1494" s="666"/>
      <c r="S1494" s="666"/>
      <c r="T1494" s="666"/>
      <c r="U1494" s="666"/>
      <c r="V1494" s="666"/>
      <c r="W1494" s="712"/>
      <c r="X1494" s="313">
        <f t="shared" si="388"/>
        <v>0</v>
      </c>
    </row>
    <row r="1495" spans="2:24" ht="18.600000000000001" hidden="1" thickBot="1">
      <c r="B1495" s="136"/>
      <c r="C1495" s="144">
        <v>1901</v>
      </c>
      <c r="D1495" s="138" t="s">
        <v>287</v>
      </c>
      <c r="E1495" s="704"/>
      <c r="F1495" s="449"/>
      <c r="G1495" s="245"/>
      <c r="H1495" s="245"/>
      <c r="I1495" s="476">
        <f>F1495+G1495+H1495</f>
        <v>0</v>
      </c>
      <c r="J1495" s="243" t="str">
        <f t="shared" si="387"/>
        <v/>
      </c>
      <c r="K1495" s="244"/>
      <c r="L1495" s="423"/>
      <c r="M1495" s="252"/>
      <c r="N1495" s="315">
        <f>I1495</f>
        <v>0</v>
      </c>
      <c r="O1495" s="424">
        <f>L1495+M1495-N1495</f>
        <v>0</v>
      </c>
      <c r="P1495" s="244"/>
      <c r="Q1495" s="663"/>
      <c r="R1495" s="667"/>
      <c r="S1495" s="667"/>
      <c r="T1495" s="667"/>
      <c r="U1495" s="667"/>
      <c r="V1495" s="667"/>
      <c r="W1495" s="711"/>
      <c r="X1495" s="313">
        <f t="shared" si="388"/>
        <v>0</v>
      </c>
    </row>
    <row r="1496" spans="2:24" ht="18.600000000000001" hidden="1" thickBot="1">
      <c r="B1496" s="136"/>
      <c r="C1496" s="137">
        <v>1981</v>
      </c>
      <c r="D1496" s="139" t="s">
        <v>288</v>
      </c>
      <c r="E1496" s="704"/>
      <c r="F1496" s="449"/>
      <c r="G1496" s="245"/>
      <c r="H1496" s="245"/>
      <c r="I1496" s="476">
        <f>F1496+G1496+H1496</f>
        <v>0</v>
      </c>
      <c r="J1496" s="243" t="str">
        <f t="shared" si="387"/>
        <v/>
      </c>
      <c r="K1496" s="244"/>
      <c r="L1496" s="423"/>
      <c r="M1496" s="252"/>
      <c r="N1496" s="315">
        <f>I1496</f>
        <v>0</v>
      </c>
      <c r="O1496" s="424">
        <f>L1496+M1496-N1496</f>
        <v>0</v>
      </c>
      <c r="P1496" s="244"/>
      <c r="Q1496" s="663"/>
      <c r="R1496" s="667"/>
      <c r="S1496" s="667"/>
      <c r="T1496" s="667"/>
      <c r="U1496" s="667"/>
      <c r="V1496" s="667"/>
      <c r="W1496" s="711"/>
      <c r="X1496" s="313">
        <f t="shared" si="388"/>
        <v>0</v>
      </c>
    </row>
    <row r="1497" spans="2:24" ht="18.600000000000001" hidden="1" thickBot="1">
      <c r="B1497" s="136"/>
      <c r="C1497" s="142">
        <v>1991</v>
      </c>
      <c r="D1497" s="141" t="s">
        <v>289</v>
      </c>
      <c r="E1497" s="704"/>
      <c r="F1497" s="449"/>
      <c r="G1497" s="245"/>
      <c r="H1497" s="245"/>
      <c r="I1497" s="476">
        <f>F1497+G1497+H1497</f>
        <v>0</v>
      </c>
      <c r="J1497" s="243" t="str">
        <f t="shared" si="387"/>
        <v/>
      </c>
      <c r="K1497" s="244"/>
      <c r="L1497" s="423"/>
      <c r="M1497" s="252"/>
      <c r="N1497" s="315">
        <f>I1497</f>
        <v>0</v>
      </c>
      <c r="O1497" s="424">
        <f>L1497+M1497-N1497</f>
        <v>0</v>
      </c>
      <c r="P1497" s="244"/>
      <c r="Q1497" s="663"/>
      <c r="R1497" s="667"/>
      <c r="S1497" s="667"/>
      <c r="T1497" s="667"/>
      <c r="U1497" s="667"/>
      <c r="V1497" s="667"/>
      <c r="W1497" s="711"/>
      <c r="X1497" s="313">
        <f t="shared" si="388"/>
        <v>0</v>
      </c>
    </row>
    <row r="1498" spans="2:24" ht="18.600000000000001" hidden="1" thickBot="1">
      <c r="B1498" s="686">
        <v>2100</v>
      </c>
      <c r="C1498" s="942" t="s">
        <v>1067</v>
      </c>
      <c r="D1498" s="942"/>
      <c r="E1498" s="687"/>
      <c r="F1498" s="688">
        <f>SUM(F1499:F1503)</f>
        <v>0</v>
      </c>
      <c r="G1498" s="689">
        <f>SUM(G1499:G1503)</f>
        <v>0</v>
      </c>
      <c r="H1498" s="689">
        <f>SUM(H1499:H1503)</f>
        <v>0</v>
      </c>
      <c r="I1498" s="689">
        <f>SUM(I1499:I1503)</f>
        <v>0</v>
      </c>
      <c r="J1498" s="243" t="str">
        <f t="shared" si="387"/>
        <v/>
      </c>
      <c r="K1498" s="244"/>
      <c r="L1498" s="316">
        <f>SUM(L1499:L1503)</f>
        <v>0</v>
      </c>
      <c r="M1498" s="317">
        <f>SUM(M1499:M1503)</f>
        <v>0</v>
      </c>
      <c r="N1498" s="425">
        <f>SUM(N1499:N1503)</f>
        <v>0</v>
      </c>
      <c r="O1498" s="426">
        <f>SUM(O1499:O1503)</f>
        <v>0</v>
      </c>
      <c r="P1498" s="244"/>
      <c r="Q1498" s="665"/>
      <c r="R1498" s="666"/>
      <c r="S1498" s="666"/>
      <c r="T1498" s="666"/>
      <c r="U1498" s="666"/>
      <c r="V1498" s="666"/>
      <c r="W1498" s="712"/>
      <c r="X1498" s="313">
        <f t="shared" si="388"/>
        <v>0</v>
      </c>
    </row>
    <row r="1499" spans="2:24" ht="18.600000000000001" hidden="1" thickBot="1">
      <c r="B1499" s="136"/>
      <c r="C1499" s="144">
        <v>2110</v>
      </c>
      <c r="D1499" s="147" t="s">
        <v>226</v>
      </c>
      <c r="E1499" s="704"/>
      <c r="F1499" s="449"/>
      <c r="G1499" s="245"/>
      <c r="H1499" s="245"/>
      <c r="I1499" s="476">
        <f>F1499+G1499+H1499</f>
        <v>0</v>
      </c>
      <c r="J1499" s="243" t="str">
        <f t="shared" si="387"/>
        <v/>
      </c>
      <c r="K1499" s="244"/>
      <c r="L1499" s="423"/>
      <c r="M1499" s="252"/>
      <c r="N1499" s="315">
        <f>I1499</f>
        <v>0</v>
      </c>
      <c r="O1499" s="424">
        <f>L1499+M1499-N1499</f>
        <v>0</v>
      </c>
      <c r="P1499" s="244"/>
      <c r="Q1499" s="663"/>
      <c r="R1499" s="667"/>
      <c r="S1499" s="667"/>
      <c r="T1499" s="667"/>
      <c r="U1499" s="667"/>
      <c r="V1499" s="667"/>
      <c r="W1499" s="711"/>
      <c r="X1499" s="313">
        <f t="shared" si="388"/>
        <v>0</v>
      </c>
    </row>
    <row r="1500" spans="2:24" ht="18.600000000000001" hidden="1" thickBot="1">
      <c r="B1500" s="171"/>
      <c r="C1500" s="137">
        <v>2120</v>
      </c>
      <c r="D1500" s="159" t="s">
        <v>227</v>
      </c>
      <c r="E1500" s="704"/>
      <c r="F1500" s="449"/>
      <c r="G1500" s="245"/>
      <c r="H1500" s="245"/>
      <c r="I1500" s="476">
        <f>F1500+G1500+H1500</f>
        <v>0</v>
      </c>
      <c r="J1500" s="243" t="str">
        <f t="shared" si="387"/>
        <v/>
      </c>
      <c r="K1500" s="244"/>
      <c r="L1500" s="423"/>
      <c r="M1500" s="252"/>
      <c r="N1500" s="315">
        <f>I1500</f>
        <v>0</v>
      </c>
      <c r="O1500" s="424">
        <f>L1500+M1500-N1500</f>
        <v>0</v>
      </c>
      <c r="P1500" s="244"/>
      <c r="Q1500" s="663"/>
      <c r="R1500" s="667"/>
      <c r="S1500" s="667"/>
      <c r="T1500" s="667"/>
      <c r="U1500" s="667"/>
      <c r="V1500" s="667"/>
      <c r="W1500" s="711"/>
      <c r="X1500" s="313">
        <f t="shared" si="388"/>
        <v>0</v>
      </c>
    </row>
    <row r="1501" spans="2:24" ht="18.600000000000001" hidden="1" thickBot="1">
      <c r="B1501" s="171"/>
      <c r="C1501" s="137">
        <v>2125</v>
      </c>
      <c r="D1501" s="156" t="s">
        <v>1060</v>
      </c>
      <c r="E1501" s="704"/>
      <c r="F1501" s="592">
        <v>0</v>
      </c>
      <c r="G1501" s="592">
        <v>0</v>
      </c>
      <c r="H1501" s="592">
        <v>0</v>
      </c>
      <c r="I1501" s="476">
        <f>F1501+G1501+H1501</f>
        <v>0</v>
      </c>
      <c r="J1501" s="243" t="str">
        <f t="shared" si="387"/>
        <v/>
      </c>
      <c r="K1501" s="244"/>
      <c r="L1501" s="423"/>
      <c r="M1501" s="252"/>
      <c r="N1501" s="315">
        <f>I1501</f>
        <v>0</v>
      </c>
      <c r="O1501" s="424">
        <f>L1501+M1501-N1501</f>
        <v>0</v>
      </c>
      <c r="P1501" s="244"/>
      <c r="Q1501" s="663"/>
      <c r="R1501" s="667"/>
      <c r="S1501" s="667"/>
      <c r="T1501" s="667"/>
      <c r="U1501" s="667"/>
      <c r="V1501" s="667"/>
      <c r="W1501" s="711"/>
      <c r="X1501" s="313">
        <f t="shared" si="388"/>
        <v>0</v>
      </c>
    </row>
    <row r="1502" spans="2:24" ht="18.600000000000001" hidden="1" thickBot="1">
      <c r="B1502" s="143"/>
      <c r="C1502" s="137">
        <v>2140</v>
      </c>
      <c r="D1502" s="159" t="s">
        <v>229</v>
      </c>
      <c r="E1502" s="704"/>
      <c r="F1502" s="592">
        <v>0</v>
      </c>
      <c r="G1502" s="592">
        <v>0</v>
      </c>
      <c r="H1502" s="592">
        <v>0</v>
      </c>
      <c r="I1502" s="476">
        <f>F1502+G1502+H1502</f>
        <v>0</v>
      </c>
      <c r="J1502" s="243" t="str">
        <f t="shared" si="387"/>
        <v/>
      </c>
      <c r="K1502" s="244"/>
      <c r="L1502" s="423"/>
      <c r="M1502" s="252"/>
      <c r="N1502" s="315">
        <f>I1502</f>
        <v>0</v>
      </c>
      <c r="O1502" s="424">
        <f>L1502+M1502-N1502</f>
        <v>0</v>
      </c>
      <c r="P1502" s="244"/>
      <c r="Q1502" s="663"/>
      <c r="R1502" s="667"/>
      <c r="S1502" s="667"/>
      <c r="T1502" s="667"/>
      <c r="U1502" s="667"/>
      <c r="V1502" s="667"/>
      <c r="W1502" s="711"/>
      <c r="X1502" s="313">
        <f t="shared" si="388"/>
        <v>0</v>
      </c>
    </row>
    <row r="1503" spans="2:24" ht="18.600000000000001" hidden="1" thickBot="1">
      <c r="B1503" s="136"/>
      <c r="C1503" s="142">
        <v>2190</v>
      </c>
      <c r="D1503" s="491" t="s">
        <v>230</v>
      </c>
      <c r="E1503" s="704"/>
      <c r="F1503" s="449"/>
      <c r="G1503" s="245"/>
      <c r="H1503" s="245"/>
      <c r="I1503" s="476">
        <f>F1503+G1503+H1503</f>
        <v>0</v>
      </c>
      <c r="J1503" s="243" t="str">
        <f t="shared" si="387"/>
        <v/>
      </c>
      <c r="K1503" s="244"/>
      <c r="L1503" s="423"/>
      <c r="M1503" s="252"/>
      <c r="N1503" s="315">
        <f>I1503</f>
        <v>0</v>
      </c>
      <c r="O1503" s="424">
        <f>L1503+M1503-N1503</f>
        <v>0</v>
      </c>
      <c r="P1503" s="244"/>
      <c r="Q1503" s="663"/>
      <c r="R1503" s="667"/>
      <c r="S1503" s="667"/>
      <c r="T1503" s="667"/>
      <c r="U1503" s="667"/>
      <c r="V1503" s="667"/>
      <c r="W1503" s="711"/>
      <c r="X1503" s="313">
        <f t="shared" si="388"/>
        <v>0</v>
      </c>
    </row>
    <row r="1504" spans="2:24" ht="18.600000000000001" hidden="1" thickBot="1">
      <c r="B1504" s="686">
        <v>2200</v>
      </c>
      <c r="C1504" s="942" t="s">
        <v>231</v>
      </c>
      <c r="D1504" s="942"/>
      <c r="E1504" s="687"/>
      <c r="F1504" s="688">
        <f>SUM(F1505:F1506)</f>
        <v>0</v>
      </c>
      <c r="G1504" s="689">
        <f>SUM(G1505:G1506)</f>
        <v>0</v>
      </c>
      <c r="H1504" s="689">
        <f>SUM(H1505:H1506)</f>
        <v>0</v>
      </c>
      <c r="I1504" s="689">
        <f>SUM(I1505:I1506)</f>
        <v>0</v>
      </c>
      <c r="J1504" s="243" t="str">
        <f t="shared" si="387"/>
        <v/>
      </c>
      <c r="K1504" s="244"/>
      <c r="L1504" s="316">
        <f>SUM(L1505:L1506)</f>
        <v>0</v>
      </c>
      <c r="M1504" s="317">
        <f>SUM(M1505:M1506)</f>
        <v>0</v>
      </c>
      <c r="N1504" s="425">
        <f>SUM(N1505:N1506)</f>
        <v>0</v>
      </c>
      <c r="O1504" s="426">
        <f>SUM(O1505:O1506)</f>
        <v>0</v>
      </c>
      <c r="P1504" s="244"/>
      <c r="Q1504" s="665"/>
      <c r="R1504" s="666"/>
      <c r="S1504" s="666"/>
      <c r="T1504" s="666"/>
      <c r="U1504" s="666"/>
      <c r="V1504" s="666"/>
      <c r="W1504" s="712"/>
      <c r="X1504" s="313">
        <f t="shared" si="388"/>
        <v>0</v>
      </c>
    </row>
    <row r="1505" spans="2:24" ht="18.600000000000001" hidden="1" thickBot="1">
      <c r="B1505" s="136"/>
      <c r="C1505" s="137">
        <v>2221</v>
      </c>
      <c r="D1505" s="139" t="s">
        <v>1440</v>
      </c>
      <c r="E1505" s="704"/>
      <c r="F1505" s="449"/>
      <c r="G1505" s="245"/>
      <c r="H1505" s="245"/>
      <c r="I1505" s="476">
        <f t="shared" ref="I1505:I1510" si="389">F1505+G1505+H1505</f>
        <v>0</v>
      </c>
      <c r="J1505" s="243" t="str">
        <f t="shared" si="387"/>
        <v/>
      </c>
      <c r="K1505" s="244"/>
      <c r="L1505" s="423"/>
      <c r="M1505" s="252"/>
      <c r="N1505" s="315">
        <f t="shared" ref="N1505:N1510" si="390">I1505</f>
        <v>0</v>
      </c>
      <c r="O1505" s="424">
        <f t="shared" ref="O1505:O1510" si="391">L1505+M1505-N1505</f>
        <v>0</v>
      </c>
      <c r="P1505" s="244"/>
      <c r="Q1505" s="663"/>
      <c r="R1505" s="667"/>
      <c r="S1505" s="667"/>
      <c r="T1505" s="667"/>
      <c r="U1505" s="667"/>
      <c r="V1505" s="667"/>
      <c r="W1505" s="711"/>
      <c r="X1505" s="313">
        <f t="shared" si="388"/>
        <v>0</v>
      </c>
    </row>
    <row r="1506" spans="2:24" ht="18.600000000000001" hidden="1" thickBot="1">
      <c r="B1506" s="136"/>
      <c r="C1506" s="142">
        <v>2224</v>
      </c>
      <c r="D1506" s="141" t="s">
        <v>232</v>
      </c>
      <c r="E1506" s="704"/>
      <c r="F1506" s="449"/>
      <c r="G1506" s="245"/>
      <c r="H1506" s="245"/>
      <c r="I1506" s="476">
        <f t="shared" si="389"/>
        <v>0</v>
      </c>
      <c r="J1506" s="243" t="str">
        <f t="shared" si="387"/>
        <v/>
      </c>
      <c r="K1506" s="244"/>
      <c r="L1506" s="423"/>
      <c r="M1506" s="252"/>
      <c r="N1506" s="315">
        <f t="shared" si="390"/>
        <v>0</v>
      </c>
      <c r="O1506" s="424">
        <f t="shared" si="391"/>
        <v>0</v>
      </c>
      <c r="P1506" s="244"/>
      <c r="Q1506" s="663"/>
      <c r="R1506" s="667"/>
      <c r="S1506" s="667"/>
      <c r="T1506" s="667"/>
      <c r="U1506" s="667"/>
      <c r="V1506" s="667"/>
      <c r="W1506" s="711"/>
      <c r="X1506" s="313">
        <f t="shared" si="388"/>
        <v>0</v>
      </c>
    </row>
    <row r="1507" spans="2:24" ht="18.600000000000001" hidden="1" thickBot="1">
      <c r="B1507" s="686">
        <v>2500</v>
      </c>
      <c r="C1507" s="944" t="s">
        <v>233</v>
      </c>
      <c r="D1507" s="944"/>
      <c r="E1507" s="687"/>
      <c r="F1507" s="690"/>
      <c r="G1507" s="691"/>
      <c r="H1507" s="691"/>
      <c r="I1507" s="692">
        <f t="shared" si="389"/>
        <v>0</v>
      </c>
      <c r="J1507" s="243" t="str">
        <f t="shared" si="387"/>
        <v/>
      </c>
      <c r="K1507" s="244"/>
      <c r="L1507" s="428"/>
      <c r="M1507" s="254"/>
      <c r="N1507" s="315">
        <f t="shared" si="390"/>
        <v>0</v>
      </c>
      <c r="O1507" s="424">
        <f t="shared" si="391"/>
        <v>0</v>
      </c>
      <c r="P1507" s="244"/>
      <c r="Q1507" s="665"/>
      <c r="R1507" s="666"/>
      <c r="S1507" s="667"/>
      <c r="T1507" s="667"/>
      <c r="U1507" s="666"/>
      <c r="V1507" s="667"/>
      <c r="W1507" s="711"/>
      <c r="X1507" s="313">
        <f t="shared" si="388"/>
        <v>0</v>
      </c>
    </row>
    <row r="1508" spans="2:24" ht="18.600000000000001" hidden="1" thickBot="1">
      <c r="B1508" s="686">
        <v>2600</v>
      </c>
      <c r="C1508" s="961" t="s">
        <v>234</v>
      </c>
      <c r="D1508" s="962"/>
      <c r="E1508" s="687"/>
      <c r="F1508" s="690"/>
      <c r="G1508" s="691"/>
      <c r="H1508" s="691"/>
      <c r="I1508" s="692">
        <f t="shared" si="389"/>
        <v>0</v>
      </c>
      <c r="J1508" s="243" t="str">
        <f t="shared" si="387"/>
        <v/>
      </c>
      <c r="K1508" s="244"/>
      <c r="L1508" s="428"/>
      <c r="M1508" s="254"/>
      <c r="N1508" s="315">
        <f t="shared" si="390"/>
        <v>0</v>
      </c>
      <c r="O1508" s="424">
        <f t="shared" si="391"/>
        <v>0</v>
      </c>
      <c r="P1508" s="244"/>
      <c r="Q1508" s="665"/>
      <c r="R1508" s="666"/>
      <c r="S1508" s="667"/>
      <c r="T1508" s="667"/>
      <c r="U1508" s="666"/>
      <c r="V1508" s="667"/>
      <c r="W1508" s="711"/>
      <c r="X1508" s="313">
        <f t="shared" si="388"/>
        <v>0</v>
      </c>
    </row>
    <row r="1509" spans="2:24" ht="18.600000000000001" hidden="1" thickBot="1">
      <c r="B1509" s="686">
        <v>2700</v>
      </c>
      <c r="C1509" s="961" t="s">
        <v>235</v>
      </c>
      <c r="D1509" s="962"/>
      <c r="E1509" s="687"/>
      <c r="F1509" s="690"/>
      <c r="G1509" s="691"/>
      <c r="H1509" s="691"/>
      <c r="I1509" s="692">
        <f t="shared" si="389"/>
        <v>0</v>
      </c>
      <c r="J1509" s="243" t="str">
        <f t="shared" si="387"/>
        <v/>
      </c>
      <c r="K1509" s="244"/>
      <c r="L1509" s="428"/>
      <c r="M1509" s="254"/>
      <c r="N1509" s="315">
        <f t="shared" si="390"/>
        <v>0</v>
      </c>
      <c r="O1509" s="424">
        <f t="shared" si="391"/>
        <v>0</v>
      </c>
      <c r="P1509" s="244"/>
      <c r="Q1509" s="665"/>
      <c r="R1509" s="666"/>
      <c r="S1509" s="667"/>
      <c r="T1509" s="667"/>
      <c r="U1509" s="666"/>
      <c r="V1509" s="667"/>
      <c r="W1509" s="711"/>
      <c r="X1509" s="313">
        <f t="shared" si="388"/>
        <v>0</v>
      </c>
    </row>
    <row r="1510" spans="2:24" ht="18.600000000000001" hidden="1" thickBot="1">
      <c r="B1510" s="686">
        <v>2800</v>
      </c>
      <c r="C1510" s="961" t="s">
        <v>1683</v>
      </c>
      <c r="D1510" s="962"/>
      <c r="E1510" s="687"/>
      <c r="F1510" s="690"/>
      <c r="G1510" s="691"/>
      <c r="H1510" s="691"/>
      <c r="I1510" s="692">
        <f t="shared" si="389"/>
        <v>0</v>
      </c>
      <c r="J1510" s="243" t="str">
        <f t="shared" si="387"/>
        <v/>
      </c>
      <c r="K1510" s="244"/>
      <c r="L1510" s="428"/>
      <c r="M1510" s="254"/>
      <c r="N1510" s="315">
        <f t="shared" si="390"/>
        <v>0</v>
      </c>
      <c r="O1510" s="424">
        <f t="shared" si="391"/>
        <v>0</v>
      </c>
      <c r="P1510" s="244"/>
      <c r="Q1510" s="665"/>
      <c r="R1510" s="666"/>
      <c r="S1510" s="667"/>
      <c r="T1510" s="667"/>
      <c r="U1510" s="666"/>
      <c r="V1510" s="667"/>
      <c r="W1510" s="711"/>
      <c r="X1510" s="313">
        <f t="shared" si="388"/>
        <v>0</v>
      </c>
    </row>
    <row r="1511" spans="2:24" ht="18.600000000000001" hidden="1" thickBot="1">
      <c r="B1511" s="686">
        <v>2900</v>
      </c>
      <c r="C1511" s="952" t="s">
        <v>236</v>
      </c>
      <c r="D1511" s="953"/>
      <c r="E1511" s="687"/>
      <c r="F1511" s="688">
        <f>SUM(F1512:F1519)</f>
        <v>0</v>
      </c>
      <c r="G1511" s="689">
        <f>SUM(G1512:G1519)</f>
        <v>0</v>
      </c>
      <c r="H1511" s="689">
        <f>SUM(H1512:H1519)</f>
        <v>0</v>
      </c>
      <c r="I1511" s="689">
        <f>SUM(I1512:I1519)</f>
        <v>0</v>
      </c>
      <c r="J1511" s="243" t="str">
        <f t="shared" si="387"/>
        <v/>
      </c>
      <c r="K1511" s="244"/>
      <c r="L1511" s="316">
        <f>SUM(L1512:L1519)</f>
        <v>0</v>
      </c>
      <c r="M1511" s="317">
        <f>SUM(M1512:M1519)</f>
        <v>0</v>
      </c>
      <c r="N1511" s="425">
        <f>SUM(N1512:N1519)</f>
        <v>0</v>
      </c>
      <c r="O1511" s="426">
        <f>SUM(O1512:O1519)</f>
        <v>0</v>
      </c>
      <c r="P1511" s="244"/>
      <c r="Q1511" s="665"/>
      <c r="R1511" s="666"/>
      <c r="S1511" s="666"/>
      <c r="T1511" s="666"/>
      <c r="U1511" s="666"/>
      <c r="V1511" s="666"/>
      <c r="W1511" s="712"/>
      <c r="X1511" s="313">
        <f t="shared" si="388"/>
        <v>0</v>
      </c>
    </row>
    <row r="1512" spans="2:24" ht="18.600000000000001" hidden="1" thickBot="1">
      <c r="B1512" s="172"/>
      <c r="C1512" s="144">
        <v>2910</v>
      </c>
      <c r="D1512" s="319" t="s">
        <v>1720</v>
      </c>
      <c r="E1512" s="704"/>
      <c r="F1512" s="449"/>
      <c r="G1512" s="245"/>
      <c r="H1512" s="245"/>
      <c r="I1512" s="476">
        <f t="shared" ref="I1512:I1519" si="392">F1512+G1512+H1512</f>
        <v>0</v>
      </c>
      <c r="J1512" s="243" t="str">
        <f t="shared" si="387"/>
        <v/>
      </c>
      <c r="K1512" s="244"/>
      <c r="L1512" s="423"/>
      <c r="M1512" s="252"/>
      <c r="N1512" s="315">
        <f t="shared" ref="N1512:N1519" si="393">I1512</f>
        <v>0</v>
      </c>
      <c r="O1512" s="424">
        <f t="shared" ref="O1512:O1519" si="394">L1512+M1512-N1512</f>
        <v>0</v>
      </c>
      <c r="P1512" s="244"/>
      <c r="Q1512" s="663"/>
      <c r="R1512" s="667"/>
      <c r="S1512" s="667"/>
      <c r="T1512" s="667"/>
      <c r="U1512" s="667"/>
      <c r="V1512" s="667"/>
      <c r="W1512" s="711"/>
      <c r="X1512" s="313">
        <f t="shared" si="388"/>
        <v>0</v>
      </c>
    </row>
    <row r="1513" spans="2:24" ht="18.600000000000001" hidden="1" thickBot="1">
      <c r="B1513" s="172"/>
      <c r="C1513" s="144">
        <v>2920</v>
      </c>
      <c r="D1513" s="319" t="s">
        <v>237</v>
      </c>
      <c r="E1513" s="704"/>
      <c r="F1513" s="449"/>
      <c r="G1513" s="245"/>
      <c r="H1513" s="245"/>
      <c r="I1513" s="476">
        <f t="shared" si="392"/>
        <v>0</v>
      </c>
      <c r="J1513" s="243" t="str">
        <f t="shared" si="387"/>
        <v/>
      </c>
      <c r="K1513" s="244"/>
      <c r="L1513" s="423"/>
      <c r="M1513" s="252"/>
      <c r="N1513" s="315">
        <f t="shared" si="393"/>
        <v>0</v>
      </c>
      <c r="O1513" s="424">
        <f t="shared" si="394"/>
        <v>0</v>
      </c>
      <c r="P1513" s="244"/>
      <c r="Q1513" s="663"/>
      <c r="R1513" s="667"/>
      <c r="S1513" s="667"/>
      <c r="T1513" s="667"/>
      <c r="U1513" s="667"/>
      <c r="V1513" s="667"/>
      <c r="W1513" s="711"/>
      <c r="X1513" s="313">
        <f t="shared" si="388"/>
        <v>0</v>
      </c>
    </row>
    <row r="1514" spans="2:24" ht="33" hidden="1" thickBot="1">
      <c r="B1514" s="172"/>
      <c r="C1514" s="168">
        <v>2969</v>
      </c>
      <c r="D1514" s="320" t="s">
        <v>238</v>
      </c>
      <c r="E1514" s="704"/>
      <c r="F1514" s="449"/>
      <c r="G1514" s="245"/>
      <c r="H1514" s="245"/>
      <c r="I1514" s="476">
        <f t="shared" si="392"/>
        <v>0</v>
      </c>
      <c r="J1514" s="243" t="str">
        <f t="shared" si="387"/>
        <v/>
      </c>
      <c r="K1514" s="244"/>
      <c r="L1514" s="423"/>
      <c r="M1514" s="252"/>
      <c r="N1514" s="315">
        <f t="shared" si="393"/>
        <v>0</v>
      </c>
      <c r="O1514" s="424">
        <f t="shared" si="394"/>
        <v>0</v>
      </c>
      <c r="P1514" s="244"/>
      <c r="Q1514" s="663"/>
      <c r="R1514" s="667"/>
      <c r="S1514" s="667"/>
      <c r="T1514" s="667"/>
      <c r="U1514" s="667"/>
      <c r="V1514" s="667"/>
      <c r="W1514" s="711"/>
      <c r="X1514" s="313">
        <f t="shared" si="388"/>
        <v>0</v>
      </c>
    </row>
    <row r="1515" spans="2:24" ht="33" hidden="1" thickBot="1">
      <c r="B1515" s="172"/>
      <c r="C1515" s="168">
        <v>2970</v>
      </c>
      <c r="D1515" s="320" t="s">
        <v>239</v>
      </c>
      <c r="E1515" s="704"/>
      <c r="F1515" s="449"/>
      <c r="G1515" s="245"/>
      <c r="H1515" s="245"/>
      <c r="I1515" s="476">
        <f t="shared" si="392"/>
        <v>0</v>
      </c>
      <c r="J1515" s="243" t="str">
        <f t="shared" si="387"/>
        <v/>
      </c>
      <c r="K1515" s="244"/>
      <c r="L1515" s="423"/>
      <c r="M1515" s="252"/>
      <c r="N1515" s="315">
        <f t="shared" si="393"/>
        <v>0</v>
      </c>
      <c r="O1515" s="424">
        <f t="shared" si="394"/>
        <v>0</v>
      </c>
      <c r="P1515" s="244"/>
      <c r="Q1515" s="663"/>
      <c r="R1515" s="667"/>
      <c r="S1515" s="667"/>
      <c r="T1515" s="667"/>
      <c r="U1515" s="667"/>
      <c r="V1515" s="667"/>
      <c r="W1515" s="711"/>
      <c r="X1515" s="313">
        <f t="shared" si="388"/>
        <v>0</v>
      </c>
    </row>
    <row r="1516" spans="2:24" ht="18.600000000000001" hidden="1" thickBot="1">
      <c r="B1516" s="172"/>
      <c r="C1516" s="166">
        <v>2989</v>
      </c>
      <c r="D1516" s="321" t="s">
        <v>240</v>
      </c>
      <c r="E1516" s="704"/>
      <c r="F1516" s="449"/>
      <c r="G1516" s="245"/>
      <c r="H1516" s="245"/>
      <c r="I1516" s="476">
        <f t="shared" si="392"/>
        <v>0</v>
      </c>
      <c r="J1516" s="243" t="str">
        <f t="shared" si="387"/>
        <v/>
      </c>
      <c r="K1516" s="244"/>
      <c r="L1516" s="423"/>
      <c r="M1516" s="252"/>
      <c r="N1516" s="315">
        <f t="shared" si="393"/>
        <v>0</v>
      </c>
      <c r="O1516" s="424">
        <f t="shared" si="394"/>
        <v>0</v>
      </c>
      <c r="P1516" s="244"/>
      <c r="Q1516" s="663"/>
      <c r="R1516" s="667"/>
      <c r="S1516" s="667"/>
      <c r="T1516" s="667"/>
      <c r="U1516" s="667"/>
      <c r="V1516" s="667"/>
      <c r="W1516" s="711"/>
      <c r="X1516" s="313">
        <f t="shared" si="388"/>
        <v>0</v>
      </c>
    </row>
    <row r="1517" spans="2:24" ht="33" hidden="1" thickBot="1">
      <c r="B1517" s="136"/>
      <c r="C1517" s="137">
        <v>2990</v>
      </c>
      <c r="D1517" s="322" t="s">
        <v>1701</v>
      </c>
      <c r="E1517" s="704"/>
      <c r="F1517" s="449"/>
      <c r="G1517" s="245"/>
      <c r="H1517" s="245"/>
      <c r="I1517" s="476">
        <f t="shared" si="392"/>
        <v>0</v>
      </c>
      <c r="J1517" s="243" t="str">
        <f t="shared" si="387"/>
        <v/>
      </c>
      <c r="K1517" s="244"/>
      <c r="L1517" s="423"/>
      <c r="M1517" s="252"/>
      <c r="N1517" s="315">
        <f t="shared" si="393"/>
        <v>0</v>
      </c>
      <c r="O1517" s="424">
        <f t="shared" si="394"/>
        <v>0</v>
      </c>
      <c r="P1517" s="244"/>
      <c r="Q1517" s="663"/>
      <c r="R1517" s="667"/>
      <c r="S1517" s="667"/>
      <c r="T1517" s="667"/>
      <c r="U1517" s="667"/>
      <c r="V1517" s="667"/>
      <c r="W1517" s="711"/>
      <c r="X1517" s="313">
        <f t="shared" si="388"/>
        <v>0</v>
      </c>
    </row>
    <row r="1518" spans="2:24" ht="18.600000000000001" hidden="1" thickBot="1">
      <c r="B1518" s="136"/>
      <c r="C1518" s="137">
        <v>2991</v>
      </c>
      <c r="D1518" s="322" t="s">
        <v>241</v>
      </c>
      <c r="E1518" s="704"/>
      <c r="F1518" s="449"/>
      <c r="G1518" s="245"/>
      <c r="H1518" s="245"/>
      <c r="I1518" s="476">
        <f t="shared" si="392"/>
        <v>0</v>
      </c>
      <c r="J1518" s="243" t="str">
        <f t="shared" si="387"/>
        <v/>
      </c>
      <c r="K1518" s="244"/>
      <c r="L1518" s="423"/>
      <c r="M1518" s="252"/>
      <c r="N1518" s="315">
        <f t="shared" si="393"/>
        <v>0</v>
      </c>
      <c r="O1518" s="424">
        <f t="shared" si="394"/>
        <v>0</v>
      </c>
      <c r="P1518" s="244"/>
      <c r="Q1518" s="663"/>
      <c r="R1518" s="667"/>
      <c r="S1518" s="667"/>
      <c r="T1518" s="667"/>
      <c r="U1518" s="667"/>
      <c r="V1518" s="667"/>
      <c r="W1518" s="711"/>
      <c r="X1518" s="313">
        <f t="shared" si="388"/>
        <v>0</v>
      </c>
    </row>
    <row r="1519" spans="2:24" ht="18.600000000000001" hidden="1" thickBot="1">
      <c r="B1519" s="136"/>
      <c r="C1519" s="142">
        <v>2992</v>
      </c>
      <c r="D1519" s="154" t="s">
        <v>242</v>
      </c>
      <c r="E1519" s="704"/>
      <c r="F1519" s="449"/>
      <c r="G1519" s="245"/>
      <c r="H1519" s="245"/>
      <c r="I1519" s="476">
        <f t="shared" si="392"/>
        <v>0</v>
      </c>
      <c r="J1519" s="243" t="str">
        <f t="shared" si="387"/>
        <v/>
      </c>
      <c r="K1519" s="244"/>
      <c r="L1519" s="423"/>
      <c r="M1519" s="252"/>
      <c r="N1519" s="315">
        <f t="shared" si="393"/>
        <v>0</v>
      </c>
      <c r="O1519" s="424">
        <f t="shared" si="394"/>
        <v>0</v>
      </c>
      <c r="P1519" s="244"/>
      <c r="Q1519" s="663"/>
      <c r="R1519" s="667"/>
      <c r="S1519" s="667"/>
      <c r="T1519" s="667"/>
      <c r="U1519" s="667"/>
      <c r="V1519" s="667"/>
      <c r="W1519" s="711"/>
      <c r="X1519" s="313">
        <f t="shared" si="388"/>
        <v>0</v>
      </c>
    </row>
    <row r="1520" spans="2:24" ht="18.600000000000001" hidden="1" thickBot="1">
      <c r="B1520" s="686">
        <v>3300</v>
      </c>
      <c r="C1520" s="952" t="s">
        <v>1740</v>
      </c>
      <c r="D1520" s="952"/>
      <c r="E1520" s="687"/>
      <c r="F1520" s="673">
        <v>0</v>
      </c>
      <c r="G1520" s="673">
        <v>0</v>
      </c>
      <c r="H1520" s="673">
        <v>0</v>
      </c>
      <c r="I1520" s="689">
        <f>SUM(I1521:I1525)</f>
        <v>0</v>
      </c>
      <c r="J1520" s="243" t="str">
        <f t="shared" si="387"/>
        <v/>
      </c>
      <c r="K1520" s="244"/>
      <c r="L1520" s="665"/>
      <c r="M1520" s="666"/>
      <c r="N1520" s="666"/>
      <c r="O1520" s="712"/>
      <c r="P1520" s="244"/>
      <c r="Q1520" s="665"/>
      <c r="R1520" s="666"/>
      <c r="S1520" s="666"/>
      <c r="T1520" s="666"/>
      <c r="U1520" s="666"/>
      <c r="V1520" s="666"/>
      <c r="W1520" s="712"/>
      <c r="X1520" s="313">
        <f t="shared" si="388"/>
        <v>0</v>
      </c>
    </row>
    <row r="1521" spans="2:24" ht="18.600000000000001" hidden="1" thickBot="1">
      <c r="B1521" s="143"/>
      <c r="C1521" s="144">
        <v>3301</v>
      </c>
      <c r="D1521" s="460" t="s">
        <v>243</v>
      </c>
      <c r="E1521" s="704"/>
      <c r="F1521" s="592">
        <v>0</v>
      </c>
      <c r="G1521" s="592">
        <v>0</v>
      </c>
      <c r="H1521" s="592">
        <v>0</v>
      </c>
      <c r="I1521" s="476">
        <f t="shared" ref="I1521:I1528" si="395">F1521+G1521+H1521</f>
        <v>0</v>
      </c>
      <c r="J1521" s="243" t="str">
        <f t="shared" si="387"/>
        <v/>
      </c>
      <c r="K1521" s="244"/>
      <c r="L1521" s="663"/>
      <c r="M1521" s="667"/>
      <c r="N1521" s="667"/>
      <c r="O1521" s="711"/>
      <c r="P1521" s="244"/>
      <c r="Q1521" s="663"/>
      <c r="R1521" s="667"/>
      <c r="S1521" s="667"/>
      <c r="T1521" s="667"/>
      <c r="U1521" s="667"/>
      <c r="V1521" s="667"/>
      <c r="W1521" s="711"/>
      <c r="X1521" s="313">
        <f t="shared" si="388"/>
        <v>0</v>
      </c>
    </row>
    <row r="1522" spans="2:24" ht="18.600000000000001" hidden="1" thickBot="1">
      <c r="B1522" s="143"/>
      <c r="C1522" s="168">
        <v>3302</v>
      </c>
      <c r="D1522" s="461" t="s">
        <v>1061</v>
      </c>
      <c r="E1522" s="704"/>
      <c r="F1522" s="592">
        <v>0</v>
      </c>
      <c r="G1522" s="592">
        <v>0</v>
      </c>
      <c r="H1522" s="592">
        <v>0</v>
      </c>
      <c r="I1522" s="476">
        <f t="shared" si="395"/>
        <v>0</v>
      </c>
      <c r="J1522" s="243" t="str">
        <f t="shared" ref="J1522:J1553" si="396">(IF($E1522&lt;&gt;0,$J$2,IF($I1522&lt;&gt;0,$J$2,"")))</f>
        <v/>
      </c>
      <c r="K1522" s="244"/>
      <c r="L1522" s="663"/>
      <c r="M1522" s="667"/>
      <c r="N1522" s="667"/>
      <c r="O1522" s="711"/>
      <c r="P1522" s="244"/>
      <c r="Q1522" s="663"/>
      <c r="R1522" s="667"/>
      <c r="S1522" s="667"/>
      <c r="T1522" s="667"/>
      <c r="U1522" s="667"/>
      <c r="V1522" s="667"/>
      <c r="W1522" s="711"/>
      <c r="X1522" s="313">
        <f t="shared" ref="X1522:X1553" si="397">T1522-U1522-V1522-W1522</f>
        <v>0</v>
      </c>
    </row>
    <row r="1523" spans="2:24" ht="18.600000000000001" hidden="1" thickBot="1">
      <c r="B1523" s="143"/>
      <c r="C1523" s="166">
        <v>3304</v>
      </c>
      <c r="D1523" s="462" t="s">
        <v>245</v>
      </c>
      <c r="E1523" s="704"/>
      <c r="F1523" s="592">
        <v>0</v>
      </c>
      <c r="G1523" s="592">
        <v>0</v>
      </c>
      <c r="H1523" s="592">
        <v>0</v>
      </c>
      <c r="I1523" s="476">
        <f t="shared" si="395"/>
        <v>0</v>
      </c>
      <c r="J1523" s="243" t="str">
        <f t="shared" si="396"/>
        <v/>
      </c>
      <c r="K1523" s="244"/>
      <c r="L1523" s="663"/>
      <c r="M1523" s="667"/>
      <c r="N1523" s="667"/>
      <c r="O1523" s="711"/>
      <c r="P1523" s="244"/>
      <c r="Q1523" s="663"/>
      <c r="R1523" s="667"/>
      <c r="S1523" s="667"/>
      <c r="T1523" s="667"/>
      <c r="U1523" s="667"/>
      <c r="V1523" s="667"/>
      <c r="W1523" s="711"/>
      <c r="X1523" s="313">
        <f t="shared" si="397"/>
        <v>0</v>
      </c>
    </row>
    <row r="1524" spans="2:24" ht="31.8" hidden="1" thickBot="1">
      <c r="B1524" s="143"/>
      <c r="C1524" s="142">
        <v>3306</v>
      </c>
      <c r="D1524" s="463" t="s">
        <v>1684</v>
      </c>
      <c r="E1524" s="704"/>
      <c r="F1524" s="592">
        <v>0</v>
      </c>
      <c r="G1524" s="592">
        <v>0</v>
      </c>
      <c r="H1524" s="592">
        <v>0</v>
      </c>
      <c r="I1524" s="476">
        <f t="shared" si="395"/>
        <v>0</v>
      </c>
      <c r="J1524" s="243" t="str">
        <f t="shared" si="396"/>
        <v/>
      </c>
      <c r="K1524" s="244"/>
      <c r="L1524" s="663"/>
      <c r="M1524" s="667"/>
      <c r="N1524" s="667"/>
      <c r="O1524" s="711"/>
      <c r="P1524" s="244"/>
      <c r="Q1524" s="663"/>
      <c r="R1524" s="667"/>
      <c r="S1524" s="667"/>
      <c r="T1524" s="667"/>
      <c r="U1524" s="667"/>
      <c r="V1524" s="667"/>
      <c r="W1524" s="711"/>
      <c r="X1524" s="313">
        <f t="shared" si="397"/>
        <v>0</v>
      </c>
    </row>
    <row r="1525" spans="2:24" ht="18.600000000000001" hidden="1" thickBot="1">
      <c r="B1525" s="143"/>
      <c r="C1525" s="142">
        <v>3307</v>
      </c>
      <c r="D1525" s="463" t="s">
        <v>1775</v>
      </c>
      <c r="E1525" s="704"/>
      <c r="F1525" s="592">
        <v>0</v>
      </c>
      <c r="G1525" s="592">
        <v>0</v>
      </c>
      <c r="H1525" s="592">
        <v>0</v>
      </c>
      <c r="I1525" s="476">
        <f t="shared" si="395"/>
        <v>0</v>
      </c>
      <c r="J1525" s="243" t="str">
        <f t="shared" si="396"/>
        <v/>
      </c>
      <c r="K1525" s="244"/>
      <c r="L1525" s="663"/>
      <c r="M1525" s="667"/>
      <c r="N1525" s="667"/>
      <c r="O1525" s="711"/>
      <c r="P1525" s="244"/>
      <c r="Q1525" s="663"/>
      <c r="R1525" s="667"/>
      <c r="S1525" s="667"/>
      <c r="T1525" s="667"/>
      <c r="U1525" s="667"/>
      <c r="V1525" s="667"/>
      <c r="W1525" s="711"/>
      <c r="X1525" s="313">
        <f t="shared" si="397"/>
        <v>0</v>
      </c>
    </row>
    <row r="1526" spans="2:24" ht="18.600000000000001" hidden="1" thickBot="1">
      <c r="B1526" s="686">
        <v>3900</v>
      </c>
      <c r="C1526" s="944" t="s">
        <v>246</v>
      </c>
      <c r="D1526" s="965"/>
      <c r="E1526" s="687"/>
      <c r="F1526" s="673">
        <v>0</v>
      </c>
      <c r="G1526" s="673">
        <v>0</v>
      </c>
      <c r="H1526" s="673">
        <v>0</v>
      </c>
      <c r="I1526" s="692">
        <f t="shared" si="395"/>
        <v>0</v>
      </c>
      <c r="J1526" s="243" t="str">
        <f t="shared" si="396"/>
        <v/>
      </c>
      <c r="K1526" s="244"/>
      <c r="L1526" s="428"/>
      <c r="M1526" s="254"/>
      <c r="N1526" s="317">
        <f>I1526</f>
        <v>0</v>
      </c>
      <c r="O1526" s="424">
        <f>L1526+M1526-N1526</f>
        <v>0</v>
      </c>
      <c r="P1526" s="244"/>
      <c r="Q1526" s="428"/>
      <c r="R1526" s="254"/>
      <c r="S1526" s="429">
        <f>+IF(+(L1526+M1526)&gt;=I1526,+M1526,+(+I1526-L1526))</f>
        <v>0</v>
      </c>
      <c r="T1526" s="315">
        <f>Q1526+R1526-S1526</f>
        <v>0</v>
      </c>
      <c r="U1526" s="254"/>
      <c r="V1526" s="254"/>
      <c r="W1526" s="253"/>
      <c r="X1526" s="313">
        <f t="shared" si="397"/>
        <v>0</v>
      </c>
    </row>
    <row r="1527" spans="2:24" ht="18.600000000000001" hidden="1" thickBot="1">
      <c r="B1527" s="686">
        <v>4000</v>
      </c>
      <c r="C1527" s="966" t="s">
        <v>247</v>
      </c>
      <c r="D1527" s="966"/>
      <c r="E1527" s="687"/>
      <c r="F1527" s="690"/>
      <c r="G1527" s="691"/>
      <c r="H1527" s="691"/>
      <c r="I1527" s="692">
        <f t="shared" si="395"/>
        <v>0</v>
      </c>
      <c r="J1527" s="243" t="str">
        <f t="shared" si="396"/>
        <v/>
      </c>
      <c r="K1527" s="244"/>
      <c r="L1527" s="428"/>
      <c r="M1527" s="254"/>
      <c r="N1527" s="317">
        <f>I1527</f>
        <v>0</v>
      </c>
      <c r="O1527" s="424">
        <f>L1527+M1527-N1527</f>
        <v>0</v>
      </c>
      <c r="P1527" s="244"/>
      <c r="Q1527" s="665"/>
      <c r="R1527" s="666"/>
      <c r="S1527" s="666"/>
      <c r="T1527" s="667"/>
      <c r="U1527" s="666"/>
      <c r="V1527" s="666"/>
      <c r="W1527" s="711"/>
      <c r="X1527" s="313">
        <f t="shared" si="397"/>
        <v>0</v>
      </c>
    </row>
    <row r="1528" spans="2:24" ht="18.600000000000001" hidden="1" thickBot="1">
      <c r="B1528" s="686">
        <v>4100</v>
      </c>
      <c r="C1528" s="966" t="s">
        <v>248</v>
      </c>
      <c r="D1528" s="966"/>
      <c r="E1528" s="687"/>
      <c r="F1528" s="673">
        <v>0</v>
      </c>
      <c r="G1528" s="673">
        <v>0</v>
      </c>
      <c r="H1528" s="673">
        <v>0</v>
      </c>
      <c r="I1528" s="692">
        <f t="shared" si="395"/>
        <v>0</v>
      </c>
      <c r="J1528" s="243" t="str">
        <f t="shared" si="396"/>
        <v/>
      </c>
      <c r="K1528" s="244"/>
      <c r="L1528" s="665"/>
      <c r="M1528" s="666"/>
      <c r="N1528" s="666"/>
      <c r="O1528" s="712"/>
      <c r="P1528" s="244"/>
      <c r="Q1528" s="665"/>
      <c r="R1528" s="666"/>
      <c r="S1528" s="666"/>
      <c r="T1528" s="666"/>
      <c r="U1528" s="666"/>
      <c r="V1528" s="666"/>
      <c r="W1528" s="712"/>
      <c r="X1528" s="313">
        <f t="shared" si="397"/>
        <v>0</v>
      </c>
    </row>
    <row r="1529" spans="2:24" ht="18.600000000000001" hidden="1" thickBot="1">
      <c r="B1529" s="686">
        <v>4200</v>
      </c>
      <c r="C1529" s="952" t="s">
        <v>249</v>
      </c>
      <c r="D1529" s="953"/>
      <c r="E1529" s="687"/>
      <c r="F1529" s="688">
        <f>SUM(F1530:F1535)</f>
        <v>0</v>
      </c>
      <c r="G1529" s="689">
        <f>SUM(G1530:G1535)</f>
        <v>0</v>
      </c>
      <c r="H1529" s="689">
        <f>SUM(H1530:H1535)</f>
        <v>0</v>
      </c>
      <c r="I1529" s="689">
        <f>SUM(I1530:I1535)</f>
        <v>0</v>
      </c>
      <c r="J1529" s="243" t="str">
        <f t="shared" si="396"/>
        <v/>
      </c>
      <c r="K1529" s="244"/>
      <c r="L1529" s="316">
        <f>SUM(L1530:L1535)</f>
        <v>0</v>
      </c>
      <c r="M1529" s="317">
        <f>SUM(M1530:M1535)</f>
        <v>0</v>
      </c>
      <c r="N1529" s="425">
        <f>SUM(N1530:N1535)</f>
        <v>0</v>
      </c>
      <c r="O1529" s="426">
        <f>SUM(O1530:O1535)</f>
        <v>0</v>
      </c>
      <c r="P1529" s="244"/>
      <c r="Q1529" s="316">
        <f t="shared" ref="Q1529:W1529" si="398">SUM(Q1530:Q1535)</f>
        <v>0</v>
      </c>
      <c r="R1529" s="317">
        <f t="shared" si="398"/>
        <v>0</v>
      </c>
      <c r="S1529" s="317">
        <f t="shared" si="398"/>
        <v>0</v>
      </c>
      <c r="T1529" s="317">
        <f t="shared" si="398"/>
        <v>0</v>
      </c>
      <c r="U1529" s="317">
        <f t="shared" si="398"/>
        <v>0</v>
      </c>
      <c r="V1529" s="317">
        <f t="shared" si="398"/>
        <v>0</v>
      </c>
      <c r="W1529" s="426">
        <f t="shared" si="398"/>
        <v>0</v>
      </c>
      <c r="X1529" s="313">
        <f t="shared" si="397"/>
        <v>0</v>
      </c>
    </row>
    <row r="1530" spans="2:24" ht="18.600000000000001" hidden="1" thickBot="1">
      <c r="B1530" s="173"/>
      <c r="C1530" s="144">
        <v>4201</v>
      </c>
      <c r="D1530" s="138" t="s">
        <v>250</v>
      </c>
      <c r="E1530" s="704"/>
      <c r="F1530" s="449"/>
      <c r="G1530" s="245"/>
      <c r="H1530" s="245"/>
      <c r="I1530" s="476">
        <f t="shared" ref="I1530:I1535" si="399">F1530+G1530+H1530</f>
        <v>0</v>
      </c>
      <c r="J1530" s="243" t="str">
        <f t="shared" si="396"/>
        <v/>
      </c>
      <c r="K1530" s="244"/>
      <c r="L1530" s="423"/>
      <c r="M1530" s="252"/>
      <c r="N1530" s="315">
        <f t="shared" ref="N1530:N1535" si="400">I1530</f>
        <v>0</v>
      </c>
      <c r="O1530" s="424">
        <f t="shared" ref="O1530:O1535" si="401">L1530+M1530-N1530</f>
        <v>0</v>
      </c>
      <c r="P1530" s="244"/>
      <c r="Q1530" s="423"/>
      <c r="R1530" s="252"/>
      <c r="S1530" s="429">
        <f t="shared" ref="S1530:S1535" si="402">+IF(+(L1530+M1530)&gt;=I1530,+M1530,+(+I1530-L1530))</f>
        <v>0</v>
      </c>
      <c r="T1530" s="315">
        <f t="shared" ref="T1530:T1535" si="403">Q1530+R1530-S1530</f>
        <v>0</v>
      </c>
      <c r="U1530" s="252"/>
      <c r="V1530" s="252"/>
      <c r="W1530" s="253"/>
      <c r="X1530" s="313">
        <f t="shared" si="397"/>
        <v>0</v>
      </c>
    </row>
    <row r="1531" spans="2:24" ht="18.600000000000001" hidden="1" thickBot="1">
      <c r="B1531" s="173"/>
      <c r="C1531" s="137">
        <v>4202</v>
      </c>
      <c r="D1531" s="139" t="s">
        <v>251</v>
      </c>
      <c r="E1531" s="704"/>
      <c r="F1531" s="449"/>
      <c r="G1531" s="245"/>
      <c r="H1531" s="245"/>
      <c r="I1531" s="476">
        <f t="shared" si="399"/>
        <v>0</v>
      </c>
      <c r="J1531" s="243" t="str">
        <f t="shared" si="396"/>
        <v/>
      </c>
      <c r="K1531" s="244"/>
      <c r="L1531" s="423"/>
      <c r="M1531" s="252"/>
      <c r="N1531" s="315">
        <f t="shared" si="400"/>
        <v>0</v>
      </c>
      <c r="O1531" s="424">
        <f t="shared" si="401"/>
        <v>0</v>
      </c>
      <c r="P1531" s="244"/>
      <c r="Q1531" s="423"/>
      <c r="R1531" s="252"/>
      <c r="S1531" s="429">
        <f t="shared" si="402"/>
        <v>0</v>
      </c>
      <c r="T1531" s="315">
        <f t="shared" si="403"/>
        <v>0</v>
      </c>
      <c r="U1531" s="252"/>
      <c r="V1531" s="252"/>
      <c r="W1531" s="253"/>
      <c r="X1531" s="313">
        <f t="shared" si="397"/>
        <v>0</v>
      </c>
    </row>
    <row r="1532" spans="2:24" ht="18.600000000000001" hidden="1" thickBot="1">
      <c r="B1532" s="173"/>
      <c r="C1532" s="137">
        <v>4214</v>
      </c>
      <c r="D1532" s="139" t="s">
        <v>252</v>
      </c>
      <c r="E1532" s="704"/>
      <c r="F1532" s="449"/>
      <c r="G1532" s="245"/>
      <c r="H1532" s="245"/>
      <c r="I1532" s="476">
        <f t="shared" si="399"/>
        <v>0</v>
      </c>
      <c r="J1532" s="243" t="str">
        <f t="shared" si="396"/>
        <v/>
      </c>
      <c r="K1532" s="244"/>
      <c r="L1532" s="423"/>
      <c r="M1532" s="252"/>
      <c r="N1532" s="315">
        <f t="shared" si="400"/>
        <v>0</v>
      </c>
      <c r="O1532" s="424">
        <f t="shared" si="401"/>
        <v>0</v>
      </c>
      <c r="P1532" s="244"/>
      <c r="Q1532" s="423"/>
      <c r="R1532" s="252"/>
      <c r="S1532" s="429">
        <f t="shared" si="402"/>
        <v>0</v>
      </c>
      <c r="T1532" s="315">
        <f t="shared" si="403"/>
        <v>0</v>
      </c>
      <c r="U1532" s="252"/>
      <c r="V1532" s="252"/>
      <c r="W1532" s="253"/>
      <c r="X1532" s="313">
        <f t="shared" si="397"/>
        <v>0</v>
      </c>
    </row>
    <row r="1533" spans="2:24" ht="18.600000000000001" hidden="1" thickBot="1">
      <c r="B1533" s="173"/>
      <c r="C1533" s="137">
        <v>4217</v>
      </c>
      <c r="D1533" s="139" t="s">
        <v>253</v>
      </c>
      <c r="E1533" s="704"/>
      <c r="F1533" s="449"/>
      <c r="G1533" s="245"/>
      <c r="H1533" s="245"/>
      <c r="I1533" s="476">
        <f t="shared" si="399"/>
        <v>0</v>
      </c>
      <c r="J1533" s="243" t="str">
        <f t="shared" si="396"/>
        <v/>
      </c>
      <c r="K1533" s="244"/>
      <c r="L1533" s="423"/>
      <c r="M1533" s="252"/>
      <c r="N1533" s="315">
        <f t="shared" si="400"/>
        <v>0</v>
      </c>
      <c r="O1533" s="424">
        <f t="shared" si="401"/>
        <v>0</v>
      </c>
      <c r="P1533" s="244"/>
      <c r="Q1533" s="423"/>
      <c r="R1533" s="252"/>
      <c r="S1533" s="429">
        <f t="shared" si="402"/>
        <v>0</v>
      </c>
      <c r="T1533" s="315">
        <f t="shared" si="403"/>
        <v>0</v>
      </c>
      <c r="U1533" s="252"/>
      <c r="V1533" s="252"/>
      <c r="W1533" s="253"/>
      <c r="X1533" s="313">
        <f t="shared" si="397"/>
        <v>0</v>
      </c>
    </row>
    <row r="1534" spans="2:24" ht="18.600000000000001" hidden="1" thickBot="1">
      <c r="B1534" s="173"/>
      <c r="C1534" s="137">
        <v>4218</v>
      </c>
      <c r="D1534" s="145" t="s">
        <v>254</v>
      </c>
      <c r="E1534" s="704"/>
      <c r="F1534" s="449"/>
      <c r="G1534" s="245"/>
      <c r="H1534" s="245"/>
      <c r="I1534" s="476">
        <f t="shared" si="399"/>
        <v>0</v>
      </c>
      <c r="J1534" s="243" t="str">
        <f t="shared" si="396"/>
        <v/>
      </c>
      <c r="K1534" s="244"/>
      <c r="L1534" s="423"/>
      <c r="M1534" s="252"/>
      <c r="N1534" s="315">
        <f t="shared" si="400"/>
        <v>0</v>
      </c>
      <c r="O1534" s="424">
        <f t="shared" si="401"/>
        <v>0</v>
      </c>
      <c r="P1534" s="244"/>
      <c r="Q1534" s="423"/>
      <c r="R1534" s="252"/>
      <c r="S1534" s="429">
        <f t="shared" si="402"/>
        <v>0</v>
      </c>
      <c r="T1534" s="315">
        <f t="shared" si="403"/>
        <v>0</v>
      </c>
      <c r="U1534" s="252"/>
      <c r="V1534" s="252"/>
      <c r="W1534" s="253"/>
      <c r="X1534" s="313">
        <f t="shared" si="397"/>
        <v>0</v>
      </c>
    </row>
    <row r="1535" spans="2:24" ht="18.600000000000001" hidden="1" thickBot="1">
      <c r="B1535" s="173"/>
      <c r="C1535" s="137">
        <v>4219</v>
      </c>
      <c r="D1535" s="156" t="s">
        <v>255</v>
      </c>
      <c r="E1535" s="704"/>
      <c r="F1535" s="449"/>
      <c r="G1535" s="245"/>
      <c r="H1535" s="245"/>
      <c r="I1535" s="476">
        <f t="shared" si="399"/>
        <v>0</v>
      </c>
      <c r="J1535" s="243" t="str">
        <f t="shared" si="396"/>
        <v/>
      </c>
      <c r="K1535" s="244"/>
      <c r="L1535" s="423"/>
      <c r="M1535" s="252"/>
      <c r="N1535" s="315">
        <f t="shared" si="400"/>
        <v>0</v>
      </c>
      <c r="O1535" s="424">
        <f t="shared" si="401"/>
        <v>0</v>
      </c>
      <c r="P1535" s="244"/>
      <c r="Q1535" s="423"/>
      <c r="R1535" s="252"/>
      <c r="S1535" s="429">
        <f t="shared" si="402"/>
        <v>0</v>
      </c>
      <c r="T1535" s="315">
        <f t="shared" si="403"/>
        <v>0</v>
      </c>
      <c r="U1535" s="252"/>
      <c r="V1535" s="252"/>
      <c r="W1535" s="253"/>
      <c r="X1535" s="313">
        <f t="shared" si="397"/>
        <v>0</v>
      </c>
    </row>
    <row r="1536" spans="2:24" ht="18.600000000000001" hidden="1" thickBot="1">
      <c r="B1536" s="686">
        <v>4300</v>
      </c>
      <c r="C1536" s="942" t="s">
        <v>1685</v>
      </c>
      <c r="D1536" s="942"/>
      <c r="E1536" s="687"/>
      <c r="F1536" s="688">
        <f>SUM(F1537:F1539)</f>
        <v>0</v>
      </c>
      <c r="G1536" s="689">
        <f>SUM(G1537:G1539)</f>
        <v>0</v>
      </c>
      <c r="H1536" s="689">
        <f>SUM(H1537:H1539)</f>
        <v>0</v>
      </c>
      <c r="I1536" s="689">
        <f>SUM(I1537:I1539)</f>
        <v>0</v>
      </c>
      <c r="J1536" s="243" t="str">
        <f t="shared" si="396"/>
        <v/>
      </c>
      <c r="K1536" s="244"/>
      <c r="L1536" s="316">
        <f>SUM(L1537:L1539)</f>
        <v>0</v>
      </c>
      <c r="M1536" s="317">
        <f>SUM(M1537:M1539)</f>
        <v>0</v>
      </c>
      <c r="N1536" s="425">
        <f>SUM(N1537:N1539)</f>
        <v>0</v>
      </c>
      <c r="O1536" s="426">
        <f>SUM(O1537:O1539)</f>
        <v>0</v>
      </c>
      <c r="P1536" s="244"/>
      <c r="Q1536" s="316">
        <f t="shared" ref="Q1536:W1536" si="404">SUM(Q1537:Q1539)</f>
        <v>0</v>
      </c>
      <c r="R1536" s="317">
        <f t="shared" si="404"/>
        <v>0</v>
      </c>
      <c r="S1536" s="317">
        <f t="shared" si="404"/>
        <v>0</v>
      </c>
      <c r="T1536" s="317">
        <f t="shared" si="404"/>
        <v>0</v>
      </c>
      <c r="U1536" s="317">
        <f t="shared" si="404"/>
        <v>0</v>
      </c>
      <c r="V1536" s="317">
        <f t="shared" si="404"/>
        <v>0</v>
      </c>
      <c r="W1536" s="426">
        <f t="shared" si="404"/>
        <v>0</v>
      </c>
      <c r="X1536" s="313">
        <f t="shared" si="397"/>
        <v>0</v>
      </c>
    </row>
    <row r="1537" spans="2:24" ht="18.600000000000001" hidden="1" thickBot="1">
      <c r="B1537" s="173"/>
      <c r="C1537" s="144">
        <v>4301</v>
      </c>
      <c r="D1537" s="163" t="s">
        <v>256</v>
      </c>
      <c r="E1537" s="704"/>
      <c r="F1537" s="449"/>
      <c r="G1537" s="245"/>
      <c r="H1537" s="245"/>
      <c r="I1537" s="476">
        <f t="shared" ref="I1537:I1542" si="405">F1537+G1537+H1537</f>
        <v>0</v>
      </c>
      <c r="J1537" s="243" t="str">
        <f t="shared" si="396"/>
        <v/>
      </c>
      <c r="K1537" s="244"/>
      <c r="L1537" s="423"/>
      <c r="M1537" s="252"/>
      <c r="N1537" s="315">
        <f t="shared" ref="N1537:N1542" si="406">I1537</f>
        <v>0</v>
      </c>
      <c r="O1537" s="424">
        <f t="shared" ref="O1537:O1542" si="407">L1537+M1537-N1537</f>
        <v>0</v>
      </c>
      <c r="P1537" s="244"/>
      <c r="Q1537" s="423"/>
      <c r="R1537" s="252"/>
      <c r="S1537" s="429">
        <f t="shared" ref="S1537:S1542" si="408">+IF(+(L1537+M1537)&gt;=I1537,+M1537,+(+I1537-L1537))</f>
        <v>0</v>
      </c>
      <c r="T1537" s="315">
        <f t="shared" ref="T1537:T1542" si="409">Q1537+R1537-S1537</f>
        <v>0</v>
      </c>
      <c r="U1537" s="252"/>
      <c r="V1537" s="252"/>
      <c r="W1537" s="253"/>
      <c r="X1537" s="313">
        <f t="shared" si="397"/>
        <v>0</v>
      </c>
    </row>
    <row r="1538" spans="2:24" ht="18.600000000000001" hidden="1" thickBot="1">
      <c r="B1538" s="173"/>
      <c r="C1538" s="137">
        <v>4302</v>
      </c>
      <c r="D1538" s="139" t="s">
        <v>1062</v>
      </c>
      <c r="E1538" s="704"/>
      <c r="F1538" s="449"/>
      <c r="G1538" s="245"/>
      <c r="H1538" s="245"/>
      <c r="I1538" s="476">
        <f t="shared" si="405"/>
        <v>0</v>
      </c>
      <c r="J1538" s="243" t="str">
        <f t="shared" si="396"/>
        <v/>
      </c>
      <c r="K1538" s="244"/>
      <c r="L1538" s="423"/>
      <c r="M1538" s="252"/>
      <c r="N1538" s="315">
        <f t="shared" si="406"/>
        <v>0</v>
      </c>
      <c r="O1538" s="424">
        <f t="shared" si="407"/>
        <v>0</v>
      </c>
      <c r="P1538" s="244"/>
      <c r="Q1538" s="423"/>
      <c r="R1538" s="252"/>
      <c r="S1538" s="429">
        <f t="shared" si="408"/>
        <v>0</v>
      </c>
      <c r="T1538" s="315">
        <f t="shared" si="409"/>
        <v>0</v>
      </c>
      <c r="U1538" s="252"/>
      <c r="V1538" s="252"/>
      <c r="W1538" s="253"/>
      <c r="X1538" s="313">
        <f t="shared" si="397"/>
        <v>0</v>
      </c>
    </row>
    <row r="1539" spans="2:24" ht="18.600000000000001" hidden="1" thickBot="1">
      <c r="B1539" s="173"/>
      <c r="C1539" s="142">
        <v>4309</v>
      </c>
      <c r="D1539" s="148" t="s">
        <v>258</v>
      </c>
      <c r="E1539" s="704"/>
      <c r="F1539" s="449"/>
      <c r="G1539" s="245"/>
      <c r="H1539" s="245"/>
      <c r="I1539" s="476">
        <f t="shared" si="405"/>
        <v>0</v>
      </c>
      <c r="J1539" s="243" t="str">
        <f t="shared" si="396"/>
        <v/>
      </c>
      <c r="K1539" s="244"/>
      <c r="L1539" s="423"/>
      <c r="M1539" s="252"/>
      <c r="N1539" s="315">
        <f t="shared" si="406"/>
        <v>0</v>
      </c>
      <c r="O1539" s="424">
        <f t="shared" si="407"/>
        <v>0</v>
      </c>
      <c r="P1539" s="244"/>
      <c r="Q1539" s="423"/>
      <c r="R1539" s="252"/>
      <c r="S1539" s="429">
        <f t="shared" si="408"/>
        <v>0</v>
      </c>
      <c r="T1539" s="315">
        <f t="shared" si="409"/>
        <v>0</v>
      </c>
      <c r="U1539" s="252"/>
      <c r="V1539" s="252"/>
      <c r="W1539" s="253"/>
      <c r="X1539" s="313">
        <f t="shared" si="397"/>
        <v>0</v>
      </c>
    </row>
    <row r="1540" spans="2:24" ht="18.600000000000001" hidden="1" thickBot="1">
      <c r="B1540" s="686">
        <v>4400</v>
      </c>
      <c r="C1540" s="944" t="s">
        <v>1686</v>
      </c>
      <c r="D1540" s="944"/>
      <c r="E1540" s="687"/>
      <c r="F1540" s="690"/>
      <c r="G1540" s="691"/>
      <c r="H1540" s="691"/>
      <c r="I1540" s="692">
        <f t="shared" si="405"/>
        <v>0</v>
      </c>
      <c r="J1540" s="243" t="str">
        <f t="shared" si="396"/>
        <v/>
      </c>
      <c r="K1540" s="244"/>
      <c r="L1540" s="428"/>
      <c r="M1540" s="254"/>
      <c r="N1540" s="317">
        <f t="shared" si="406"/>
        <v>0</v>
      </c>
      <c r="O1540" s="424">
        <f t="shared" si="407"/>
        <v>0</v>
      </c>
      <c r="P1540" s="244"/>
      <c r="Q1540" s="428"/>
      <c r="R1540" s="254"/>
      <c r="S1540" s="429">
        <f t="shared" si="408"/>
        <v>0</v>
      </c>
      <c r="T1540" s="315">
        <f t="shared" si="409"/>
        <v>0</v>
      </c>
      <c r="U1540" s="254"/>
      <c r="V1540" s="254"/>
      <c r="W1540" s="253"/>
      <c r="X1540" s="313">
        <f t="shared" si="397"/>
        <v>0</v>
      </c>
    </row>
    <row r="1541" spans="2:24" ht="18.600000000000001" hidden="1" thickBot="1">
      <c r="B1541" s="686">
        <v>4500</v>
      </c>
      <c r="C1541" s="966" t="s">
        <v>1687</v>
      </c>
      <c r="D1541" s="966"/>
      <c r="E1541" s="687"/>
      <c r="F1541" s="690"/>
      <c r="G1541" s="691"/>
      <c r="H1541" s="691"/>
      <c r="I1541" s="692">
        <f t="shared" si="405"/>
        <v>0</v>
      </c>
      <c r="J1541" s="243" t="str">
        <f t="shared" si="396"/>
        <v/>
      </c>
      <c r="K1541" s="244"/>
      <c r="L1541" s="428"/>
      <c r="M1541" s="254"/>
      <c r="N1541" s="317">
        <f t="shared" si="406"/>
        <v>0</v>
      </c>
      <c r="O1541" s="424">
        <f t="shared" si="407"/>
        <v>0</v>
      </c>
      <c r="P1541" s="244"/>
      <c r="Q1541" s="428"/>
      <c r="R1541" s="254"/>
      <c r="S1541" s="429">
        <f t="shared" si="408"/>
        <v>0</v>
      </c>
      <c r="T1541" s="315">
        <f t="shared" si="409"/>
        <v>0</v>
      </c>
      <c r="U1541" s="254"/>
      <c r="V1541" s="254"/>
      <c r="W1541" s="253"/>
      <c r="X1541" s="313">
        <f t="shared" si="397"/>
        <v>0</v>
      </c>
    </row>
    <row r="1542" spans="2:24" ht="18.600000000000001" hidden="1" thickBot="1">
      <c r="B1542" s="686">
        <v>4600</v>
      </c>
      <c r="C1542" s="961" t="s">
        <v>259</v>
      </c>
      <c r="D1542" s="967"/>
      <c r="E1542" s="687"/>
      <c r="F1542" s="690"/>
      <c r="G1542" s="691"/>
      <c r="H1542" s="691"/>
      <c r="I1542" s="692">
        <f t="shared" si="405"/>
        <v>0</v>
      </c>
      <c r="J1542" s="243" t="str">
        <f t="shared" si="396"/>
        <v/>
      </c>
      <c r="K1542" s="244"/>
      <c r="L1542" s="428"/>
      <c r="M1542" s="254"/>
      <c r="N1542" s="317">
        <f t="shared" si="406"/>
        <v>0</v>
      </c>
      <c r="O1542" s="424">
        <f t="shared" si="407"/>
        <v>0</v>
      </c>
      <c r="P1542" s="244"/>
      <c r="Q1542" s="428"/>
      <c r="R1542" s="254"/>
      <c r="S1542" s="429">
        <f t="shared" si="408"/>
        <v>0</v>
      </c>
      <c r="T1542" s="315">
        <f t="shared" si="409"/>
        <v>0</v>
      </c>
      <c r="U1542" s="254"/>
      <c r="V1542" s="254"/>
      <c r="W1542" s="253"/>
      <c r="X1542" s="313">
        <f t="shared" si="397"/>
        <v>0</v>
      </c>
    </row>
    <row r="1543" spans="2:24" ht="18.600000000000001" hidden="1" thickBot="1">
      <c r="B1543" s="686">
        <v>4900</v>
      </c>
      <c r="C1543" s="952" t="s">
        <v>290</v>
      </c>
      <c r="D1543" s="952"/>
      <c r="E1543" s="687"/>
      <c r="F1543" s="688">
        <f>+F1544+F1545</f>
        <v>0</v>
      </c>
      <c r="G1543" s="689">
        <f>+G1544+G1545</f>
        <v>0</v>
      </c>
      <c r="H1543" s="689">
        <f>+H1544+H1545</f>
        <v>0</v>
      </c>
      <c r="I1543" s="689">
        <f>+I1544+I1545</f>
        <v>0</v>
      </c>
      <c r="J1543" s="243" t="str">
        <f t="shared" si="396"/>
        <v/>
      </c>
      <c r="K1543" s="244"/>
      <c r="L1543" s="665"/>
      <c r="M1543" s="666"/>
      <c r="N1543" s="666"/>
      <c r="O1543" s="712"/>
      <c r="P1543" s="244"/>
      <c r="Q1543" s="665"/>
      <c r="R1543" s="666"/>
      <c r="S1543" s="666"/>
      <c r="T1543" s="666"/>
      <c r="U1543" s="666"/>
      <c r="V1543" s="666"/>
      <c r="W1543" s="712"/>
      <c r="X1543" s="313">
        <f t="shared" si="397"/>
        <v>0</v>
      </c>
    </row>
    <row r="1544" spans="2:24" ht="18.600000000000001" hidden="1" thickBot="1">
      <c r="B1544" s="173"/>
      <c r="C1544" s="144">
        <v>4901</v>
      </c>
      <c r="D1544" s="174" t="s">
        <v>291</v>
      </c>
      <c r="E1544" s="704"/>
      <c r="F1544" s="449"/>
      <c r="G1544" s="245"/>
      <c r="H1544" s="245"/>
      <c r="I1544" s="476">
        <f>F1544+G1544+H1544</f>
        <v>0</v>
      </c>
      <c r="J1544" s="243" t="str">
        <f t="shared" si="396"/>
        <v/>
      </c>
      <c r="K1544" s="244"/>
      <c r="L1544" s="663"/>
      <c r="M1544" s="667"/>
      <c r="N1544" s="667"/>
      <c r="O1544" s="711"/>
      <c r="P1544" s="244"/>
      <c r="Q1544" s="663"/>
      <c r="R1544" s="667"/>
      <c r="S1544" s="667"/>
      <c r="T1544" s="667"/>
      <c r="U1544" s="667"/>
      <c r="V1544" s="667"/>
      <c r="W1544" s="711"/>
      <c r="X1544" s="313">
        <f t="shared" si="397"/>
        <v>0</v>
      </c>
    </row>
    <row r="1545" spans="2:24" ht="18.600000000000001" hidden="1" thickBot="1">
      <c r="B1545" s="173"/>
      <c r="C1545" s="142">
        <v>4902</v>
      </c>
      <c r="D1545" s="148" t="s">
        <v>292</v>
      </c>
      <c r="E1545" s="704"/>
      <c r="F1545" s="449"/>
      <c r="G1545" s="245"/>
      <c r="H1545" s="245"/>
      <c r="I1545" s="476">
        <f>F1545+G1545+H1545</f>
        <v>0</v>
      </c>
      <c r="J1545" s="243" t="str">
        <f t="shared" si="396"/>
        <v/>
      </c>
      <c r="K1545" s="244"/>
      <c r="L1545" s="663"/>
      <c r="M1545" s="667"/>
      <c r="N1545" s="667"/>
      <c r="O1545" s="711"/>
      <c r="P1545" s="244"/>
      <c r="Q1545" s="663"/>
      <c r="R1545" s="667"/>
      <c r="S1545" s="667"/>
      <c r="T1545" s="667"/>
      <c r="U1545" s="667"/>
      <c r="V1545" s="667"/>
      <c r="W1545" s="711"/>
      <c r="X1545" s="313">
        <f t="shared" si="397"/>
        <v>0</v>
      </c>
    </row>
    <row r="1546" spans="2:24" ht="18.600000000000001" hidden="1" thickBot="1">
      <c r="B1546" s="693">
        <v>5100</v>
      </c>
      <c r="C1546" s="949" t="s">
        <v>260</v>
      </c>
      <c r="D1546" s="949"/>
      <c r="E1546" s="694"/>
      <c r="F1546" s="695"/>
      <c r="G1546" s="696"/>
      <c r="H1546" s="696"/>
      <c r="I1546" s="692">
        <f>F1546+G1546+H1546</f>
        <v>0</v>
      </c>
      <c r="J1546" s="243" t="str">
        <f t="shared" si="396"/>
        <v/>
      </c>
      <c r="K1546" s="244"/>
      <c r="L1546" s="430"/>
      <c r="M1546" s="431"/>
      <c r="N1546" s="327">
        <f>I1546</f>
        <v>0</v>
      </c>
      <c r="O1546" s="424">
        <f>L1546+M1546-N1546</f>
        <v>0</v>
      </c>
      <c r="P1546" s="244"/>
      <c r="Q1546" s="430"/>
      <c r="R1546" s="431"/>
      <c r="S1546" s="429">
        <f>+IF(+(L1546+M1546)&gt;=I1546,+M1546,+(+I1546-L1546))</f>
        <v>0</v>
      </c>
      <c r="T1546" s="315">
        <f>Q1546+R1546-S1546</f>
        <v>0</v>
      </c>
      <c r="U1546" s="431"/>
      <c r="V1546" s="431"/>
      <c r="W1546" s="253"/>
      <c r="X1546" s="313">
        <f t="shared" si="397"/>
        <v>0</v>
      </c>
    </row>
    <row r="1547" spans="2:24" ht="18.600000000000001" hidden="1" thickBot="1">
      <c r="B1547" s="693">
        <v>5200</v>
      </c>
      <c r="C1547" s="964" t="s">
        <v>261</v>
      </c>
      <c r="D1547" s="964"/>
      <c r="E1547" s="694"/>
      <c r="F1547" s="697">
        <f>SUM(F1548:F1554)</f>
        <v>0</v>
      </c>
      <c r="G1547" s="698">
        <f>SUM(G1548:G1554)</f>
        <v>0</v>
      </c>
      <c r="H1547" s="698">
        <f>SUM(H1548:H1554)</f>
        <v>0</v>
      </c>
      <c r="I1547" s="698">
        <f>SUM(I1548:I1554)</f>
        <v>0</v>
      </c>
      <c r="J1547" s="243" t="str">
        <f t="shared" si="396"/>
        <v/>
      </c>
      <c r="K1547" s="244"/>
      <c r="L1547" s="326">
        <f>SUM(L1548:L1554)</f>
        <v>0</v>
      </c>
      <c r="M1547" s="327">
        <f>SUM(M1548:M1554)</f>
        <v>0</v>
      </c>
      <c r="N1547" s="432">
        <f>SUM(N1548:N1554)</f>
        <v>0</v>
      </c>
      <c r="O1547" s="433">
        <f>SUM(O1548:O1554)</f>
        <v>0</v>
      </c>
      <c r="P1547" s="244"/>
      <c r="Q1547" s="326">
        <f t="shared" ref="Q1547:W1547" si="410">SUM(Q1548:Q1554)</f>
        <v>0</v>
      </c>
      <c r="R1547" s="327">
        <f t="shared" si="410"/>
        <v>0</v>
      </c>
      <c r="S1547" s="327">
        <f t="shared" si="410"/>
        <v>0</v>
      </c>
      <c r="T1547" s="327">
        <f t="shared" si="410"/>
        <v>0</v>
      </c>
      <c r="U1547" s="327">
        <f t="shared" si="410"/>
        <v>0</v>
      </c>
      <c r="V1547" s="327">
        <f t="shared" si="410"/>
        <v>0</v>
      </c>
      <c r="W1547" s="433">
        <f t="shared" si="410"/>
        <v>0</v>
      </c>
      <c r="X1547" s="313">
        <f t="shared" si="397"/>
        <v>0</v>
      </c>
    </row>
    <row r="1548" spans="2:24" ht="18.600000000000001" hidden="1" thickBot="1">
      <c r="B1548" s="175"/>
      <c r="C1548" s="176">
        <v>5201</v>
      </c>
      <c r="D1548" s="177" t="s">
        <v>262</v>
      </c>
      <c r="E1548" s="705"/>
      <c r="F1548" s="473"/>
      <c r="G1548" s="434"/>
      <c r="H1548" s="434"/>
      <c r="I1548" s="476">
        <f t="shared" ref="I1548:I1554" si="411">F1548+G1548+H1548</f>
        <v>0</v>
      </c>
      <c r="J1548" s="243" t="str">
        <f t="shared" si="396"/>
        <v/>
      </c>
      <c r="K1548" s="244"/>
      <c r="L1548" s="435"/>
      <c r="M1548" s="436"/>
      <c r="N1548" s="330">
        <f t="shared" ref="N1548:N1554" si="412">I1548</f>
        <v>0</v>
      </c>
      <c r="O1548" s="424">
        <f t="shared" ref="O1548:O1554" si="413">L1548+M1548-N1548</f>
        <v>0</v>
      </c>
      <c r="P1548" s="244"/>
      <c r="Q1548" s="435"/>
      <c r="R1548" s="436"/>
      <c r="S1548" s="429">
        <f t="shared" ref="S1548:S1554" si="414">+IF(+(L1548+M1548)&gt;=I1548,+M1548,+(+I1548-L1548))</f>
        <v>0</v>
      </c>
      <c r="T1548" s="315">
        <f t="shared" ref="T1548:T1554" si="415">Q1548+R1548-S1548</f>
        <v>0</v>
      </c>
      <c r="U1548" s="436"/>
      <c r="V1548" s="436"/>
      <c r="W1548" s="253"/>
      <c r="X1548" s="313">
        <f t="shared" si="397"/>
        <v>0</v>
      </c>
    </row>
    <row r="1549" spans="2:24" ht="18.600000000000001" hidden="1" thickBot="1">
      <c r="B1549" s="175"/>
      <c r="C1549" s="178">
        <v>5202</v>
      </c>
      <c r="D1549" s="179" t="s">
        <v>263</v>
      </c>
      <c r="E1549" s="705"/>
      <c r="F1549" s="473"/>
      <c r="G1549" s="434"/>
      <c r="H1549" s="434"/>
      <c r="I1549" s="476">
        <f t="shared" si="411"/>
        <v>0</v>
      </c>
      <c r="J1549" s="243" t="str">
        <f t="shared" si="396"/>
        <v/>
      </c>
      <c r="K1549" s="244"/>
      <c r="L1549" s="435"/>
      <c r="M1549" s="436"/>
      <c r="N1549" s="330">
        <f t="shared" si="412"/>
        <v>0</v>
      </c>
      <c r="O1549" s="424">
        <f t="shared" si="413"/>
        <v>0</v>
      </c>
      <c r="P1549" s="244"/>
      <c r="Q1549" s="435"/>
      <c r="R1549" s="436"/>
      <c r="S1549" s="429">
        <f t="shared" si="414"/>
        <v>0</v>
      </c>
      <c r="T1549" s="315">
        <f t="shared" si="415"/>
        <v>0</v>
      </c>
      <c r="U1549" s="436"/>
      <c r="V1549" s="436"/>
      <c r="W1549" s="253"/>
      <c r="X1549" s="313">
        <f t="shared" si="397"/>
        <v>0</v>
      </c>
    </row>
    <row r="1550" spans="2:24" ht="18.600000000000001" hidden="1" thickBot="1">
      <c r="B1550" s="175"/>
      <c r="C1550" s="178">
        <v>5203</v>
      </c>
      <c r="D1550" s="179" t="s">
        <v>924</v>
      </c>
      <c r="E1550" s="705"/>
      <c r="F1550" s="473"/>
      <c r="G1550" s="434"/>
      <c r="H1550" s="434"/>
      <c r="I1550" s="476">
        <f t="shared" si="411"/>
        <v>0</v>
      </c>
      <c r="J1550" s="243" t="str">
        <f t="shared" si="396"/>
        <v/>
      </c>
      <c r="K1550" s="244"/>
      <c r="L1550" s="435"/>
      <c r="M1550" s="436"/>
      <c r="N1550" s="330">
        <f t="shared" si="412"/>
        <v>0</v>
      </c>
      <c r="O1550" s="424">
        <f t="shared" si="413"/>
        <v>0</v>
      </c>
      <c r="P1550" s="244"/>
      <c r="Q1550" s="435"/>
      <c r="R1550" s="436"/>
      <c r="S1550" s="429">
        <f t="shared" si="414"/>
        <v>0</v>
      </c>
      <c r="T1550" s="315">
        <f t="shared" si="415"/>
        <v>0</v>
      </c>
      <c r="U1550" s="436"/>
      <c r="V1550" s="436"/>
      <c r="W1550" s="253"/>
      <c r="X1550" s="313">
        <f t="shared" si="397"/>
        <v>0</v>
      </c>
    </row>
    <row r="1551" spans="2:24" ht="18.600000000000001" hidden="1" thickBot="1">
      <c r="B1551" s="175"/>
      <c r="C1551" s="178">
        <v>5204</v>
      </c>
      <c r="D1551" s="179" t="s">
        <v>925</v>
      </c>
      <c r="E1551" s="705"/>
      <c r="F1551" s="473"/>
      <c r="G1551" s="434"/>
      <c r="H1551" s="434"/>
      <c r="I1551" s="476">
        <f t="shared" si="411"/>
        <v>0</v>
      </c>
      <c r="J1551" s="243" t="str">
        <f t="shared" si="396"/>
        <v/>
      </c>
      <c r="K1551" s="244"/>
      <c r="L1551" s="435"/>
      <c r="M1551" s="436"/>
      <c r="N1551" s="330">
        <f t="shared" si="412"/>
        <v>0</v>
      </c>
      <c r="O1551" s="424">
        <f t="shared" si="413"/>
        <v>0</v>
      </c>
      <c r="P1551" s="244"/>
      <c r="Q1551" s="435"/>
      <c r="R1551" s="436"/>
      <c r="S1551" s="429">
        <f t="shared" si="414"/>
        <v>0</v>
      </c>
      <c r="T1551" s="315">
        <f t="shared" si="415"/>
        <v>0</v>
      </c>
      <c r="U1551" s="436"/>
      <c r="V1551" s="436"/>
      <c r="W1551" s="253"/>
      <c r="X1551" s="313">
        <f t="shared" si="397"/>
        <v>0</v>
      </c>
    </row>
    <row r="1552" spans="2:24" ht="18.600000000000001" hidden="1" thickBot="1">
      <c r="B1552" s="175"/>
      <c r="C1552" s="178">
        <v>5205</v>
      </c>
      <c r="D1552" s="179" t="s">
        <v>926</v>
      </c>
      <c r="E1552" s="705"/>
      <c r="F1552" s="473"/>
      <c r="G1552" s="434"/>
      <c r="H1552" s="434"/>
      <c r="I1552" s="476">
        <f t="shared" si="411"/>
        <v>0</v>
      </c>
      <c r="J1552" s="243" t="str">
        <f t="shared" si="396"/>
        <v/>
      </c>
      <c r="K1552" s="244"/>
      <c r="L1552" s="435"/>
      <c r="M1552" s="436"/>
      <c r="N1552" s="330">
        <f t="shared" si="412"/>
        <v>0</v>
      </c>
      <c r="O1552" s="424">
        <f t="shared" si="413"/>
        <v>0</v>
      </c>
      <c r="P1552" s="244"/>
      <c r="Q1552" s="435"/>
      <c r="R1552" s="436"/>
      <c r="S1552" s="429">
        <f t="shared" si="414"/>
        <v>0</v>
      </c>
      <c r="T1552" s="315">
        <f t="shared" si="415"/>
        <v>0</v>
      </c>
      <c r="U1552" s="436"/>
      <c r="V1552" s="436"/>
      <c r="W1552" s="253"/>
      <c r="X1552" s="313">
        <f t="shared" si="397"/>
        <v>0</v>
      </c>
    </row>
    <row r="1553" spans="2:24" ht="18.600000000000001" hidden="1" thickBot="1">
      <c r="B1553" s="175"/>
      <c r="C1553" s="178">
        <v>5206</v>
      </c>
      <c r="D1553" s="179" t="s">
        <v>927</v>
      </c>
      <c r="E1553" s="705"/>
      <c r="F1553" s="473"/>
      <c r="G1553" s="434"/>
      <c r="H1553" s="434"/>
      <c r="I1553" s="476">
        <f t="shared" si="411"/>
        <v>0</v>
      </c>
      <c r="J1553" s="243" t="str">
        <f t="shared" si="396"/>
        <v/>
      </c>
      <c r="K1553" s="244"/>
      <c r="L1553" s="435"/>
      <c r="M1553" s="436"/>
      <c r="N1553" s="330">
        <f t="shared" si="412"/>
        <v>0</v>
      </c>
      <c r="O1553" s="424">
        <f t="shared" si="413"/>
        <v>0</v>
      </c>
      <c r="P1553" s="244"/>
      <c r="Q1553" s="435"/>
      <c r="R1553" s="436"/>
      <c r="S1553" s="429">
        <f t="shared" si="414"/>
        <v>0</v>
      </c>
      <c r="T1553" s="315">
        <f t="shared" si="415"/>
        <v>0</v>
      </c>
      <c r="U1553" s="436"/>
      <c r="V1553" s="436"/>
      <c r="W1553" s="253"/>
      <c r="X1553" s="313">
        <f t="shared" si="397"/>
        <v>0</v>
      </c>
    </row>
    <row r="1554" spans="2:24" ht="18.600000000000001" hidden="1" thickBot="1">
      <c r="B1554" s="175"/>
      <c r="C1554" s="180">
        <v>5219</v>
      </c>
      <c r="D1554" s="181" t="s">
        <v>928</v>
      </c>
      <c r="E1554" s="705"/>
      <c r="F1554" s="473"/>
      <c r="G1554" s="434"/>
      <c r="H1554" s="434"/>
      <c r="I1554" s="476">
        <f t="shared" si="411"/>
        <v>0</v>
      </c>
      <c r="J1554" s="243" t="str">
        <f t="shared" ref="J1554:J1573" si="416">(IF($E1554&lt;&gt;0,$J$2,IF($I1554&lt;&gt;0,$J$2,"")))</f>
        <v/>
      </c>
      <c r="K1554" s="244"/>
      <c r="L1554" s="435"/>
      <c r="M1554" s="436"/>
      <c r="N1554" s="330">
        <f t="shared" si="412"/>
        <v>0</v>
      </c>
      <c r="O1554" s="424">
        <f t="shared" si="413"/>
        <v>0</v>
      </c>
      <c r="P1554" s="244"/>
      <c r="Q1554" s="435"/>
      <c r="R1554" s="436"/>
      <c r="S1554" s="429">
        <f t="shared" si="414"/>
        <v>0</v>
      </c>
      <c r="T1554" s="315">
        <f t="shared" si="415"/>
        <v>0</v>
      </c>
      <c r="U1554" s="436"/>
      <c r="V1554" s="436"/>
      <c r="W1554" s="253"/>
      <c r="X1554" s="313">
        <f t="shared" ref="X1554:X1585" si="417">T1554-U1554-V1554-W1554</f>
        <v>0</v>
      </c>
    </row>
    <row r="1555" spans="2:24" ht="18.600000000000001" hidden="1" thickBot="1">
      <c r="B1555" s="693">
        <v>5300</v>
      </c>
      <c r="C1555" s="968" t="s">
        <v>929</v>
      </c>
      <c r="D1555" s="968"/>
      <c r="E1555" s="694"/>
      <c r="F1555" s="697">
        <f>SUM(F1556:F1557)</f>
        <v>0</v>
      </c>
      <c r="G1555" s="698">
        <f>SUM(G1556:G1557)</f>
        <v>0</v>
      </c>
      <c r="H1555" s="698">
        <f>SUM(H1556:H1557)</f>
        <v>0</v>
      </c>
      <c r="I1555" s="698">
        <f>SUM(I1556:I1557)</f>
        <v>0</v>
      </c>
      <c r="J1555" s="243" t="str">
        <f t="shared" si="416"/>
        <v/>
      </c>
      <c r="K1555" s="244"/>
      <c r="L1555" s="326">
        <f>SUM(L1556:L1557)</f>
        <v>0</v>
      </c>
      <c r="M1555" s="327">
        <f>SUM(M1556:M1557)</f>
        <v>0</v>
      </c>
      <c r="N1555" s="432">
        <f>SUM(N1556:N1557)</f>
        <v>0</v>
      </c>
      <c r="O1555" s="433">
        <f>SUM(O1556:O1557)</f>
        <v>0</v>
      </c>
      <c r="P1555" s="244"/>
      <c r="Q1555" s="326">
        <f t="shared" ref="Q1555:W1555" si="418">SUM(Q1556:Q1557)</f>
        <v>0</v>
      </c>
      <c r="R1555" s="327">
        <f t="shared" si="418"/>
        <v>0</v>
      </c>
      <c r="S1555" s="327">
        <f t="shared" si="418"/>
        <v>0</v>
      </c>
      <c r="T1555" s="327">
        <f t="shared" si="418"/>
        <v>0</v>
      </c>
      <c r="U1555" s="327">
        <f t="shared" si="418"/>
        <v>0</v>
      </c>
      <c r="V1555" s="327">
        <f t="shared" si="418"/>
        <v>0</v>
      </c>
      <c r="W1555" s="433">
        <f t="shared" si="418"/>
        <v>0</v>
      </c>
      <c r="X1555" s="313">
        <f t="shared" si="417"/>
        <v>0</v>
      </c>
    </row>
    <row r="1556" spans="2:24" ht="18.600000000000001" hidden="1" thickBot="1">
      <c r="B1556" s="175"/>
      <c r="C1556" s="176">
        <v>5301</v>
      </c>
      <c r="D1556" s="177" t="s">
        <v>1441</v>
      </c>
      <c r="E1556" s="705"/>
      <c r="F1556" s="473"/>
      <c r="G1556" s="434"/>
      <c r="H1556" s="434"/>
      <c r="I1556" s="476">
        <f>F1556+G1556+H1556</f>
        <v>0</v>
      </c>
      <c r="J1556" s="243" t="str">
        <f t="shared" si="416"/>
        <v/>
      </c>
      <c r="K1556" s="244"/>
      <c r="L1556" s="435"/>
      <c r="M1556" s="436"/>
      <c r="N1556" s="330">
        <f>I1556</f>
        <v>0</v>
      </c>
      <c r="O1556" s="424">
        <f>L1556+M1556-N1556</f>
        <v>0</v>
      </c>
      <c r="P1556" s="244"/>
      <c r="Q1556" s="435"/>
      <c r="R1556" s="436"/>
      <c r="S1556" s="429">
        <f>+IF(+(L1556+M1556)&gt;=I1556,+M1556,+(+I1556-L1556))</f>
        <v>0</v>
      </c>
      <c r="T1556" s="315">
        <f>Q1556+R1556-S1556</f>
        <v>0</v>
      </c>
      <c r="U1556" s="436"/>
      <c r="V1556" s="436"/>
      <c r="W1556" s="253"/>
      <c r="X1556" s="313">
        <f t="shared" si="417"/>
        <v>0</v>
      </c>
    </row>
    <row r="1557" spans="2:24" ht="18.600000000000001" hidden="1" thickBot="1">
      <c r="B1557" s="175"/>
      <c r="C1557" s="180">
        <v>5309</v>
      </c>
      <c r="D1557" s="181" t="s">
        <v>930</v>
      </c>
      <c r="E1557" s="705"/>
      <c r="F1557" s="473"/>
      <c r="G1557" s="434"/>
      <c r="H1557" s="434"/>
      <c r="I1557" s="476">
        <f>F1557+G1557+H1557</f>
        <v>0</v>
      </c>
      <c r="J1557" s="243" t="str">
        <f t="shared" si="416"/>
        <v/>
      </c>
      <c r="K1557" s="244"/>
      <c r="L1557" s="435"/>
      <c r="M1557" s="436"/>
      <c r="N1557" s="330">
        <f>I1557</f>
        <v>0</v>
      </c>
      <c r="O1557" s="424">
        <f>L1557+M1557-N1557</f>
        <v>0</v>
      </c>
      <c r="P1557" s="244"/>
      <c r="Q1557" s="435"/>
      <c r="R1557" s="436"/>
      <c r="S1557" s="429">
        <f>+IF(+(L1557+M1557)&gt;=I1557,+M1557,+(+I1557-L1557))</f>
        <v>0</v>
      </c>
      <c r="T1557" s="315">
        <f>Q1557+R1557-S1557</f>
        <v>0</v>
      </c>
      <c r="U1557" s="436"/>
      <c r="V1557" s="436"/>
      <c r="W1557" s="253"/>
      <c r="X1557" s="313">
        <f t="shared" si="417"/>
        <v>0</v>
      </c>
    </row>
    <row r="1558" spans="2:24" ht="18.600000000000001" hidden="1" thickBot="1">
      <c r="B1558" s="693">
        <v>5400</v>
      </c>
      <c r="C1558" s="949" t="s">
        <v>1011</v>
      </c>
      <c r="D1558" s="949"/>
      <c r="E1558" s="694"/>
      <c r="F1558" s="695"/>
      <c r="G1558" s="696"/>
      <c r="H1558" s="696"/>
      <c r="I1558" s="692">
        <f>F1558+G1558+H1558</f>
        <v>0</v>
      </c>
      <c r="J1558" s="243" t="str">
        <f t="shared" si="416"/>
        <v/>
      </c>
      <c r="K1558" s="244"/>
      <c r="L1558" s="430"/>
      <c r="M1558" s="431"/>
      <c r="N1558" s="327">
        <f>I1558</f>
        <v>0</v>
      </c>
      <c r="O1558" s="424">
        <f>L1558+M1558-N1558</f>
        <v>0</v>
      </c>
      <c r="P1558" s="244"/>
      <c r="Q1558" s="430"/>
      <c r="R1558" s="431"/>
      <c r="S1558" s="429">
        <f>+IF(+(L1558+M1558)&gt;=I1558,+M1558,+(+I1558-L1558))</f>
        <v>0</v>
      </c>
      <c r="T1558" s="315">
        <f>Q1558+R1558-S1558</f>
        <v>0</v>
      </c>
      <c r="U1558" s="431"/>
      <c r="V1558" s="431"/>
      <c r="W1558" s="253"/>
      <c r="X1558" s="313">
        <f t="shared" si="417"/>
        <v>0</v>
      </c>
    </row>
    <row r="1559" spans="2:24" ht="18.600000000000001" hidden="1" thickBot="1">
      <c r="B1559" s="686">
        <v>5500</v>
      </c>
      <c r="C1559" s="952" t="s">
        <v>1012</v>
      </c>
      <c r="D1559" s="952"/>
      <c r="E1559" s="687"/>
      <c r="F1559" s="688">
        <f>SUM(F1560:F1563)</f>
        <v>0</v>
      </c>
      <c r="G1559" s="689">
        <f>SUM(G1560:G1563)</f>
        <v>0</v>
      </c>
      <c r="H1559" s="689">
        <f>SUM(H1560:H1563)</f>
        <v>0</v>
      </c>
      <c r="I1559" s="689">
        <f>SUM(I1560:I1563)</f>
        <v>0</v>
      </c>
      <c r="J1559" s="243" t="str">
        <f t="shared" si="416"/>
        <v/>
      </c>
      <c r="K1559" s="244"/>
      <c r="L1559" s="316">
        <f>SUM(L1560:L1563)</f>
        <v>0</v>
      </c>
      <c r="M1559" s="317">
        <f>SUM(M1560:M1563)</f>
        <v>0</v>
      </c>
      <c r="N1559" s="425">
        <f>SUM(N1560:N1563)</f>
        <v>0</v>
      </c>
      <c r="O1559" s="426">
        <f>SUM(O1560:O1563)</f>
        <v>0</v>
      </c>
      <c r="P1559" s="244"/>
      <c r="Q1559" s="316">
        <f t="shared" ref="Q1559:W1559" si="419">SUM(Q1560:Q1563)</f>
        <v>0</v>
      </c>
      <c r="R1559" s="317">
        <f t="shared" si="419"/>
        <v>0</v>
      </c>
      <c r="S1559" s="317">
        <f t="shared" si="419"/>
        <v>0</v>
      </c>
      <c r="T1559" s="317">
        <f t="shared" si="419"/>
        <v>0</v>
      </c>
      <c r="U1559" s="317">
        <f t="shared" si="419"/>
        <v>0</v>
      </c>
      <c r="V1559" s="317">
        <f t="shared" si="419"/>
        <v>0</v>
      </c>
      <c r="W1559" s="426">
        <f t="shared" si="419"/>
        <v>0</v>
      </c>
      <c r="X1559" s="313">
        <f t="shared" si="417"/>
        <v>0</v>
      </c>
    </row>
    <row r="1560" spans="2:24" ht="18.600000000000001" hidden="1" thickBot="1">
      <c r="B1560" s="173"/>
      <c r="C1560" s="144">
        <v>5501</v>
      </c>
      <c r="D1560" s="163" t="s">
        <v>1013</v>
      </c>
      <c r="E1560" s="704"/>
      <c r="F1560" s="449"/>
      <c r="G1560" s="245"/>
      <c r="H1560" s="245"/>
      <c r="I1560" s="476">
        <f>F1560+G1560+H1560</f>
        <v>0</v>
      </c>
      <c r="J1560" s="243" t="str">
        <f t="shared" si="416"/>
        <v/>
      </c>
      <c r="K1560" s="244"/>
      <c r="L1560" s="423"/>
      <c r="M1560" s="252"/>
      <c r="N1560" s="315">
        <f>I1560</f>
        <v>0</v>
      </c>
      <c r="O1560" s="424">
        <f>L1560+M1560-N1560</f>
        <v>0</v>
      </c>
      <c r="P1560" s="244"/>
      <c r="Q1560" s="423"/>
      <c r="R1560" s="252"/>
      <c r="S1560" s="429">
        <f>+IF(+(L1560+M1560)&gt;=I1560,+M1560,+(+I1560-L1560))</f>
        <v>0</v>
      </c>
      <c r="T1560" s="315">
        <f>Q1560+R1560-S1560</f>
        <v>0</v>
      </c>
      <c r="U1560" s="252"/>
      <c r="V1560" s="252"/>
      <c r="W1560" s="253"/>
      <c r="X1560" s="313">
        <f t="shared" si="417"/>
        <v>0</v>
      </c>
    </row>
    <row r="1561" spans="2:24" ht="18.600000000000001" hidden="1" thickBot="1">
      <c r="B1561" s="173"/>
      <c r="C1561" s="137">
        <v>5502</v>
      </c>
      <c r="D1561" s="145" t="s">
        <v>1014</v>
      </c>
      <c r="E1561" s="704"/>
      <c r="F1561" s="449"/>
      <c r="G1561" s="245"/>
      <c r="H1561" s="245"/>
      <c r="I1561" s="476">
        <f>F1561+G1561+H1561</f>
        <v>0</v>
      </c>
      <c r="J1561" s="243" t="str">
        <f t="shared" si="416"/>
        <v/>
      </c>
      <c r="K1561" s="244"/>
      <c r="L1561" s="423"/>
      <c r="M1561" s="252"/>
      <c r="N1561" s="315">
        <f>I1561</f>
        <v>0</v>
      </c>
      <c r="O1561" s="424">
        <f>L1561+M1561-N1561</f>
        <v>0</v>
      </c>
      <c r="P1561" s="244"/>
      <c r="Q1561" s="423"/>
      <c r="R1561" s="252"/>
      <c r="S1561" s="429">
        <f>+IF(+(L1561+M1561)&gt;=I1561,+M1561,+(+I1561-L1561))</f>
        <v>0</v>
      </c>
      <c r="T1561" s="315">
        <f>Q1561+R1561-S1561</f>
        <v>0</v>
      </c>
      <c r="U1561" s="252"/>
      <c r="V1561" s="252"/>
      <c r="W1561" s="253"/>
      <c r="X1561" s="313">
        <f t="shared" si="417"/>
        <v>0</v>
      </c>
    </row>
    <row r="1562" spans="2:24" ht="18.600000000000001" hidden="1" thickBot="1">
      <c r="B1562" s="173"/>
      <c r="C1562" s="137">
        <v>5503</v>
      </c>
      <c r="D1562" s="139" t="s">
        <v>1015</v>
      </c>
      <c r="E1562" s="704"/>
      <c r="F1562" s="449"/>
      <c r="G1562" s="245"/>
      <c r="H1562" s="245"/>
      <c r="I1562" s="476">
        <f>F1562+G1562+H1562</f>
        <v>0</v>
      </c>
      <c r="J1562" s="243" t="str">
        <f t="shared" si="416"/>
        <v/>
      </c>
      <c r="K1562" s="244"/>
      <c r="L1562" s="423"/>
      <c r="M1562" s="252"/>
      <c r="N1562" s="315">
        <f>I1562</f>
        <v>0</v>
      </c>
      <c r="O1562" s="424">
        <f>L1562+M1562-N1562</f>
        <v>0</v>
      </c>
      <c r="P1562" s="244"/>
      <c r="Q1562" s="423"/>
      <c r="R1562" s="252"/>
      <c r="S1562" s="429">
        <f>+IF(+(L1562+M1562)&gt;=I1562,+M1562,+(+I1562-L1562))</f>
        <v>0</v>
      </c>
      <c r="T1562" s="315">
        <f>Q1562+R1562-S1562</f>
        <v>0</v>
      </c>
      <c r="U1562" s="252"/>
      <c r="V1562" s="252"/>
      <c r="W1562" s="253"/>
      <c r="X1562" s="313">
        <f t="shared" si="417"/>
        <v>0</v>
      </c>
    </row>
    <row r="1563" spans="2:24" ht="18.600000000000001" hidden="1" thickBot="1">
      <c r="B1563" s="173"/>
      <c r="C1563" s="137">
        <v>5504</v>
      </c>
      <c r="D1563" s="145" t="s">
        <v>1016</v>
      </c>
      <c r="E1563" s="704"/>
      <c r="F1563" s="449"/>
      <c r="G1563" s="245"/>
      <c r="H1563" s="245"/>
      <c r="I1563" s="476">
        <f>F1563+G1563+H1563</f>
        <v>0</v>
      </c>
      <c r="J1563" s="243" t="str">
        <f t="shared" si="416"/>
        <v/>
      </c>
      <c r="K1563" s="244"/>
      <c r="L1563" s="423"/>
      <c r="M1563" s="252"/>
      <c r="N1563" s="315">
        <f>I1563</f>
        <v>0</v>
      </c>
      <c r="O1563" s="424">
        <f>L1563+M1563-N1563</f>
        <v>0</v>
      </c>
      <c r="P1563" s="244"/>
      <c r="Q1563" s="423"/>
      <c r="R1563" s="252"/>
      <c r="S1563" s="429">
        <f>+IF(+(L1563+M1563)&gt;=I1563,+M1563,+(+I1563-L1563))</f>
        <v>0</v>
      </c>
      <c r="T1563" s="315">
        <f>Q1563+R1563-S1563</f>
        <v>0</v>
      </c>
      <c r="U1563" s="252"/>
      <c r="V1563" s="252"/>
      <c r="W1563" s="253"/>
      <c r="X1563" s="313">
        <f t="shared" si="417"/>
        <v>0</v>
      </c>
    </row>
    <row r="1564" spans="2:24" ht="18.600000000000001" hidden="1" thickBot="1">
      <c r="B1564" s="686">
        <v>5700</v>
      </c>
      <c r="C1564" s="950" t="s">
        <v>1017</v>
      </c>
      <c r="D1564" s="951"/>
      <c r="E1564" s="694"/>
      <c r="F1564" s="673">
        <v>0</v>
      </c>
      <c r="G1564" s="673">
        <v>0</v>
      </c>
      <c r="H1564" s="673">
        <v>0</v>
      </c>
      <c r="I1564" s="698">
        <f>SUM(I1565:I1567)</f>
        <v>0</v>
      </c>
      <c r="J1564" s="243" t="str">
        <f t="shared" si="416"/>
        <v/>
      </c>
      <c r="K1564" s="244"/>
      <c r="L1564" s="326">
        <f>SUM(L1565:L1567)</f>
        <v>0</v>
      </c>
      <c r="M1564" s="327">
        <f>SUM(M1565:M1567)</f>
        <v>0</v>
      </c>
      <c r="N1564" s="432">
        <f>SUM(N1565:N1566)</f>
        <v>0</v>
      </c>
      <c r="O1564" s="433">
        <f>SUM(O1565:O1567)</f>
        <v>0</v>
      </c>
      <c r="P1564" s="244"/>
      <c r="Q1564" s="326">
        <f>SUM(Q1565:Q1567)</f>
        <v>0</v>
      </c>
      <c r="R1564" s="327">
        <f>SUM(R1565:R1567)</f>
        <v>0</v>
      </c>
      <c r="S1564" s="327">
        <f>SUM(S1565:S1567)</f>
        <v>0</v>
      </c>
      <c r="T1564" s="327">
        <f>SUM(T1565:T1567)</f>
        <v>0</v>
      </c>
      <c r="U1564" s="327">
        <f>SUM(U1565:U1567)</f>
        <v>0</v>
      </c>
      <c r="V1564" s="327">
        <f>SUM(V1565:V1566)</f>
        <v>0</v>
      </c>
      <c r="W1564" s="433">
        <f>SUM(W1565:W1567)</f>
        <v>0</v>
      </c>
      <c r="X1564" s="313">
        <f t="shared" si="417"/>
        <v>0</v>
      </c>
    </row>
    <row r="1565" spans="2:24" ht="18.600000000000001" hidden="1" thickBot="1">
      <c r="B1565" s="175"/>
      <c r="C1565" s="176">
        <v>5701</v>
      </c>
      <c r="D1565" s="177" t="s">
        <v>1018</v>
      </c>
      <c r="E1565" s="705"/>
      <c r="F1565" s="592">
        <v>0</v>
      </c>
      <c r="G1565" s="592">
        <v>0</v>
      </c>
      <c r="H1565" s="592">
        <v>0</v>
      </c>
      <c r="I1565" s="476">
        <f>F1565+G1565+H1565</f>
        <v>0</v>
      </c>
      <c r="J1565" s="243" t="str">
        <f t="shared" si="416"/>
        <v/>
      </c>
      <c r="K1565" s="244"/>
      <c r="L1565" s="435"/>
      <c r="M1565" s="436"/>
      <c r="N1565" s="330">
        <f>I1565</f>
        <v>0</v>
      </c>
      <c r="O1565" s="424">
        <f>L1565+M1565-N1565</f>
        <v>0</v>
      </c>
      <c r="P1565" s="244"/>
      <c r="Q1565" s="435"/>
      <c r="R1565" s="436"/>
      <c r="S1565" s="429">
        <f>+IF(+(L1565+M1565)&gt;=I1565,+M1565,+(+I1565-L1565))</f>
        <v>0</v>
      </c>
      <c r="T1565" s="315">
        <f>Q1565+R1565-S1565</f>
        <v>0</v>
      </c>
      <c r="U1565" s="436"/>
      <c r="V1565" s="436"/>
      <c r="W1565" s="253"/>
      <c r="X1565" s="313">
        <f t="shared" si="417"/>
        <v>0</v>
      </c>
    </row>
    <row r="1566" spans="2:24" ht="18.600000000000001" hidden="1" thickBot="1">
      <c r="B1566" s="175"/>
      <c r="C1566" s="180">
        <v>5702</v>
      </c>
      <c r="D1566" s="181" t="s">
        <v>1019</v>
      </c>
      <c r="E1566" s="705"/>
      <c r="F1566" s="592">
        <v>0</v>
      </c>
      <c r="G1566" s="592">
        <v>0</v>
      </c>
      <c r="H1566" s="592">
        <v>0</v>
      </c>
      <c r="I1566" s="476">
        <f>F1566+G1566+H1566</f>
        <v>0</v>
      </c>
      <c r="J1566" s="243" t="str">
        <f t="shared" si="416"/>
        <v/>
      </c>
      <c r="K1566" s="244"/>
      <c r="L1566" s="435"/>
      <c r="M1566" s="436"/>
      <c r="N1566" s="330">
        <f>I1566</f>
        <v>0</v>
      </c>
      <c r="O1566" s="424">
        <f>L1566+M1566-N1566</f>
        <v>0</v>
      </c>
      <c r="P1566" s="244"/>
      <c r="Q1566" s="435"/>
      <c r="R1566" s="436"/>
      <c r="S1566" s="429">
        <f>+IF(+(L1566+M1566)&gt;=I1566,+M1566,+(+I1566-L1566))</f>
        <v>0</v>
      </c>
      <c r="T1566" s="315">
        <f>Q1566+R1566-S1566</f>
        <v>0</v>
      </c>
      <c r="U1566" s="436"/>
      <c r="V1566" s="436"/>
      <c r="W1566" s="253"/>
      <c r="X1566" s="313">
        <f t="shared" si="417"/>
        <v>0</v>
      </c>
    </row>
    <row r="1567" spans="2:24" ht="18.600000000000001" hidden="1" thickBot="1">
      <c r="B1567" s="136"/>
      <c r="C1567" s="182">
        <v>4071</v>
      </c>
      <c r="D1567" s="464" t="s">
        <v>1020</v>
      </c>
      <c r="E1567" s="704"/>
      <c r="F1567" s="592">
        <v>0</v>
      </c>
      <c r="G1567" s="592">
        <v>0</v>
      </c>
      <c r="H1567" s="592">
        <v>0</v>
      </c>
      <c r="I1567" s="476">
        <f>F1567+G1567+H1567</f>
        <v>0</v>
      </c>
      <c r="J1567" s="243" t="str">
        <f t="shared" si="416"/>
        <v/>
      </c>
      <c r="K1567" s="244"/>
      <c r="L1567" s="713"/>
      <c r="M1567" s="667"/>
      <c r="N1567" s="667"/>
      <c r="O1567" s="714"/>
      <c r="P1567" s="244"/>
      <c r="Q1567" s="663"/>
      <c r="R1567" s="667"/>
      <c r="S1567" s="667"/>
      <c r="T1567" s="667"/>
      <c r="U1567" s="667"/>
      <c r="V1567" s="667"/>
      <c r="W1567" s="711"/>
      <c r="X1567" s="313">
        <f t="shared" si="417"/>
        <v>0</v>
      </c>
    </row>
    <row r="1568" spans="2:24" ht="16.2" hidden="1" thickBot="1">
      <c r="B1568" s="173"/>
      <c r="C1568" s="183"/>
      <c r="D1568" s="334"/>
      <c r="E1568" s="706"/>
      <c r="F1568" s="248"/>
      <c r="G1568" s="248"/>
      <c r="H1568" s="248"/>
      <c r="I1568" s="249"/>
      <c r="J1568" s="243" t="str">
        <f t="shared" si="416"/>
        <v/>
      </c>
      <c r="K1568" s="244"/>
      <c r="L1568" s="437"/>
      <c r="M1568" s="438"/>
      <c r="N1568" s="323"/>
      <c r="O1568" s="324"/>
      <c r="P1568" s="244"/>
      <c r="Q1568" s="437"/>
      <c r="R1568" s="438"/>
      <c r="S1568" s="323"/>
      <c r="T1568" s="323"/>
      <c r="U1568" s="438"/>
      <c r="V1568" s="323"/>
      <c r="W1568" s="324"/>
      <c r="X1568" s="324"/>
    </row>
    <row r="1569" spans="2:24" ht="18.600000000000001" hidden="1" thickBot="1">
      <c r="B1569" s="699">
        <v>98</v>
      </c>
      <c r="C1569" s="963" t="s">
        <v>1021</v>
      </c>
      <c r="D1569" s="942"/>
      <c r="E1569" s="687"/>
      <c r="F1569" s="690"/>
      <c r="G1569" s="691"/>
      <c r="H1569" s="691"/>
      <c r="I1569" s="692">
        <f>F1569+G1569+H1569</f>
        <v>0</v>
      </c>
      <c r="J1569" s="243" t="str">
        <f t="shared" si="416"/>
        <v/>
      </c>
      <c r="K1569" s="244"/>
      <c r="L1569" s="428"/>
      <c r="M1569" s="254"/>
      <c r="N1569" s="317">
        <f>I1569</f>
        <v>0</v>
      </c>
      <c r="O1569" s="424">
        <f>L1569+M1569-N1569</f>
        <v>0</v>
      </c>
      <c r="P1569" s="244"/>
      <c r="Q1569" s="428"/>
      <c r="R1569" s="254"/>
      <c r="S1569" s="429">
        <f>+IF(+(L1569+M1569)&gt;=I1569,+M1569,+(+I1569-L1569))</f>
        <v>0</v>
      </c>
      <c r="T1569" s="315">
        <f>Q1569+R1569-S1569</f>
        <v>0</v>
      </c>
      <c r="U1569" s="254"/>
      <c r="V1569" s="254"/>
      <c r="W1569" s="253"/>
      <c r="X1569" s="313">
        <f>T1569-U1569-V1569-W1569</f>
        <v>0</v>
      </c>
    </row>
    <row r="1570" spans="2:24" ht="16.8" hidden="1" thickBot="1">
      <c r="B1570" s="184"/>
      <c r="C1570" s="335" t="s">
        <v>1022</v>
      </c>
      <c r="D1570" s="336"/>
      <c r="E1570" s="395"/>
      <c r="F1570" s="395"/>
      <c r="G1570" s="395"/>
      <c r="H1570" s="395"/>
      <c r="I1570" s="337"/>
      <c r="J1570" s="243" t="str">
        <f t="shared" si="416"/>
        <v/>
      </c>
      <c r="K1570" s="244"/>
      <c r="L1570" s="338"/>
      <c r="M1570" s="339"/>
      <c r="N1570" s="339"/>
      <c r="O1570" s="340"/>
      <c r="P1570" s="244"/>
      <c r="Q1570" s="338"/>
      <c r="R1570" s="339"/>
      <c r="S1570" s="339"/>
      <c r="T1570" s="339"/>
      <c r="U1570" s="339"/>
      <c r="V1570" s="339"/>
      <c r="W1570" s="340"/>
      <c r="X1570" s="340"/>
    </row>
    <row r="1571" spans="2:24" ht="16.8" hidden="1" thickBot="1">
      <c r="B1571" s="184"/>
      <c r="C1571" s="341" t="s">
        <v>1023</v>
      </c>
      <c r="D1571" s="334"/>
      <c r="E1571" s="384"/>
      <c r="F1571" s="384"/>
      <c r="G1571" s="384"/>
      <c r="H1571" s="384"/>
      <c r="I1571" s="307"/>
      <c r="J1571" s="243" t="str">
        <f t="shared" si="416"/>
        <v/>
      </c>
      <c r="K1571" s="244"/>
      <c r="L1571" s="342"/>
      <c r="M1571" s="343"/>
      <c r="N1571" s="343"/>
      <c r="O1571" s="344"/>
      <c r="P1571" s="244"/>
      <c r="Q1571" s="342"/>
      <c r="R1571" s="343"/>
      <c r="S1571" s="343"/>
      <c r="T1571" s="343"/>
      <c r="U1571" s="343"/>
      <c r="V1571" s="343"/>
      <c r="W1571" s="344"/>
      <c r="X1571" s="344"/>
    </row>
    <row r="1572" spans="2:24" ht="16.8" hidden="1" thickBot="1">
      <c r="B1572" s="185"/>
      <c r="C1572" s="345" t="s">
        <v>1688</v>
      </c>
      <c r="D1572" s="346"/>
      <c r="E1572" s="396"/>
      <c r="F1572" s="396"/>
      <c r="G1572" s="396"/>
      <c r="H1572" s="396"/>
      <c r="I1572" s="309"/>
      <c r="J1572" s="243" t="str">
        <f t="shared" si="416"/>
        <v/>
      </c>
      <c r="K1572" s="244"/>
      <c r="L1572" s="347"/>
      <c r="M1572" s="348"/>
      <c r="N1572" s="348"/>
      <c r="O1572" s="349"/>
      <c r="P1572" s="244"/>
      <c r="Q1572" s="347"/>
      <c r="R1572" s="348"/>
      <c r="S1572" s="348"/>
      <c r="T1572" s="348"/>
      <c r="U1572" s="348"/>
      <c r="V1572" s="348"/>
      <c r="W1572" s="349"/>
      <c r="X1572" s="349"/>
    </row>
    <row r="1573" spans="2:24" ht="18.600000000000001" thickBot="1">
      <c r="B1573" s="607"/>
      <c r="C1573" s="608" t="s">
        <v>1242</v>
      </c>
      <c r="D1573" s="609" t="s">
        <v>1024</v>
      </c>
      <c r="E1573" s="700"/>
      <c r="F1573" s="700">
        <f>SUM(F1458,F1461,F1467,F1475,F1476,F1494,F1498,F1504,F1507,F1508,F1509,F1510,F1511,F1520,F1526,F1527,F1528,F1529,F1536,F1540,F1541,F1542,F1543,F1546,F1547,F1555,F1558,F1559,F1564)+F1569</f>
        <v>415784</v>
      </c>
      <c r="G1573" s="700">
        <f>SUM(G1458,G1461,G1467,G1475,G1476,G1494,G1498,G1504,G1507,G1508,G1509,G1510,G1511,G1520,G1526,G1527,G1528,G1529,G1536,G1540,G1541,G1542,G1543,G1546,G1547,G1555,G1558,G1559,G1564)+G1569</f>
        <v>67000</v>
      </c>
      <c r="H1573" s="700">
        <f>SUM(H1458,H1461,H1467,H1475,H1476,H1494,H1498,H1504,H1507,H1508,H1509,H1510,H1511,H1520,H1526,H1527,H1528,H1529,H1536,H1540,H1541,H1542,H1543,H1546,H1547,H1555,H1558,H1559,H1564)+H1569</f>
        <v>0</v>
      </c>
      <c r="I1573" s="700">
        <f>SUM(I1458,I1461,I1467,I1475,I1476,I1494,I1498,I1504,I1507,I1508,I1509,I1510,I1511,I1520,I1526,I1527,I1528,I1529,I1536,I1540,I1541,I1542,I1543,I1546,I1547,I1555,I1558,I1559,I1564)+I1569</f>
        <v>482784</v>
      </c>
      <c r="J1573" s="243">
        <f t="shared" si="416"/>
        <v>1</v>
      </c>
      <c r="K1573" s="439" t="str">
        <f>LEFT(C1455,1)</f>
        <v>3</v>
      </c>
      <c r="L1573" s="276">
        <f>SUM(L1458,L1461,L1467,L1475,L1476,L1494,L1498,L1504,L1507,L1508,L1509,L1510,L1511,L1520,L1526,L1527,L1528,L1529,L1536,L1540,L1541,L1542,L1543,L1546,L1547,L1555,L1558,L1559,L1564)+L1569</f>
        <v>0</v>
      </c>
      <c r="M1573" s="276">
        <f>SUM(M1458,M1461,M1467,M1475,M1476,M1494,M1498,M1504,M1507,M1508,M1509,M1510,M1511,M1520,M1526,M1527,M1528,M1529,M1536,M1540,M1541,M1542,M1543,M1546,M1547,M1555,M1558,M1559,M1564)+M1569</f>
        <v>0</v>
      </c>
      <c r="N1573" s="276">
        <f>SUM(N1458,N1461,N1467,N1475,N1476,N1494,N1498,N1504,N1507,N1508,N1509,N1510,N1511,N1520,N1526,N1527,N1528,N1529,N1536,N1540,N1541,N1542,N1543,N1546,N1547,N1555,N1558,N1559,N1564)+N1569</f>
        <v>482784</v>
      </c>
      <c r="O1573" s="276">
        <f>SUM(O1458,O1461,O1467,O1475,O1476,O1494,O1498,O1504,O1507,O1508,O1509,O1510,O1511,O1520,O1526,O1527,O1528,O1529,O1536,O1540,O1541,O1542,O1543,O1546,O1547,O1555,O1558,O1559,O1564)+O1569</f>
        <v>-482784</v>
      </c>
      <c r="P1573" s="222"/>
      <c r="Q1573" s="276">
        <f t="shared" ref="Q1573:W1573" si="420">SUM(Q1458,Q1461,Q1467,Q1475,Q1476,Q1494,Q1498,Q1504,Q1507,Q1508,Q1509,Q1510,Q1511,Q1520,Q1526,Q1527,Q1528,Q1529,Q1536,Q1540,Q1541,Q1542,Q1543,Q1546,Q1547,Q1555,Q1558,Q1559,Q1564)+Q1569</f>
        <v>0</v>
      </c>
      <c r="R1573" s="276">
        <f t="shared" si="420"/>
        <v>0</v>
      </c>
      <c r="S1573" s="276">
        <f t="shared" si="420"/>
        <v>239784</v>
      </c>
      <c r="T1573" s="276">
        <f t="shared" si="420"/>
        <v>-239784</v>
      </c>
      <c r="U1573" s="276">
        <f t="shared" si="420"/>
        <v>0</v>
      </c>
      <c r="V1573" s="276">
        <f t="shared" si="420"/>
        <v>0</v>
      </c>
      <c r="W1573" s="276">
        <f t="shared" si="420"/>
        <v>0</v>
      </c>
      <c r="X1573" s="313">
        <f>T1573-U1573-V1573-W1573</f>
        <v>-239784</v>
      </c>
    </row>
    <row r="1574" spans="2:24">
      <c r="B1574" s="554" t="s">
        <v>32</v>
      </c>
      <c r="C1574" s="186"/>
      <c r="I1574" s="219"/>
      <c r="J1574" s="221">
        <f>J1573</f>
        <v>1</v>
      </c>
      <c r="P1574"/>
    </row>
    <row r="1575" spans="2:24">
      <c r="B1575" s="392"/>
      <c r="C1575" s="392"/>
      <c r="D1575" s="393"/>
      <c r="E1575" s="392"/>
      <c r="F1575" s="392"/>
      <c r="G1575" s="392"/>
      <c r="H1575" s="392"/>
      <c r="I1575" s="394"/>
      <c r="J1575" s="221">
        <f>J1573</f>
        <v>1</v>
      </c>
      <c r="L1575" s="392"/>
      <c r="M1575" s="392"/>
      <c r="N1575" s="394"/>
      <c r="O1575" s="394"/>
      <c r="P1575" s="394"/>
      <c r="Q1575" s="392"/>
      <c r="R1575" s="392"/>
      <c r="S1575" s="394"/>
      <c r="T1575" s="394"/>
      <c r="U1575" s="392"/>
      <c r="V1575" s="394"/>
      <c r="W1575" s="394"/>
      <c r="X1575" s="394"/>
    </row>
    <row r="1576" spans="2:24" ht="18" hidden="1">
      <c r="B1576" s="402"/>
      <c r="C1576" s="402"/>
      <c r="D1576" s="402"/>
      <c r="E1576" s="402"/>
      <c r="F1576" s="402"/>
      <c r="G1576" s="402"/>
      <c r="H1576" s="402"/>
      <c r="I1576" s="484"/>
      <c r="J1576" s="440">
        <f>(IF(E1573&lt;&gt;0,$G$2,IF(I1573&lt;&gt;0,$G$2,"")))</f>
        <v>0</v>
      </c>
    </row>
    <row r="1577" spans="2:24" ht="18" hidden="1">
      <c r="B1577" s="402"/>
      <c r="C1577" s="402"/>
      <c r="D1577" s="474"/>
      <c r="E1577" s="402"/>
      <c r="F1577" s="402"/>
      <c r="G1577" s="402"/>
      <c r="H1577" s="402"/>
      <c r="I1577" s="484"/>
      <c r="J1577" s="440" t="str">
        <f>(IF(E1574&lt;&gt;0,$G$2,IF(I1574&lt;&gt;0,$G$2,"")))</f>
        <v/>
      </c>
    </row>
    <row r="1578" spans="2:24">
      <c r="E1578" s="278"/>
      <c r="F1578" s="278"/>
      <c r="G1578" s="278"/>
      <c r="H1578" s="278"/>
      <c r="I1578" s="282"/>
      <c r="J1578" s="221">
        <f>(IF($E1711&lt;&gt;0,$J$2,IF($I1711&lt;&gt;0,$J$2,"")))</f>
        <v>1</v>
      </c>
      <c r="L1578" s="278"/>
      <c r="M1578" s="278"/>
      <c r="N1578" s="282"/>
      <c r="O1578" s="282"/>
      <c r="P1578" s="282"/>
      <c r="Q1578" s="278"/>
      <c r="R1578" s="278"/>
      <c r="S1578" s="282"/>
      <c r="T1578" s="282"/>
      <c r="U1578" s="278"/>
      <c r="V1578" s="282"/>
      <c r="W1578" s="282"/>
    </row>
    <row r="1579" spans="2:24">
      <c r="C1579" s="227"/>
      <c r="D1579" s="228"/>
      <c r="E1579" s="278"/>
      <c r="F1579" s="278"/>
      <c r="G1579" s="278"/>
      <c r="H1579" s="278"/>
      <c r="I1579" s="282"/>
      <c r="J1579" s="221">
        <f>(IF($E1711&lt;&gt;0,$J$2,IF($I1711&lt;&gt;0,$J$2,"")))</f>
        <v>1</v>
      </c>
      <c r="L1579" s="278"/>
      <c r="M1579" s="278"/>
      <c r="N1579" s="282"/>
      <c r="O1579" s="282"/>
      <c r="P1579" s="282"/>
      <c r="Q1579" s="278"/>
      <c r="R1579" s="278"/>
      <c r="S1579" s="282"/>
      <c r="T1579" s="282"/>
      <c r="U1579" s="278"/>
      <c r="V1579" s="282"/>
      <c r="W1579" s="282"/>
    </row>
    <row r="1580" spans="2:24">
      <c r="B1580" s="897" t="str">
        <f>$B$7</f>
        <v>БЮДЖЕТ - НАЧАЛЕН ПЛАН
ПО ПЪЛНА ЕДИННА БЮДЖЕТНА КЛАСИФИКАЦИЯ</v>
      </c>
      <c r="C1580" s="898"/>
      <c r="D1580" s="898"/>
      <c r="E1580" s="278"/>
      <c r="F1580" s="278"/>
      <c r="G1580" s="278"/>
      <c r="H1580" s="278"/>
      <c r="I1580" s="282"/>
      <c r="J1580" s="221">
        <f>(IF($E1711&lt;&gt;0,$J$2,IF($I1711&lt;&gt;0,$J$2,"")))</f>
        <v>1</v>
      </c>
      <c r="L1580" s="278"/>
      <c r="M1580" s="278"/>
      <c r="N1580" s="282"/>
      <c r="O1580" s="282"/>
      <c r="P1580" s="282"/>
      <c r="Q1580" s="278"/>
      <c r="R1580" s="278"/>
      <c r="S1580" s="282"/>
      <c r="T1580" s="282"/>
      <c r="U1580" s="278"/>
      <c r="V1580" s="282"/>
      <c r="W1580" s="282"/>
    </row>
    <row r="1581" spans="2:24">
      <c r="C1581" s="227"/>
      <c r="D1581" s="228"/>
      <c r="E1581" s="279" t="s">
        <v>1656</v>
      </c>
      <c r="F1581" s="279" t="s">
        <v>1524</v>
      </c>
      <c r="G1581" s="278"/>
      <c r="H1581" s="278"/>
      <c r="I1581" s="282"/>
      <c r="J1581" s="221">
        <f>(IF($E1711&lt;&gt;0,$J$2,IF($I1711&lt;&gt;0,$J$2,"")))</f>
        <v>1</v>
      </c>
      <c r="L1581" s="278"/>
      <c r="M1581" s="278"/>
      <c r="N1581" s="282"/>
      <c r="O1581" s="282"/>
      <c r="P1581" s="282"/>
      <c r="Q1581" s="278"/>
      <c r="R1581" s="278"/>
      <c r="S1581" s="282"/>
      <c r="T1581" s="282"/>
      <c r="U1581" s="278"/>
      <c r="V1581" s="282"/>
      <c r="W1581" s="282"/>
    </row>
    <row r="1582" spans="2:24" ht="17.399999999999999">
      <c r="B1582" s="899" t="str">
        <f>$B$9</f>
        <v>Маджарово</v>
      </c>
      <c r="C1582" s="900"/>
      <c r="D1582" s="901"/>
      <c r="E1582" s="578">
        <f>$E$9</f>
        <v>44927</v>
      </c>
      <c r="F1582" s="579">
        <f>$F$9</f>
        <v>45291</v>
      </c>
      <c r="G1582" s="278"/>
      <c r="H1582" s="278"/>
      <c r="I1582" s="282"/>
      <c r="J1582" s="221">
        <f>(IF($E1711&lt;&gt;0,$J$2,IF($I1711&lt;&gt;0,$J$2,"")))</f>
        <v>1</v>
      </c>
      <c r="L1582" s="278"/>
      <c r="M1582" s="278"/>
      <c r="N1582" s="282"/>
      <c r="O1582" s="282"/>
      <c r="P1582" s="282"/>
      <c r="Q1582" s="278"/>
      <c r="R1582" s="278"/>
      <c r="S1582" s="282"/>
      <c r="T1582" s="282"/>
      <c r="U1582" s="278"/>
      <c r="V1582" s="282"/>
      <c r="W1582" s="282"/>
    </row>
    <row r="1583" spans="2:24">
      <c r="B1583" s="230" t="str">
        <f>$B$10</f>
        <v>(наименование на разпоредителя с бюджет)</v>
      </c>
      <c r="E1583" s="278"/>
      <c r="F1583" s="280">
        <f>$F$10</f>
        <v>0</v>
      </c>
      <c r="G1583" s="278"/>
      <c r="H1583" s="278"/>
      <c r="I1583" s="282"/>
      <c r="J1583" s="221">
        <f>(IF($E1711&lt;&gt;0,$J$2,IF($I1711&lt;&gt;0,$J$2,"")))</f>
        <v>1</v>
      </c>
      <c r="L1583" s="278"/>
      <c r="M1583" s="278"/>
      <c r="N1583" s="282"/>
      <c r="O1583" s="282"/>
      <c r="P1583" s="282"/>
      <c r="Q1583" s="278"/>
      <c r="R1583" s="278"/>
      <c r="S1583" s="282"/>
      <c r="T1583" s="282"/>
      <c r="U1583" s="278"/>
      <c r="V1583" s="282"/>
      <c r="W1583" s="282"/>
    </row>
    <row r="1584" spans="2:24">
      <c r="B1584" s="230"/>
      <c r="E1584" s="281"/>
      <c r="F1584" s="278"/>
      <c r="G1584" s="278"/>
      <c r="H1584" s="278"/>
      <c r="I1584" s="282"/>
      <c r="J1584" s="221">
        <f>(IF($E1711&lt;&gt;0,$J$2,IF($I1711&lt;&gt;0,$J$2,"")))</f>
        <v>1</v>
      </c>
      <c r="L1584" s="278"/>
      <c r="M1584" s="278"/>
      <c r="N1584" s="282"/>
      <c r="O1584" s="282"/>
      <c r="P1584" s="282"/>
      <c r="Q1584" s="278"/>
      <c r="R1584" s="278"/>
      <c r="S1584" s="282"/>
      <c r="T1584" s="282"/>
      <c r="U1584" s="278"/>
      <c r="V1584" s="282"/>
      <c r="W1584" s="282"/>
    </row>
    <row r="1585" spans="2:24" ht="18">
      <c r="B1585" s="883" t="str">
        <f>$B$12</f>
        <v>Маджарово</v>
      </c>
      <c r="C1585" s="884"/>
      <c r="D1585" s="885"/>
      <c r="E1585" s="229" t="s">
        <v>1657</v>
      </c>
      <c r="F1585" s="580" t="str">
        <f>$F$12</f>
        <v>7604</v>
      </c>
      <c r="G1585" s="278"/>
      <c r="H1585" s="278"/>
      <c r="I1585" s="282"/>
      <c r="J1585" s="221">
        <f>(IF($E1711&lt;&gt;0,$J$2,IF($I1711&lt;&gt;0,$J$2,"")))</f>
        <v>1</v>
      </c>
      <c r="L1585" s="278"/>
      <c r="M1585" s="278"/>
      <c r="N1585" s="282"/>
      <c r="O1585" s="282"/>
      <c r="P1585" s="282"/>
      <c r="Q1585" s="278"/>
      <c r="R1585" s="278"/>
      <c r="S1585" s="282"/>
      <c r="T1585" s="282"/>
      <c r="U1585" s="278"/>
      <c r="V1585" s="282"/>
      <c r="W1585" s="282"/>
    </row>
    <row r="1586" spans="2:24">
      <c r="B1586" s="581" t="str">
        <f>$B$13</f>
        <v>(наименование на първостепенния разпоредител с бюджет)</v>
      </c>
      <c r="E1586" s="281" t="s">
        <v>1658</v>
      </c>
      <c r="F1586" s="278"/>
      <c r="G1586" s="278"/>
      <c r="H1586" s="278"/>
      <c r="I1586" s="282"/>
      <c r="J1586" s="221">
        <f>(IF($E1711&lt;&gt;0,$J$2,IF($I1711&lt;&gt;0,$J$2,"")))</f>
        <v>1</v>
      </c>
      <c r="L1586" s="278"/>
      <c r="M1586" s="278"/>
      <c r="N1586" s="282"/>
      <c r="O1586" s="282"/>
      <c r="P1586" s="282"/>
      <c r="Q1586" s="278"/>
      <c r="R1586" s="278"/>
      <c r="S1586" s="282"/>
      <c r="T1586" s="282"/>
      <c r="U1586" s="278"/>
      <c r="V1586" s="282"/>
      <c r="W1586" s="282"/>
    </row>
    <row r="1587" spans="2:24" ht="18">
      <c r="B1587" s="230"/>
      <c r="D1587" s="441"/>
      <c r="E1587" s="277"/>
      <c r="F1587" s="277"/>
      <c r="G1587" s="277"/>
      <c r="H1587" s="277"/>
      <c r="I1587" s="384"/>
      <c r="J1587" s="221">
        <f>(IF($E1711&lt;&gt;0,$J$2,IF($I1711&lt;&gt;0,$J$2,"")))</f>
        <v>1</v>
      </c>
      <c r="L1587" s="278"/>
      <c r="M1587" s="278"/>
      <c r="N1587" s="282"/>
      <c r="O1587" s="282"/>
      <c r="P1587" s="282"/>
      <c r="Q1587" s="278"/>
      <c r="R1587" s="278"/>
      <c r="S1587" s="282"/>
      <c r="T1587" s="282"/>
      <c r="U1587" s="278"/>
      <c r="V1587" s="282"/>
      <c r="W1587" s="282"/>
    </row>
    <row r="1588" spans="2:24" ht="16.8" thickBot="1">
      <c r="C1588" s="227"/>
      <c r="D1588" s="228"/>
      <c r="E1588" s="278"/>
      <c r="F1588" s="281"/>
      <c r="G1588" s="281"/>
      <c r="H1588" s="281"/>
      <c r="I1588" s="284" t="s">
        <v>1659</v>
      </c>
      <c r="J1588" s="221">
        <f>(IF($E1711&lt;&gt;0,$J$2,IF($I1711&lt;&gt;0,$J$2,"")))</f>
        <v>1</v>
      </c>
      <c r="L1588" s="283" t="s">
        <v>91</v>
      </c>
      <c r="M1588" s="278"/>
      <c r="N1588" s="282"/>
      <c r="O1588" s="284" t="s">
        <v>1659</v>
      </c>
      <c r="P1588" s="282"/>
      <c r="Q1588" s="283" t="s">
        <v>92</v>
      </c>
      <c r="R1588" s="278"/>
      <c r="S1588" s="282"/>
      <c r="T1588" s="284" t="s">
        <v>1659</v>
      </c>
      <c r="U1588" s="278"/>
      <c r="V1588" s="282"/>
      <c r="W1588" s="284" t="s">
        <v>1659</v>
      </c>
    </row>
    <row r="1589" spans="2:24" ht="18.600000000000001" thickBot="1">
      <c r="B1589" s="674"/>
      <c r="C1589" s="675"/>
      <c r="D1589" s="676" t="s">
        <v>1055</v>
      </c>
      <c r="E1589" s="677"/>
      <c r="F1589" s="955" t="s">
        <v>1460</v>
      </c>
      <c r="G1589" s="956"/>
      <c r="H1589" s="957"/>
      <c r="I1589" s="958"/>
      <c r="J1589" s="221">
        <f>(IF($E1711&lt;&gt;0,$J$2,IF($I1711&lt;&gt;0,$J$2,"")))</f>
        <v>1</v>
      </c>
      <c r="L1589" s="912" t="s">
        <v>1888</v>
      </c>
      <c r="M1589" s="912" t="s">
        <v>1889</v>
      </c>
      <c r="N1589" s="905" t="s">
        <v>1890</v>
      </c>
      <c r="O1589" s="905" t="s">
        <v>93</v>
      </c>
      <c r="P1589" s="222"/>
      <c r="Q1589" s="905" t="s">
        <v>1891</v>
      </c>
      <c r="R1589" s="905" t="s">
        <v>1892</v>
      </c>
      <c r="S1589" s="905" t="s">
        <v>1893</v>
      </c>
      <c r="T1589" s="905" t="s">
        <v>94</v>
      </c>
      <c r="U1589" s="409" t="s">
        <v>95</v>
      </c>
      <c r="V1589" s="410"/>
      <c r="W1589" s="411"/>
      <c r="X1589" s="291"/>
    </row>
    <row r="1590" spans="2:24" ht="31.8" thickBot="1">
      <c r="B1590" s="678" t="s">
        <v>1575</v>
      </c>
      <c r="C1590" s="679" t="s">
        <v>1660</v>
      </c>
      <c r="D1590" s="680" t="s">
        <v>1056</v>
      </c>
      <c r="E1590" s="681"/>
      <c r="F1590" s="605" t="s">
        <v>1461</v>
      </c>
      <c r="G1590" s="605" t="s">
        <v>1462</v>
      </c>
      <c r="H1590" s="605" t="s">
        <v>1459</v>
      </c>
      <c r="I1590" s="605" t="s">
        <v>1049</v>
      </c>
      <c r="J1590" s="221">
        <f>(IF($E1711&lt;&gt;0,$J$2,IF($I1711&lt;&gt;0,$J$2,"")))</f>
        <v>1</v>
      </c>
      <c r="L1590" s="948"/>
      <c r="M1590" s="954"/>
      <c r="N1590" s="948"/>
      <c r="O1590" s="954"/>
      <c r="P1590" s="222"/>
      <c r="Q1590" s="945"/>
      <c r="R1590" s="945"/>
      <c r="S1590" s="945"/>
      <c r="T1590" s="945"/>
      <c r="U1590" s="412">
        <f>$C$3</f>
        <v>2023</v>
      </c>
      <c r="V1590" s="412">
        <f>$C$3+1</f>
        <v>2024</v>
      </c>
      <c r="W1590" s="412" t="str">
        <f>CONCATENATE("след ",$C$3+1)</f>
        <v>след 2024</v>
      </c>
      <c r="X1590" s="413" t="s">
        <v>96</v>
      </c>
    </row>
    <row r="1591" spans="2:24" ht="18" thickBot="1">
      <c r="B1591" s="506"/>
      <c r="C1591" s="397"/>
      <c r="D1591" s="295" t="s">
        <v>1244</v>
      </c>
      <c r="E1591" s="701"/>
      <c r="F1591" s="296"/>
      <c r="G1591" s="296"/>
      <c r="H1591" s="296"/>
      <c r="I1591" s="483"/>
      <c r="J1591" s="221">
        <f>(IF($E1711&lt;&gt;0,$J$2,IF($I1711&lt;&gt;0,$J$2,"")))</f>
        <v>1</v>
      </c>
      <c r="L1591" s="297" t="s">
        <v>97</v>
      </c>
      <c r="M1591" s="297" t="s">
        <v>98</v>
      </c>
      <c r="N1591" s="298" t="s">
        <v>99</v>
      </c>
      <c r="O1591" s="298" t="s">
        <v>100</v>
      </c>
      <c r="P1591" s="222"/>
      <c r="Q1591" s="504" t="s">
        <v>101</v>
      </c>
      <c r="R1591" s="504" t="s">
        <v>102</v>
      </c>
      <c r="S1591" s="504" t="s">
        <v>103</v>
      </c>
      <c r="T1591" s="504" t="s">
        <v>104</v>
      </c>
      <c r="U1591" s="504" t="s">
        <v>1026</v>
      </c>
      <c r="V1591" s="504" t="s">
        <v>1027</v>
      </c>
      <c r="W1591" s="504" t="s">
        <v>1028</v>
      </c>
      <c r="X1591" s="414" t="s">
        <v>1029</v>
      </c>
    </row>
    <row r="1592" spans="2:24" ht="122.4" thickBot="1">
      <c r="B1592" s="236"/>
      <c r="C1592" s="511">
        <f>VLOOKUP(D1592,OP_LIST2,2,FALSE)</f>
        <v>0</v>
      </c>
      <c r="D1592" s="512" t="s">
        <v>944</v>
      </c>
      <c r="E1592" s="702"/>
      <c r="F1592" s="368"/>
      <c r="G1592" s="368"/>
      <c r="H1592" s="368"/>
      <c r="I1592" s="303"/>
      <c r="J1592" s="221">
        <f>(IF($E1711&lt;&gt;0,$J$2,IF($I1711&lt;&gt;0,$J$2,"")))</f>
        <v>1</v>
      </c>
      <c r="L1592" s="415" t="s">
        <v>1030</v>
      </c>
      <c r="M1592" s="415" t="s">
        <v>1030</v>
      </c>
      <c r="N1592" s="415" t="s">
        <v>1031</v>
      </c>
      <c r="O1592" s="415" t="s">
        <v>1032</v>
      </c>
      <c r="P1592" s="222"/>
      <c r="Q1592" s="415" t="s">
        <v>1030</v>
      </c>
      <c r="R1592" s="415" t="s">
        <v>1030</v>
      </c>
      <c r="S1592" s="415" t="s">
        <v>1057</v>
      </c>
      <c r="T1592" s="415" t="s">
        <v>1034</v>
      </c>
      <c r="U1592" s="415" t="s">
        <v>1030</v>
      </c>
      <c r="V1592" s="415" t="s">
        <v>1030</v>
      </c>
      <c r="W1592" s="415" t="s">
        <v>1030</v>
      </c>
      <c r="X1592" s="306" t="s">
        <v>1035</v>
      </c>
    </row>
    <row r="1593" spans="2:24" ht="18" thickBot="1">
      <c r="B1593" s="510"/>
      <c r="C1593" s="513">
        <f>VLOOKUP(D1594,EBK_DEIN2,2,FALSE)</f>
        <v>3322</v>
      </c>
      <c r="D1593" s="505" t="s">
        <v>1444</v>
      </c>
      <c r="E1593" s="703"/>
      <c r="F1593" s="368"/>
      <c r="G1593" s="368"/>
      <c r="H1593" s="368"/>
      <c r="I1593" s="303"/>
      <c r="J1593" s="221">
        <f>(IF($E1711&lt;&gt;0,$J$2,IF($I1711&lt;&gt;0,$J$2,"")))</f>
        <v>1</v>
      </c>
      <c r="L1593" s="416"/>
      <c r="M1593" s="416"/>
      <c r="N1593" s="344"/>
      <c r="O1593" s="417"/>
      <c r="P1593" s="222"/>
      <c r="Q1593" s="416"/>
      <c r="R1593" s="416"/>
      <c r="S1593" s="344"/>
      <c r="T1593" s="417"/>
      <c r="U1593" s="416"/>
      <c r="V1593" s="344"/>
      <c r="W1593" s="417"/>
      <c r="X1593" s="418"/>
    </row>
    <row r="1594" spans="2:24" ht="18">
      <c r="B1594" s="419"/>
      <c r="C1594" s="238"/>
      <c r="D1594" s="502" t="s">
        <v>1709</v>
      </c>
      <c r="E1594" s="703"/>
      <c r="F1594" s="368"/>
      <c r="G1594" s="368"/>
      <c r="H1594" s="368"/>
      <c r="I1594" s="303"/>
      <c r="J1594" s="221">
        <f>(IF($E1711&lt;&gt;0,$J$2,IF($I1711&lt;&gt;0,$J$2,"")))</f>
        <v>1</v>
      </c>
      <c r="L1594" s="416"/>
      <c r="M1594" s="416"/>
      <c r="N1594" s="344"/>
      <c r="O1594" s="420">
        <f>SUMIF(O1597:O1598,"&lt;0")+SUMIF(O1600:O1604,"&lt;0")+SUMIF(O1606:O1613,"&lt;0")+SUMIF(O1615:O1631,"&lt;0")+SUMIF(O1637:O1641,"&lt;0")+SUMIF(O1643:O1648,"&lt;0")+SUMIF(O1651:O1657,"&lt;0")+SUMIF(O1664:O1665,"&lt;0")+SUMIF(O1668:O1673,"&lt;0")+SUMIF(O1675:O1680,"&lt;0")+SUMIF(O1684,"&lt;0")+SUMIF(O1686:O1692,"&lt;0")+SUMIF(O1694:O1696,"&lt;0")+SUMIF(O1698:O1701,"&lt;0")+SUMIF(O1703:O1704,"&lt;0")+SUMIF(O1707,"&lt;0")</f>
        <v>-559624</v>
      </c>
      <c r="P1594" s="222"/>
      <c r="Q1594" s="416"/>
      <c r="R1594" s="416"/>
      <c r="S1594" s="344"/>
      <c r="T1594" s="420">
        <f>SUMIF(T1597:T1598,"&lt;0")+SUMIF(T1600:T1604,"&lt;0")+SUMIF(T1606:T1613,"&lt;0")+SUMIF(T1615:T1631,"&lt;0")+SUMIF(T1637:T1641,"&lt;0")+SUMIF(T1643:T1648,"&lt;0")+SUMIF(T1651:T1657,"&lt;0")+SUMIF(T1664:T1665,"&lt;0")+SUMIF(T1668:T1673,"&lt;0")+SUMIF(T1675:T1680,"&lt;0")+SUMIF(T1684,"&lt;0")+SUMIF(T1686:T1692,"&lt;0")+SUMIF(T1694:T1696,"&lt;0")+SUMIF(T1698:T1701,"&lt;0")+SUMIF(T1703:T1704,"&lt;0")+SUMIF(T1707,"&lt;0")</f>
        <v>-111395</v>
      </c>
      <c r="U1594" s="416"/>
      <c r="V1594" s="344"/>
      <c r="W1594" s="417"/>
      <c r="X1594" s="308"/>
    </row>
    <row r="1595" spans="2:24" ht="18.600000000000001" thickBot="1">
      <c r="B1595" s="354"/>
      <c r="C1595" s="238"/>
      <c r="D1595" s="292" t="s">
        <v>1058</v>
      </c>
      <c r="E1595" s="703"/>
      <c r="F1595" s="368"/>
      <c r="G1595" s="368"/>
      <c r="H1595" s="368"/>
      <c r="I1595" s="303"/>
      <c r="J1595" s="221">
        <f>(IF($E1711&lt;&gt;0,$J$2,IF($I1711&lt;&gt;0,$J$2,"")))</f>
        <v>1</v>
      </c>
      <c r="L1595" s="416"/>
      <c r="M1595" s="416"/>
      <c r="N1595" s="344"/>
      <c r="O1595" s="417"/>
      <c r="P1595" s="222"/>
      <c r="Q1595" s="416"/>
      <c r="R1595" s="416"/>
      <c r="S1595" s="344"/>
      <c r="T1595" s="417"/>
      <c r="U1595" s="416"/>
      <c r="V1595" s="344"/>
      <c r="W1595" s="417"/>
      <c r="X1595" s="310"/>
    </row>
    <row r="1596" spans="2:24" ht="18.600000000000001" thickBot="1">
      <c r="B1596" s="682">
        <v>100</v>
      </c>
      <c r="C1596" s="959" t="s">
        <v>1245</v>
      </c>
      <c r="D1596" s="960"/>
      <c r="E1596" s="683"/>
      <c r="F1596" s="684">
        <f>SUM(F1597:F1598)</f>
        <v>314129</v>
      </c>
      <c r="G1596" s="685">
        <f>SUM(G1597:G1598)</f>
        <v>0</v>
      </c>
      <c r="H1596" s="685">
        <f>SUM(H1597:H1598)</f>
        <v>0</v>
      </c>
      <c r="I1596" s="685">
        <f>SUM(I1597:I1598)</f>
        <v>314129</v>
      </c>
      <c r="J1596" s="243">
        <f t="shared" ref="J1596:J1627" si="421">(IF($E1596&lt;&gt;0,$J$2,IF($I1596&lt;&gt;0,$J$2,"")))</f>
        <v>1</v>
      </c>
      <c r="K1596" s="244"/>
      <c r="L1596" s="311">
        <f>SUM(L1597:L1598)</f>
        <v>0</v>
      </c>
      <c r="M1596" s="312">
        <f>SUM(M1597:M1598)</f>
        <v>0</v>
      </c>
      <c r="N1596" s="421">
        <f>SUM(N1597:N1598)</f>
        <v>314129</v>
      </c>
      <c r="O1596" s="422">
        <f>SUM(O1597:O1598)</f>
        <v>-314129</v>
      </c>
      <c r="P1596" s="244"/>
      <c r="Q1596" s="707"/>
      <c r="R1596" s="708"/>
      <c r="S1596" s="709"/>
      <c r="T1596" s="708"/>
      <c r="U1596" s="708"/>
      <c r="V1596" s="708"/>
      <c r="W1596" s="710"/>
      <c r="X1596" s="313">
        <f t="shared" ref="X1596:X1627" si="422">T1596-U1596-V1596-W1596</f>
        <v>0</v>
      </c>
    </row>
    <row r="1597" spans="2:24" ht="18.600000000000001" thickBot="1">
      <c r="B1597" s="140"/>
      <c r="C1597" s="144">
        <v>101</v>
      </c>
      <c r="D1597" s="138" t="s">
        <v>1246</v>
      </c>
      <c r="E1597" s="704"/>
      <c r="F1597" s="449">
        <v>314129</v>
      </c>
      <c r="G1597" s="245"/>
      <c r="H1597" s="245"/>
      <c r="I1597" s="476">
        <f>F1597+G1597+H1597</f>
        <v>314129</v>
      </c>
      <c r="J1597" s="243">
        <f t="shared" si="421"/>
        <v>1</v>
      </c>
      <c r="K1597" s="244"/>
      <c r="L1597" s="423"/>
      <c r="M1597" s="252"/>
      <c r="N1597" s="315">
        <f>I1597</f>
        <v>314129</v>
      </c>
      <c r="O1597" s="424">
        <f>L1597+M1597-N1597</f>
        <v>-314129</v>
      </c>
      <c r="P1597" s="244"/>
      <c r="Q1597" s="663"/>
      <c r="R1597" s="667"/>
      <c r="S1597" s="667"/>
      <c r="T1597" s="667"/>
      <c r="U1597" s="667"/>
      <c r="V1597" s="667"/>
      <c r="W1597" s="711"/>
      <c r="X1597" s="313">
        <f t="shared" si="422"/>
        <v>0</v>
      </c>
    </row>
    <row r="1598" spans="2:24" ht="18.600000000000001" hidden="1" thickBot="1">
      <c r="B1598" s="140"/>
      <c r="C1598" s="137">
        <v>102</v>
      </c>
      <c r="D1598" s="139" t="s">
        <v>1247</v>
      </c>
      <c r="E1598" s="704"/>
      <c r="F1598" s="449"/>
      <c r="G1598" s="245"/>
      <c r="H1598" s="245"/>
      <c r="I1598" s="476">
        <f>F1598+G1598+H1598</f>
        <v>0</v>
      </c>
      <c r="J1598" s="243" t="str">
        <f t="shared" si="421"/>
        <v/>
      </c>
      <c r="K1598" s="244"/>
      <c r="L1598" s="423"/>
      <c r="M1598" s="252"/>
      <c r="N1598" s="315">
        <f>I1598</f>
        <v>0</v>
      </c>
      <c r="O1598" s="424">
        <f>L1598+M1598-N1598</f>
        <v>0</v>
      </c>
      <c r="P1598" s="244"/>
      <c r="Q1598" s="663"/>
      <c r="R1598" s="667"/>
      <c r="S1598" s="667"/>
      <c r="T1598" s="667"/>
      <c r="U1598" s="667"/>
      <c r="V1598" s="667"/>
      <c r="W1598" s="711"/>
      <c r="X1598" s="313">
        <f t="shared" si="422"/>
        <v>0</v>
      </c>
    </row>
    <row r="1599" spans="2:24" ht="18.600000000000001" thickBot="1">
      <c r="B1599" s="686">
        <v>200</v>
      </c>
      <c r="C1599" s="946" t="s">
        <v>1248</v>
      </c>
      <c r="D1599" s="946"/>
      <c r="E1599" s="687"/>
      <c r="F1599" s="688">
        <f>SUM(F1600:F1604)</f>
        <v>45300</v>
      </c>
      <c r="G1599" s="689">
        <f>SUM(G1600:G1604)</f>
        <v>0</v>
      </c>
      <c r="H1599" s="689">
        <f>SUM(H1600:H1604)</f>
        <v>0</v>
      </c>
      <c r="I1599" s="689">
        <f>SUM(I1600:I1604)</f>
        <v>45300</v>
      </c>
      <c r="J1599" s="243">
        <f t="shared" si="421"/>
        <v>1</v>
      </c>
      <c r="K1599" s="244"/>
      <c r="L1599" s="316">
        <f>SUM(L1600:L1604)</f>
        <v>0</v>
      </c>
      <c r="M1599" s="317">
        <f>SUM(M1600:M1604)</f>
        <v>0</v>
      </c>
      <c r="N1599" s="425">
        <f>SUM(N1600:N1604)</f>
        <v>45300</v>
      </c>
      <c r="O1599" s="426">
        <f>SUM(O1600:O1604)</f>
        <v>-45300</v>
      </c>
      <c r="P1599" s="244"/>
      <c r="Q1599" s="665"/>
      <c r="R1599" s="666"/>
      <c r="S1599" s="666"/>
      <c r="T1599" s="666"/>
      <c r="U1599" s="666"/>
      <c r="V1599" s="666"/>
      <c r="W1599" s="712"/>
      <c r="X1599" s="313">
        <f t="shared" si="422"/>
        <v>0</v>
      </c>
    </row>
    <row r="1600" spans="2:24" ht="18.600000000000001" hidden="1" thickBot="1">
      <c r="B1600" s="143"/>
      <c r="C1600" s="144">
        <v>201</v>
      </c>
      <c r="D1600" s="138" t="s">
        <v>1249</v>
      </c>
      <c r="E1600" s="704"/>
      <c r="F1600" s="449"/>
      <c r="G1600" s="245"/>
      <c r="H1600" s="245"/>
      <c r="I1600" s="476">
        <f>F1600+G1600+H1600</f>
        <v>0</v>
      </c>
      <c r="J1600" s="243" t="str">
        <f t="shared" si="421"/>
        <v/>
      </c>
      <c r="K1600" s="244"/>
      <c r="L1600" s="423"/>
      <c r="M1600" s="252"/>
      <c r="N1600" s="315">
        <f>I1600</f>
        <v>0</v>
      </c>
      <c r="O1600" s="424">
        <f>L1600+M1600-N1600</f>
        <v>0</v>
      </c>
      <c r="P1600" s="244"/>
      <c r="Q1600" s="663"/>
      <c r="R1600" s="667"/>
      <c r="S1600" s="667"/>
      <c r="T1600" s="667"/>
      <c r="U1600" s="667"/>
      <c r="V1600" s="667"/>
      <c r="W1600" s="711"/>
      <c r="X1600" s="313">
        <f t="shared" si="422"/>
        <v>0</v>
      </c>
    </row>
    <row r="1601" spans="2:24" ht="18.600000000000001" hidden="1" thickBot="1">
      <c r="B1601" s="136"/>
      <c r="C1601" s="137">
        <v>202</v>
      </c>
      <c r="D1601" s="145" t="s">
        <v>1250</v>
      </c>
      <c r="E1601" s="704"/>
      <c r="F1601" s="449"/>
      <c r="G1601" s="245"/>
      <c r="H1601" s="245"/>
      <c r="I1601" s="476">
        <f>F1601+G1601+H1601</f>
        <v>0</v>
      </c>
      <c r="J1601" s="243" t="str">
        <f t="shared" si="421"/>
        <v/>
      </c>
      <c r="K1601" s="244"/>
      <c r="L1601" s="423"/>
      <c r="M1601" s="252"/>
      <c r="N1601" s="315">
        <f>I1601</f>
        <v>0</v>
      </c>
      <c r="O1601" s="424">
        <f>L1601+M1601-N1601</f>
        <v>0</v>
      </c>
      <c r="P1601" s="244"/>
      <c r="Q1601" s="663"/>
      <c r="R1601" s="667"/>
      <c r="S1601" s="667"/>
      <c r="T1601" s="667"/>
      <c r="U1601" s="667"/>
      <c r="V1601" s="667"/>
      <c r="W1601" s="711"/>
      <c r="X1601" s="313">
        <f t="shared" si="422"/>
        <v>0</v>
      </c>
    </row>
    <row r="1602" spans="2:24" ht="18.600000000000001" thickBot="1">
      <c r="B1602" s="152"/>
      <c r="C1602" s="137">
        <v>205</v>
      </c>
      <c r="D1602" s="145" t="s">
        <v>901</v>
      </c>
      <c r="E1602" s="704"/>
      <c r="F1602" s="449">
        <v>15300</v>
      </c>
      <c r="G1602" s="245"/>
      <c r="H1602" s="245"/>
      <c r="I1602" s="476">
        <f>F1602+G1602+H1602</f>
        <v>15300</v>
      </c>
      <c r="J1602" s="243">
        <f t="shared" si="421"/>
        <v>1</v>
      </c>
      <c r="K1602" s="244"/>
      <c r="L1602" s="423"/>
      <c r="M1602" s="252"/>
      <c r="N1602" s="315">
        <f>I1602</f>
        <v>15300</v>
      </c>
      <c r="O1602" s="424">
        <f>L1602+M1602-N1602</f>
        <v>-15300</v>
      </c>
      <c r="P1602" s="244"/>
      <c r="Q1602" s="663"/>
      <c r="R1602" s="667"/>
      <c r="S1602" s="667"/>
      <c r="T1602" s="667"/>
      <c r="U1602" s="667"/>
      <c r="V1602" s="667"/>
      <c r="W1602" s="711"/>
      <c r="X1602" s="313">
        <f t="shared" si="422"/>
        <v>0</v>
      </c>
    </row>
    <row r="1603" spans="2:24" ht="18.600000000000001" hidden="1" thickBot="1">
      <c r="B1603" s="152"/>
      <c r="C1603" s="137">
        <v>208</v>
      </c>
      <c r="D1603" s="159" t="s">
        <v>902</v>
      </c>
      <c r="E1603" s="704"/>
      <c r="F1603" s="449"/>
      <c r="G1603" s="245"/>
      <c r="H1603" s="245"/>
      <c r="I1603" s="476">
        <f>F1603+G1603+H1603</f>
        <v>0</v>
      </c>
      <c r="J1603" s="243" t="str">
        <f t="shared" si="421"/>
        <v/>
      </c>
      <c r="K1603" s="244"/>
      <c r="L1603" s="423"/>
      <c r="M1603" s="252"/>
      <c r="N1603" s="315">
        <f>I1603</f>
        <v>0</v>
      </c>
      <c r="O1603" s="424">
        <f>L1603+M1603-N1603</f>
        <v>0</v>
      </c>
      <c r="P1603" s="244"/>
      <c r="Q1603" s="663"/>
      <c r="R1603" s="667"/>
      <c r="S1603" s="667"/>
      <c r="T1603" s="667"/>
      <c r="U1603" s="667"/>
      <c r="V1603" s="667"/>
      <c r="W1603" s="711"/>
      <c r="X1603" s="313">
        <f t="shared" si="422"/>
        <v>0</v>
      </c>
    </row>
    <row r="1604" spans="2:24" ht="18.600000000000001" thickBot="1">
      <c r="B1604" s="143"/>
      <c r="C1604" s="142">
        <v>209</v>
      </c>
      <c r="D1604" s="148" t="s">
        <v>903</v>
      </c>
      <c r="E1604" s="704"/>
      <c r="F1604" s="449">
        <v>30000</v>
      </c>
      <c r="G1604" s="245"/>
      <c r="H1604" s="245"/>
      <c r="I1604" s="476">
        <f>F1604+G1604+H1604</f>
        <v>30000</v>
      </c>
      <c r="J1604" s="243">
        <f t="shared" si="421"/>
        <v>1</v>
      </c>
      <c r="K1604" s="244"/>
      <c r="L1604" s="423"/>
      <c r="M1604" s="252"/>
      <c r="N1604" s="315">
        <f>I1604</f>
        <v>30000</v>
      </c>
      <c r="O1604" s="424">
        <f>L1604+M1604-N1604</f>
        <v>-30000</v>
      </c>
      <c r="P1604" s="244"/>
      <c r="Q1604" s="663"/>
      <c r="R1604" s="667"/>
      <c r="S1604" s="667"/>
      <c r="T1604" s="667"/>
      <c r="U1604" s="667"/>
      <c r="V1604" s="667"/>
      <c r="W1604" s="711"/>
      <c r="X1604" s="313">
        <f t="shared" si="422"/>
        <v>0</v>
      </c>
    </row>
    <row r="1605" spans="2:24" ht="18.600000000000001" thickBot="1">
      <c r="B1605" s="686">
        <v>500</v>
      </c>
      <c r="C1605" s="947" t="s">
        <v>203</v>
      </c>
      <c r="D1605" s="947"/>
      <c r="E1605" s="687"/>
      <c r="F1605" s="688">
        <f>SUM(F1606:F1612)</f>
        <v>86600</v>
      </c>
      <c r="G1605" s="689">
        <f>SUM(G1606:G1612)</f>
        <v>0</v>
      </c>
      <c r="H1605" s="689">
        <f>SUM(H1606:H1612)</f>
        <v>0</v>
      </c>
      <c r="I1605" s="689">
        <f>SUM(I1606:I1612)</f>
        <v>86600</v>
      </c>
      <c r="J1605" s="243">
        <f t="shared" si="421"/>
        <v>1</v>
      </c>
      <c r="K1605" s="244"/>
      <c r="L1605" s="316">
        <f>SUM(L1606:L1612)</f>
        <v>0</v>
      </c>
      <c r="M1605" s="317">
        <f>SUM(M1606:M1612)</f>
        <v>0</v>
      </c>
      <c r="N1605" s="425">
        <f>SUM(N1606:N1612)</f>
        <v>86600</v>
      </c>
      <c r="O1605" s="426">
        <f>SUM(O1606:O1612)</f>
        <v>-86600</v>
      </c>
      <c r="P1605" s="244"/>
      <c r="Q1605" s="665"/>
      <c r="R1605" s="666"/>
      <c r="S1605" s="667"/>
      <c r="T1605" s="666"/>
      <c r="U1605" s="666"/>
      <c r="V1605" s="666"/>
      <c r="W1605" s="712"/>
      <c r="X1605" s="313">
        <f t="shared" si="422"/>
        <v>0</v>
      </c>
    </row>
    <row r="1606" spans="2:24" ht="18.600000000000001" thickBot="1">
      <c r="B1606" s="143"/>
      <c r="C1606" s="160">
        <v>551</v>
      </c>
      <c r="D1606" s="456" t="s">
        <v>204</v>
      </c>
      <c r="E1606" s="704"/>
      <c r="F1606" s="449">
        <v>45000</v>
      </c>
      <c r="G1606" s="245"/>
      <c r="H1606" s="245"/>
      <c r="I1606" s="476">
        <f t="shared" ref="I1606:I1613" si="423">F1606+G1606+H1606</f>
        <v>45000</v>
      </c>
      <c r="J1606" s="243">
        <f t="shared" si="421"/>
        <v>1</v>
      </c>
      <c r="K1606" s="244"/>
      <c r="L1606" s="423"/>
      <c r="M1606" s="252"/>
      <c r="N1606" s="315">
        <f t="shared" ref="N1606:N1613" si="424">I1606</f>
        <v>45000</v>
      </c>
      <c r="O1606" s="424">
        <f t="shared" ref="O1606:O1613" si="425">L1606+M1606-N1606</f>
        <v>-45000</v>
      </c>
      <c r="P1606" s="244"/>
      <c r="Q1606" s="663"/>
      <c r="R1606" s="667"/>
      <c r="S1606" s="667"/>
      <c r="T1606" s="667"/>
      <c r="U1606" s="667"/>
      <c r="V1606" s="667"/>
      <c r="W1606" s="711"/>
      <c r="X1606" s="313">
        <f t="shared" si="422"/>
        <v>0</v>
      </c>
    </row>
    <row r="1607" spans="2:24" ht="18.600000000000001" thickBot="1">
      <c r="B1607" s="143"/>
      <c r="C1607" s="161">
        <v>552</v>
      </c>
      <c r="D1607" s="457" t="s">
        <v>205</v>
      </c>
      <c r="E1607" s="704"/>
      <c r="F1607" s="449">
        <v>14000</v>
      </c>
      <c r="G1607" s="245"/>
      <c r="H1607" s="245"/>
      <c r="I1607" s="476">
        <f t="shared" si="423"/>
        <v>14000</v>
      </c>
      <c r="J1607" s="243">
        <f t="shared" si="421"/>
        <v>1</v>
      </c>
      <c r="K1607" s="244"/>
      <c r="L1607" s="423"/>
      <c r="M1607" s="252"/>
      <c r="N1607" s="315">
        <f t="shared" si="424"/>
        <v>14000</v>
      </c>
      <c r="O1607" s="424">
        <f t="shared" si="425"/>
        <v>-14000</v>
      </c>
      <c r="P1607" s="244"/>
      <c r="Q1607" s="663"/>
      <c r="R1607" s="667"/>
      <c r="S1607" s="667"/>
      <c r="T1607" s="667"/>
      <c r="U1607" s="667"/>
      <c r="V1607" s="667"/>
      <c r="W1607" s="711"/>
      <c r="X1607" s="313">
        <f t="shared" si="422"/>
        <v>0</v>
      </c>
    </row>
    <row r="1608" spans="2:24" ht="18.600000000000001" hidden="1" thickBot="1">
      <c r="B1608" s="143"/>
      <c r="C1608" s="161">
        <v>558</v>
      </c>
      <c r="D1608" s="457" t="s">
        <v>1676</v>
      </c>
      <c r="E1608" s="704"/>
      <c r="F1608" s="592">
        <v>0</v>
      </c>
      <c r="G1608" s="592">
        <v>0</v>
      </c>
      <c r="H1608" s="592">
        <v>0</v>
      </c>
      <c r="I1608" s="476">
        <f t="shared" si="423"/>
        <v>0</v>
      </c>
      <c r="J1608" s="243" t="str">
        <f t="shared" si="421"/>
        <v/>
      </c>
      <c r="K1608" s="244"/>
      <c r="L1608" s="423"/>
      <c r="M1608" s="252"/>
      <c r="N1608" s="315">
        <f t="shared" si="424"/>
        <v>0</v>
      </c>
      <c r="O1608" s="424">
        <f t="shared" si="425"/>
        <v>0</v>
      </c>
      <c r="P1608" s="244"/>
      <c r="Q1608" s="663"/>
      <c r="R1608" s="667"/>
      <c r="S1608" s="667"/>
      <c r="T1608" s="667"/>
      <c r="U1608" s="667"/>
      <c r="V1608" s="667"/>
      <c r="W1608" s="711"/>
      <c r="X1608" s="313">
        <f t="shared" si="422"/>
        <v>0</v>
      </c>
    </row>
    <row r="1609" spans="2:24" ht="18.600000000000001" thickBot="1">
      <c r="B1609" s="143"/>
      <c r="C1609" s="161">
        <v>560</v>
      </c>
      <c r="D1609" s="458" t="s">
        <v>206</v>
      </c>
      <c r="E1609" s="704"/>
      <c r="F1609" s="449">
        <v>18200</v>
      </c>
      <c r="G1609" s="245"/>
      <c r="H1609" s="245"/>
      <c r="I1609" s="476">
        <f t="shared" si="423"/>
        <v>18200</v>
      </c>
      <c r="J1609" s="243">
        <f t="shared" si="421"/>
        <v>1</v>
      </c>
      <c r="K1609" s="244"/>
      <c r="L1609" s="423"/>
      <c r="M1609" s="252"/>
      <c r="N1609" s="315">
        <f t="shared" si="424"/>
        <v>18200</v>
      </c>
      <c r="O1609" s="424">
        <f t="shared" si="425"/>
        <v>-18200</v>
      </c>
      <c r="P1609" s="244"/>
      <c r="Q1609" s="663"/>
      <c r="R1609" s="667"/>
      <c r="S1609" s="667"/>
      <c r="T1609" s="667"/>
      <c r="U1609" s="667"/>
      <c r="V1609" s="667"/>
      <c r="W1609" s="711"/>
      <c r="X1609" s="313">
        <f t="shared" si="422"/>
        <v>0</v>
      </c>
    </row>
    <row r="1610" spans="2:24" ht="18.600000000000001" thickBot="1">
      <c r="B1610" s="143"/>
      <c r="C1610" s="161">
        <v>580</v>
      </c>
      <c r="D1610" s="457" t="s">
        <v>207</v>
      </c>
      <c r="E1610" s="704"/>
      <c r="F1610" s="449">
        <v>9400</v>
      </c>
      <c r="G1610" s="245"/>
      <c r="H1610" s="245"/>
      <c r="I1610" s="476">
        <f t="shared" si="423"/>
        <v>9400</v>
      </c>
      <c r="J1610" s="243">
        <f t="shared" si="421"/>
        <v>1</v>
      </c>
      <c r="K1610" s="244"/>
      <c r="L1610" s="423"/>
      <c r="M1610" s="252"/>
      <c r="N1610" s="315">
        <f t="shared" si="424"/>
        <v>9400</v>
      </c>
      <c r="O1610" s="424">
        <f t="shared" si="425"/>
        <v>-9400</v>
      </c>
      <c r="P1610" s="244"/>
      <c r="Q1610" s="663"/>
      <c r="R1610" s="667"/>
      <c r="S1610" s="667"/>
      <c r="T1610" s="667"/>
      <c r="U1610" s="667"/>
      <c r="V1610" s="667"/>
      <c r="W1610" s="711"/>
      <c r="X1610" s="313">
        <f t="shared" si="422"/>
        <v>0</v>
      </c>
    </row>
    <row r="1611" spans="2:24" ht="18.600000000000001" hidden="1" thickBot="1">
      <c r="B1611" s="143"/>
      <c r="C1611" s="161">
        <v>588</v>
      </c>
      <c r="D1611" s="457" t="s">
        <v>1681</v>
      </c>
      <c r="E1611" s="704"/>
      <c r="F1611" s="592">
        <v>0</v>
      </c>
      <c r="G1611" s="592">
        <v>0</v>
      </c>
      <c r="H1611" s="592">
        <v>0</v>
      </c>
      <c r="I1611" s="476">
        <f t="shared" si="423"/>
        <v>0</v>
      </c>
      <c r="J1611" s="243" t="str">
        <f t="shared" si="421"/>
        <v/>
      </c>
      <c r="K1611" s="244"/>
      <c r="L1611" s="423"/>
      <c r="M1611" s="252"/>
      <c r="N1611" s="315">
        <f t="shared" si="424"/>
        <v>0</v>
      </c>
      <c r="O1611" s="424">
        <f t="shared" si="425"/>
        <v>0</v>
      </c>
      <c r="P1611" s="244"/>
      <c r="Q1611" s="663"/>
      <c r="R1611" s="667"/>
      <c r="S1611" s="667"/>
      <c r="T1611" s="667"/>
      <c r="U1611" s="667"/>
      <c r="V1611" s="667"/>
      <c r="W1611" s="711"/>
      <c r="X1611" s="313">
        <f t="shared" si="422"/>
        <v>0</v>
      </c>
    </row>
    <row r="1612" spans="2:24" ht="32.4" hidden="1" thickBot="1">
      <c r="B1612" s="143"/>
      <c r="C1612" s="162">
        <v>590</v>
      </c>
      <c r="D1612" s="459" t="s">
        <v>208</v>
      </c>
      <c r="E1612" s="704"/>
      <c r="F1612" s="449"/>
      <c r="G1612" s="245"/>
      <c r="H1612" s="245"/>
      <c r="I1612" s="476">
        <f t="shared" si="423"/>
        <v>0</v>
      </c>
      <c r="J1612" s="243" t="str">
        <f t="shared" si="421"/>
        <v/>
      </c>
      <c r="K1612" s="244"/>
      <c r="L1612" s="423"/>
      <c r="M1612" s="252"/>
      <c r="N1612" s="315">
        <f t="shared" si="424"/>
        <v>0</v>
      </c>
      <c r="O1612" s="424">
        <f t="shared" si="425"/>
        <v>0</v>
      </c>
      <c r="P1612" s="244"/>
      <c r="Q1612" s="663"/>
      <c r="R1612" s="667"/>
      <c r="S1612" s="667"/>
      <c r="T1612" s="667"/>
      <c r="U1612" s="667"/>
      <c r="V1612" s="667"/>
      <c r="W1612" s="711"/>
      <c r="X1612" s="313">
        <f t="shared" si="422"/>
        <v>0</v>
      </c>
    </row>
    <row r="1613" spans="2:24" ht="18.600000000000001" hidden="1" thickBot="1">
      <c r="B1613" s="686">
        <v>800</v>
      </c>
      <c r="C1613" s="947" t="s">
        <v>1059</v>
      </c>
      <c r="D1613" s="947"/>
      <c r="E1613" s="687"/>
      <c r="F1613" s="690"/>
      <c r="G1613" s="691"/>
      <c r="H1613" s="691"/>
      <c r="I1613" s="692">
        <f t="shared" si="423"/>
        <v>0</v>
      </c>
      <c r="J1613" s="243" t="str">
        <f t="shared" si="421"/>
        <v/>
      </c>
      <c r="K1613" s="244"/>
      <c r="L1613" s="428"/>
      <c r="M1613" s="254"/>
      <c r="N1613" s="315">
        <f t="shared" si="424"/>
        <v>0</v>
      </c>
      <c r="O1613" s="424">
        <f t="shared" si="425"/>
        <v>0</v>
      </c>
      <c r="P1613" s="244"/>
      <c r="Q1613" s="665"/>
      <c r="R1613" s="666"/>
      <c r="S1613" s="667"/>
      <c r="T1613" s="667"/>
      <c r="U1613" s="666"/>
      <c r="V1613" s="667"/>
      <c r="W1613" s="711"/>
      <c r="X1613" s="313">
        <f t="shared" si="422"/>
        <v>0</v>
      </c>
    </row>
    <row r="1614" spans="2:24" ht="18.600000000000001" thickBot="1">
      <c r="B1614" s="686">
        <v>1000</v>
      </c>
      <c r="C1614" s="943" t="s">
        <v>210</v>
      </c>
      <c r="D1614" s="943"/>
      <c r="E1614" s="687"/>
      <c r="F1614" s="688">
        <f>SUM(F1615:F1631)</f>
        <v>113595</v>
      </c>
      <c r="G1614" s="689">
        <f>SUM(G1615:G1631)</f>
        <v>0</v>
      </c>
      <c r="H1614" s="689">
        <f>SUM(H1615:H1631)</f>
        <v>0</v>
      </c>
      <c r="I1614" s="689">
        <f>SUM(I1615:I1631)</f>
        <v>113595</v>
      </c>
      <c r="J1614" s="243">
        <f t="shared" si="421"/>
        <v>1</v>
      </c>
      <c r="K1614" s="244"/>
      <c r="L1614" s="316">
        <f>SUM(L1615:L1631)</f>
        <v>0</v>
      </c>
      <c r="M1614" s="317">
        <f>SUM(M1615:M1631)</f>
        <v>0</v>
      </c>
      <c r="N1614" s="425">
        <f>SUM(N1615:N1631)</f>
        <v>113595</v>
      </c>
      <c r="O1614" s="426">
        <f>SUM(O1615:O1631)</f>
        <v>-113595</v>
      </c>
      <c r="P1614" s="244"/>
      <c r="Q1614" s="316">
        <f t="shared" ref="Q1614:W1614" si="426">SUM(Q1615:Q1631)</f>
        <v>0</v>
      </c>
      <c r="R1614" s="317">
        <f t="shared" si="426"/>
        <v>0</v>
      </c>
      <c r="S1614" s="317">
        <f t="shared" si="426"/>
        <v>111395</v>
      </c>
      <c r="T1614" s="317">
        <f t="shared" si="426"/>
        <v>-111395</v>
      </c>
      <c r="U1614" s="317">
        <f t="shared" si="426"/>
        <v>0</v>
      </c>
      <c r="V1614" s="317">
        <f t="shared" si="426"/>
        <v>0</v>
      </c>
      <c r="W1614" s="426">
        <f t="shared" si="426"/>
        <v>0</v>
      </c>
      <c r="X1614" s="313">
        <f t="shared" si="422"/>
        <v>-111395</v>
      </c>
    </row>
    <row r="1615" spans="2:24" ht="18.600000000000001" thickBot="1">
      <c r="B1615" s="136"/>
      <c r="C1615" s="144">
        <v>1011</v>
      </c>
      <c r="D1615" s="163" t="s">
        <v>211</v>
      </c>
      <c r="E1615" s="704"/>
      <c r="F1615" s="449">
        <v>17200</v>
      </c>
      <c r="G1615" s="245"/>
      <c r="H1615" s="245"/>
      <c r="I1615" s="476">
        <f t="shared" ref="I1615:I1631" si="427">F1615+G1615+H1615</f>
        <v>17200</v>
      </c>
      <c r="J1615" s="243">
        <f t="shared" si="421"/>
        <v>1</v>
      </c>
      <c r="K1615" s="244"/>
      <c r="L1615" s="423"/>
      <c r="M1615" s="252"/>
      <c r="N1615" s="315">
        <f t="shared" ref="N1615:N1631" si="428">I1615</f>
        <v>17200</v>
      </c>
      <c r="O1615" s="424">
        <f t="shared" ref="O1615:O1631" si="429">L1615+M1615-N1615</f>
        <v>-17200</v>
      </c>
      <c r="P1615" s="244"/>
      <c r="Q1615" s="423"/>
      <c r="R1615" s="252"/>
      <c r="S1615" s="429">
        <f t="shared" ref="S1615:S1622" si="430">+IF(+(L1615+M1615)&gt;=I1615,+M1615,+(+I1615-L1615))</f>
        <v>17200</v>
      </c>
      <c r="T1615" s="315">
        <f t="shared" ref="T1615:T1622" si="431">Q1615+R1615-S1615</f>
        <v>-17200</v>
      </c>
      <c r="U1615" s="252"/>
      <c r="V1615" s="252"/>
      <c r="W1615" s="253"/>
      <c r="X1615" s="313">
        <f t="shared" si="422"/>
        <v>-17200</v>
      </c>
    </row>
    <row r="1616" spans="2:24" ht="18.600000000000001" hidden="1" thickBot="1">
      <c r="B1616" s="136"/>
      <c r="C1616" s="137">
        <v>1012</v>
      </c>
      <c r="D1616" s="145" t="s">
        <v>212</v>
      </c>
      <c r="E1616" s="704"/>
      <c r="F1616" s="449"/>
      <c r="G1616" s="245"/>
      <c r="H1616" s="245"/>
      <c r="I1616" s="476">
        <f t="shared" si="427"/>
        <v>0</v>
      </c>
      <c r="J1616" s="243" t="str">
        <f t="shared" si="421"/>
        <v/>
      </c>
      <c r="K1616" s="244"/>
      <c r="L1616" s="423"/>
      <c r="M1616" s="252"/>
      <c r="N1616" s="315">
        <f t="shared" si="428"/>
        <v>0</v>
      </c>
      <c r="O1616" s="424">
        <f t="shared" si="429"/>
        <v>0</v>
      </c>
      <c r="P1616" s="244"/>
      <c r="Q1616" s="423"/>
      <c r="R1616" s="252"/>
      <c r="S1616" s="429">
        <f t="shared" si="430"/>
        <v>0</v>
      </c>
      <c r="T1616" s="315">
        <f t="shared" si="431"/>
        <v>0</v>
      </c>
      <c r="U1616" s="252"/>
      <c r="V1616" s="252"/>
      <c r="W1616" s="253"/>
      <c r="X1616" s="313">
        <f t="shared" si="422"/>
        <v>0</v>
      </c>
    </row>
    <row r="1617" spans="2:24" ht="18.600000000000001" hidden="1" thickBot="1">
      <c r="B1617" s="136"/>
      <c r="C1617" s="137">
        <v>1013</v>
      </c>
      <c r="D1617" s="145" t="s">
        <v>213</v>
      </c>
      <c r="E1617" s="704"/>
      <c r="F1617" s="449"/>
      <c r="G1617" s="245"/>
      <c r="H1617" s="245"/>
      <c r="I1617" s="476">
        <f t="shared" si="427"/>
        <v>0</v>
      </c>
      <c r="J1617" s="243" t="str">
        <f t="shared" si="421"/>
        <v/>
      </c>
      <c r="K1617" s="244"/>
      <c r="L1617" s="423"/>
      <c r="M1617" s="252"/>
      <c r="N1617" s="315">
        <f t="shared" si="428"/>
        <v>0</v>
      </c>
      <c r="O1617" s="424">
        <f t="shared" si="429"/>
        <v>0</v>
      </c>
      <c r="P1617" s="244"/>
      <c r="Q1617" s="423"/>
      <c r="R1617" s="252"/>
      <c r="S1617" s="429">
        <f t="shared" si="430"/>
        <v>0</v>
      </c>
      <c r="T1617" s="315">
        <f t="shared" si="431"/>
        <v>0</v>
      </c>
      <c r="U1617" s="252"/>
      <c r="V1617" s="252"/>
      <c r="W1617" s="253"/>
      <c r="X1617" s="313">
        <f t="shared" si="422"/>
        <v>0</v>
      </c>
    </row>
    <row r="1618" spans="2:24" ht="18.600000000000001" thickBot="1">
      <c r="B1618" s="136"/>
      <c r="C1618" s="137">
        <v>1014</v>
      </c>
      <c r="D1618" s="145" t="s">
        <v>214</v>
      </c>
      <c r="E1618" s="704"/>
      <c r="F1618" s="449">
        <v>12088</v>
      </c>
      <c r="G1618" s="245"/>
      <c r="H1618" s="245"/>
      <c r="I1618" s="476">
        <f t="shared" si="427"/>
        <v>12088</v>
      </c>
      <c r="J1618" s="243">
        <f t="shared" si="421"/>
        <v>1</v>
      </c>
      <c r="K1618" s="244"/>
      <c r="L1618" s="423"/>
      <c r="M1618" s="252"/>
      <c r="N1618" s="315">
        <f t="shared" si="428"/>
        <v>12088</v>
      </c>
      <c r="O1618" s="424">
        <f t="shared" si="429"/>
        <v>-12088</v>
      </c>
      <c r="P1618" s="244"/>
      <c r="Q1618" s="423"/>
      <c r="R1618" s="252"/>
      <c r="S1618" s="429">
        <f t="shared" si="430"/>
        <v>12088</v>
      </c>
      <c r="T1618" s="315">
        <f t="shared" si="431"/>
        <v>-12088</v>
      </c>
      <c r="U1618" s="252"/>
      <c r="V1618" s="252"/>
      <c r="W1618" s="253"/>
      <c r="X1618" s="313">
        <f t="shared" si="422"/>
        <v>-12088</v>
      </c>
    </row>
    <row r="1619" spans="2:24" ht="18.600000000000001" thickBot="1">
      <c r="B1619" s="136"/>
      <c r="C1619" s="137">
        <v>1015</v>
      </c>
      <c r="D1619" s="145" t="s">
        <v>215</v>
      </c>
      <c r="E1619" s="704"/>
      <c r="F1619" s="449">
        <v>15807</v>
      </c>
      <c r="G1619" s="245"/>
      <c r="H1619" s="245"/>
      <c r="I1619" s="476">
        <f t="shared" si="427"/>
        <v>15807</v>
      </c>
      <c r="J1619" s="243">
        <f t="shared" si="421"/>
        <v>1</v>
      </c>
      <c r="K1619" s="244"/>
      <c r="L1619" s="423"/>
      <c r="M1619" s="252"/>
      <c r="N1619" s="315">
        <f t="shared" si="428"/>
        <v>15807</v>
      </c>
      <c r="O1619" s="424">
        <f t="shared" si="429"/>
        <v>-15807</v>
      </c>
      <c r="P1619" s="244"/>
      <c r="Q1619" s="423"/>
      <c r="R1619" s="252"/>
      <c r="S1619" s="429">
        <f t="shared" si="430"/>
        <v>15807</v>
      </c>
      <c r="T1619" s="315">
        <f t="shared" si="431"/>
        <v>-15807</v>
      </c>
      <c r="U1619" s="252"/>
      <c r="V1619" s="252"/>
      <c r="W1619" s="253"/>
      <c r="X1619" s="313">
        <f t="shared" si="422"/>
        <v>-15807</v>
      </c>
    </row>
    <row r="1620" spans="2:24" ht="18.600000000000001" thickBot="1">
      <c r="B1620" s="136"/>
      <c r="C1620" s="137">
        <v>1016</v>
      </c>
      <c r="D1620" s="145" t="s">
        <v>216</v>
      </c>
      <c r="E1620" s="704"/>
      <c r="F1620" s="449">
        <v>22800</v>
      </c>
      <c r="G1620" s="245"/>
      <c r="H1620" s="245"/>
      <c r="I1620" s="476">
        <f t="shared" si="427"/>
        <v>22800</v>
      </c>
      <c r="J1620" s="243">
        <f t="shared" si="421"/>
        <v>1</v>
      </c>
      <c r="K1620" s="244"/>
      <c r="L1620" s="423"/>
      <c r="M1620" s="252"/>
      <c r="N1620" s="315">
        <f t="shared" si="428"/>
        <v>22800</v>
      </c>
      <c r="O1620" s="424">
        <f t="shared" si="429"/>
        <v>-22800</v>
      </c>
      <c r="P1620" s="244"/>
      <c r="Q1620" s="423"/>
      <c r="R1620" s="252"/>
      <c r="S1620" s="429">
        <f t="shared" si="430"/>
        <v>22800</v>
      </c>
      <c r="T1620" s="315">
        <f t="shared" si="431"/>
        <v>-22800</v>
      </c>
      <c r="U1620" s="252"/>
      <c r="V1620" s="252"/>
      <c r="W1620" s="253"/>
      <c r="X1620" s="313">
        <f t="shared" si="422"/>
        <v>-22800</v>
      </c>
    </row>
    <row r="1621" spans="2:24" ht="18.600000000000001" thickBot="1">
      <c r="B1621" s="140"/>
      <c r="C1621" s="164">
        <v>1020</v>
      </c>
      <c r="D1621" s="165" t="s">
        <v>217</v>
      </c>
      <c r="E1621" s="704"/>
      <c r="F1621" s="449">
        <v>28000</v>
      </c>
      <c r="G1621" s="245"/>
      <c r="H1621" s="245"/>
      <c r="I1621" s="476">
        <f t="shared" si="427"/>
        <v>28000</v>
      </c>
      <c r="J1621" s="243">
        <f t="shared" si="421"/>
        <v>1</v>
      </c>
      <c r="K1621" s="244"/>
      <c r="L1621" s="423"/>
      <c r="M1621" s="252"/>
      <c r="N1621" s="315">
        <f t="shared" si="428"/>
        <v>28000</v>
      </c>
      <c r="O1621" s="424">
        <f t="shared" si="429"/>
        <v>-28000</v>
      </c>
      <c r="P1621" s="244"/>
      <c r="Q1621" s="423"/>
      <c r="R1621" s="252"/>
      <c r="S1621" s="429">
        <f t="shared" si="430"/>
        <v>28000</v>
      </c>
      <c r="T1621" s="315">
        <f t="shared" si="431"/>
        <v>-28000</v>
      </c>
      <c r="U1621" s="252"/>
      <c r="V1621" s="252"/>
      <c r="W1621" s="253"/>
      <c r="X1621" s="313">
        <f t="shared" si="422"/>
        <v>-28000</v>
      </c>
    </row>
    <row r="1622" spans="2:24" ht="18.600000000000001" thickBot="1">
      <c r="B1622" s="136"/>
      <c r="C1622" s="137">
        <v>1030</v>
      </c>
      <c r="D1622" s="145" t="s">
        <v>218</v>
      </c>
      <c r="E1622" s="704"/>
      <c r="F1622" s="449">
        <v>15000</v>
      </c>
      <c r="G1622" s="245"/>
      <c r="H1622" s="245"/>
      <c r="I1622" s="476">
        <f t="shared" si="427"/>
        <v>15000</v>
      </c>
      <c r="J1622" s="243">
        <f t="shared" si="421"/>
        <v>1</v>
      </c>
      <c r="K1622" s="244"/>
      <c r="L1622" s="423"/>
      <c r="M1622" s="252"/>
      <c r="N1622" s="315">
        <f t="shared" si="428"/>
        <v>15000</v>
      </c>
      <c r="O1622" s="424">
        <f t="shared" si="429"/>
        <v>-15000</v>
      </c>
      <c r="P1622" s="244"/>
      <c r="Q1622" s="423"/>
      <c r="R1622" s="252"/>
      <c r="S1622" s="429">
        <f t="shared" si="430"/>
        <v>15000</v>
      </c>
      <c r="T1622" s="315">
        <f t="shared" si="431"/>
        <v>-15000</v>
      </c>
      <c r="U1622" s="252"/>
      <c r="V1622" s="252"/>
      <c r="W1622" s="253"/>
      <c r="X1622" s="313">
        <f t="shared" si="422"/>
        <v>-15000</v>
      </c>
    </row>
    <row r="1623" spans="2:24" ht="18.600000000000001" thickBot="1">
      <c r="B1623" s="136"/>
      <c r="C1623" s="164">
        <v>1051</v>
      </c>
      <c r="D1623" s="167" t="s">
        <v>219</v>
      </c>
      <c r="E1623" s="704"/>
      <c r="F1623" s="449">
        <v>2200</v>
      </c>
      <c r="G1623" s="245"/>
      <c r="H1623" s="245"/>
      <c r="I1623" s="476">
        <f t="shared" si="427"/>
        <v>2200</v>
      </c>
      <c r="J1623" s="243">
        <f t="shared" si="421"/>
        <v>1</v>
      </c>
      <c r="K1623" s="244"/>
      <c r="L1623" s="423"/>
      <c r="M1623" s="252"/>
      <c r="N1623" s="315">
        <f t="shared" si="428"/>
        <v>2200</v>
      </c>
      <c r="O1623" s="424">
        <f t="shared" si="429"/>
        <v>-2200</v>
      </c>
      <c r="P1623" s="244"/>
      <c r="Q1623" s="663"/>
      <c r="R1623" s="667"/>
      <c r="S1623" s="667"/>
      <c r="T1623" s="667"/>
      <c r="U1623" s="667"/>
      <c r="V1623" s="667"/>
      <c r="W1623" s="711"/>
      <c r="X1623" s="313">
        <f t="shared" si="422"/>
        <v>0</v>
      </c>
    </row>
    <row r="1624" spans="2:24" ht="18.600000000000001" hidden="1" thickBot="1">
      <c r="B1624" s="136"/>
      <c r="C1624" s="137">
        <v>1052</v>
      </c>
      <c r="D1624" s="145" t="s">
        <v>220</v>
      </c>
      <c r="E1624" s="704"/>
      <c r="F1624" s="449"/>
      <c r="G1624" s="245"/>
      <c r="H1624" s="245"/>
      <c r="I1624" s="476">
        <f t="shared" si="427"/>
        <v>0</v>
      </c>
      <c r="J1624" s="243" t="str">
        <f t="shared" si="421"/>
        <v/>
      </c>
      <c r="K1624" s="244"/>
      <c r="L1624" s="423"/>
      <c r="M1624" s="252"/>
      <c r="N1624" s="315">
        <f t="shared" si="428"/>
        <v>0</v>
      </c>
      <c r="O1624" s="424">
        <f t="shared" si="429"/>
        <v>0</v>
      </c>
      <c r="P1624" s="244"/>
      <c r="Q1624" s="663"/>
      <c r="R1624" s="667"/>
      <c r="S1624" s="667"/>
      <c r="T1624" s="667"/>
      <c r="U1624" s="667"/>
      <c r="V1624" s="667"/>
      <c r="W1624" s="711"/>
      <c r="X1624" s="313">
        <f t="shared" si="422"/>
        <v>0</v>
      </c>
    </row>
    <row r="1625" spans="2:24" ht="18.600000000000001" hidden="1" thickBot="1">
      <c r="B1625" s="136"/>
      <c r="C1625" s="168">
        <v>1053</v>
      </c>
      <c r="D1625" s="169" t="s">
        <v>1682</v>
      </c>
      <c r="E1625" s="704"/>
      <c r="F1625" s="449"/>
      <c r="G1625" s="245"/>
      <c r="H1625" s="245"/>
      <c r="I1625" s="476">
        <f t="shared" si="427"/>
        <v>0</v>
      </c>
      <c r="J1625" s="243" t="str">
        <f t="shared" si="421"/>
        <v/>
      </c>
      <c r="K1625" s="244"/>
      <c r="L1625" s="423"/>
      <c r="M1625" s="252"/>
      <c r="N1625" s="315">
        <f t="shared" si="428"/>
        <v>0</v>
      </c>
      <c r="O1625" s="424">
        <f t="shared" si="429"/>
        <v>0</v>
      </c>
      <c r="P1625" s="244"/>
      <c r="Q1625" s="663"/>
      <c r="R1625" s="667"/>
      <c r="S1625" s="667"/>
      <c r="T1625" s="667"/>
      <c r="U1625" s="667"/>
      <c r="V1625" s="667"/>
      <c r="W1625" s="711"/>
      <c r="X1625" s="313">
        <f t="shared" si="422"/>
        <v>0</v>
      </c>
    </row>
    <row r="1626" spans="2:24" ht="18.600000000000001" thickBot="1">
      <c r="B1626" s="136"/>
      <c r="C1626" s="137">
        <v>1062</v>
      </c>
      <c r="D1626" s="139" t="s">
        <v>221</v>
      </c>
      <c r="E1626" s="704"/>
      <c r="F1626" s="449">
        <v>500</v>
      </c>
      <c r="G1626" s="245"/>
      <c r="H1626" s="245"/>
      <c r="I1626" s="476">
        <f t="shared" si="427"/>
        <v>500</v>
      </c>
      <c r="J1626" s="243">
        <f t="shared" si="421"/>
        <v>1</v>
      </c>
      <c r="K1626" s="244"/>
      <c r="L1626" s="423"/>
      <c r="M1626" s="252"/>
      <c r="N1626" s="315">
        <f t="shared" si="428"/>
        <v>500</v>
      </c>
      <c r="O1626" s="424">
        <f t="shared" si="429"/>
        <v>-500</v>
      </c>
      <c r="P1626" s="244"/>
      <c r="Q1626" s="423"/>
      <c r="R1626" s="252"/>
      <c r="S1626" s="429">
        <f>+IF(+(L1626+M1626)&gt;=I1626,+M1626,+(+I1626-L1626))</f>
        <v>500</v>
      </c>
      <c r="T1626" s="315">
        <f>Q1626+R1626-S1626</f>
        <v>-500</v>
      </c>
      <c r="U1626" s="252"/>
      <c r="V1626" s="252"/>
      <c r="W1626" s="253"/>
      <c r="X1626" s="313">
        <f t="shared" si="422"/>
        <v>-500</v>
      </c>
    </row>
    <row r="1627" spans="2:24" ht="18.600000000000001" hidden="1" thickBot="1">
      <c r="B1627" s="136"/>
      <c r="C1627" s="137">
        <v>1063</v>
      </c>
      <c r="D1627" s="139" t="s">
        <v>222</v>
      </c>
      <c r="E1627" s="704"/>
      <c r="F1627" s="449"/>
      <c r="G1627" s="245"/>
      <c r="H1627" s="245"/>
      <c r="I1627" s="476">
        <f t="shared" si="427"/>
        <v>0</v>
      </c>
      <c r="J1627" s="243" t="str">
        <f t="shared" si="421"/>
        <v/>
      </c>
      <c r="K1627" s="244"/>
      <c r="L1627" s="423"/>
      <c r="M1627" s="252"/>
      <c r="N1627" s="315">
        <f t="shared" si="428"/>
        <v>0</v>
      </c>
      <c r="O1627" s="424">
        <f t="shared" si="429"/>
        <v>0</v>
      </c>
      <c r="P1627" s="244"/>
      <c r="Q1627" s="663"/>
      <c r="R1627" s="667"/>
      <c r="S1627" s="667"/>
      <c r="T1627" s="667"/>
      <c r="U1627" s="667"/>
      <c r="V1627" s="667"/>
      <c r="W1627" s="711"/>
      <c r="X1627" s="313">
        <f t="shared" si="422"/>
        <v>0</v>
      </c>
    </row>
    <row r="1628" spans="2:24" ht="18.600000000000001" hidden="1" thickBot="1">
      <c r="B1628" s="136"/>
      <c r="C1628" s="168">
        <v>1069</v>
      </c>
      <c r="D1628" s="170" t="s">
        <v>223</v>
      </c>
      <c r="E1628" s="704"/>
      <c r="F1628" s="449"/>
      <c r="G1628" s="245"/>
      <c r="H1628" s="245"/>
      <c r="I1628" s="476">
        <f t="shared" si="427"/>
        <v>0</v>
      </c>
      <c r="J1628" s="243" t="str">
        <f t="shared" ref="J1628:J1659" si="432">(IF($E1628&lt;&gt;0,$J$2,IF($I1628&lt;&gt;0,$J$2,"")))</f>
        <v/>
      </c>
      <c r="K1628" s="244"/>
      <c r="L1628" s="423"/>
      <c r="M1628" s="252"/>
      <c r="N1628" s="315">
        <f t="shared" si="428"/>
        <v>0</v>
      </c>
      <c r="O1628" s="424">
        <f t="shared" si="429"/>
        <v>0</v>
      </c>
      <c r="P1628" s="244"/>
      <c r="Q1628" s="423"/>
      <c r="R1628" s="252"/>
      <c r="S1628" s="429">
        <f>+IF(+(L1628+M1628)&gt;=I1628,+M1628,+(+I1628-L1628))</f>
        <v>0</v>
      </c>
      <c r="T1628" s="315">
        <f>Q1628+R1628-S1628</f>
        <v>0</v>
      </c>
      <c r="U1628" s="252"/>
      <c r="V1628" s="252"/>
      <c r="W1628" s="253"/>
      <c r="X1628" s="313">
        <f t="shared" ref="X1628:X1659" si="433">T1628-U1628-V1628-W1628</f>
        <v>0</v>
      </c>
    </row>
    <row r="1629" spans="2:24" ht="31.8" hidden="1" thickBot="1">
      <c r="B1629" s="140"/>
      <c r="C1629" s="137">
        <v>1091</v>
      </c>
      <c r="D1629" s="145" t="s">
        <v>224</v>
      </c>
      <c r="E1629" s="704"/>
      <c r="F1629" s="449"/>
      <c r="G1629" s="245"/>
      <c r="H1629" s="245"/>
      <c r="I1629" s="476">
        <f t="shared" si="427"/>
        <v>0</v>
      </c>
      <c r="J1629" s="243" t="str">
        <f t="shared" si="432"/>
        <v/>
      </c>
      <c r="K1629" s="244"/>
      <c r="L1629" s="423"/>
      <c r="M1629" s="252"/>
      <c r="N1629" s="315">
        <f t="shared" si="428"/>
        <v>0</v>
      </c>
      <c r="O1629" s="424">
        <f t="shared" si="429"/>
        <v>0</v>
      </c>
      <c r="P1629" s="244"/>
      <c r="Q1629" s="423"/>
      <c r="R1629" s="252"/>
      <c r="S1629" s="429">
        <f>+IF(+(L1629+M1629)&gt;=I1629,+M1629,+(+I1629-L1629))</f>
        <v>0</v>
      </c>
      <c r="T1629" s="315">
        <f>Q1629+R1629-S1629</f>
        <v>0</v>
      </c>
      <c r="U1629" s="252"/>
      <c r="V1629" s="252"/>
      <c r="W1629" s="253"/>
      <c r="X1629" s="313">
        <f t="shared" si="433"/>
        <v>0</v>
      </c>
    </row>
    <row r="1630" spans="2:24" ht="18.600000000000001" hidden="1" thickBot="1">
      <c r="B1630" s="136"/>
      <c r="C1630" s="137">
        <v>1092</v>
      </c>
      <c r="D1630" s="145" t="s">
        <v>352</v>
      </c>
      <c r="E1630" s="704"/>
      <c r="F1630" s="449"/>
      <c r="G1630" s="245"/>
      <c r="H1630" s="245"/>
      <c r="I1630" s="476">
        <f t="shared" si="427"/>
        <v>0</v>
      </c>
      <c r="J1630" s="243" t="str">
        <f t="shared" si="432"/>
        <v/>
      </c>
      <c r="K1630" s="244"/>
      <c r="L1630" s="423"/>
      <c r="M1630" s="252"/>
      <c r="N1630" s="315">
        <f t="shared" si="428"/>
        <v>0</v>
      </c>
      <c r="O1630" s="424">
        <f t="shared" si="429"/>
        <v>0</v>
      </c>
      <c r="P1630" s="244"/>
      <c r="Q1630" s="663"/>
      <c r="R1630" s="667"/>
      <c r="S1630" s="667"/>
      <c r="T1630" s="667"/>
      <c r="U1630" s="667"/>
      <c r="V1630" s="667"/>
      <c r="W1630" s="711"/>
      <c r="X1630" s="313">
        <f t="shared" si="433"/>
        <v>0</v>
      </c>
    </row>
    <row r="1631" spans="2:24" ht="18.600000000000001" hidden="1" thickBot="1">
      <c r="B1631" s="136"/>
      <c r="C1631" s="142">
        <v>1098</v>
      </c>
      <c r="D1631" s="146" t="s">
        <v>225</v>
      </c>
      <c r="E1631" s="704"/>
      <c r="F1631" s="449"/>
      <c r="G1631" s="245"/>
      <c r="H1631" s="245"/>
      <c r="I1631" s="476">
        <f t="shared" si="427"/>
        <v>0</v>
      </c>
      <c r="J1631" s="243" t="str">
        <f t="shared" si="432"/>
        <v/>
      </c>
      <c r="K1631" s="244"/>
      <c r="L1631" s="423"/>
      <c r="M1631" s="252"/>
      <c r="N1631" s="315">
        <f t="shared" si="428"/>
        <v>0</v>
      </c>
      <c r="O1631" s="424">
        <f t="shared" si="429"/>
        <v>0</v>
      </c>
      <c r="P1631" s="244"/>
      <c r="Q1631" s="423"/>
      <c r="R1631" s="252"/>
      <c r="S1631" s="429">
        <f>+IF(+(L1631+M1631)&gt;=I1631,+M1631,+(+I1631-L1631))</f>
        <v>0</v>
      </c>
      <c r="T1631" s="315">
        <f>Q1631+R1631-S1631</f>
        <v>0</v>
      </c>
      <c r="U1631" s="252"/>
      <c r="V1631" s="252"/>
      <c r="W1631" s="253"/>
      <c r="X1631" s="313">
        <f t="shared" si="433"/>
        <v>0</v>
      </c>
    </row>
    <row r="1632" spans="2:24" ht="18.600000000000001" hidden="1" thickBot="1">
      <c r="B1632" s="686">
        <v>1900</v>
      </c>
      <c r="C1632" s="942" t="s">
        <v>286</v>
      </c>
      <c r="D1632" s="942"/>
      <c r="E1632" s="687"/>
      <c r="F1632" s="688">
        <f>SUM(F1633:F1635)</f>
        <v>0</v>
      </c>
      <c r="G1632" s="689">
        <f>SUM(G1633:G1635)</f>
        <v>0</v>
      </c>
      <c r="H1632" s="689">
        <f>SUM(H1633:H1635)</f>
        <v>0</v>
      </c>
      <c r="I1632" s="689">
        <f>SUM(I1633:I1635)</f>
        <v>0</v>
      </c>
      <c r="J1632" s="243" t="str">
        <f t="shared" si="432"/>
        <v/>
      </c>
      <c r="K1632" s="244"/>
      <c r="L1632" s="316">
        <f>SUM(L1633:L1635)</f>
        <v>0</v>
      </c>
      <c r="M1632" s="317">
        <f>SUM(M1633:M1635)</f>
        <v>0</v>
      </c>
      <c r="N1632" s="425">
        <f>SUM(N1633:N1635)</f>
        <v>0</v>
      </c>
      <c r="O1632" s="426">
        <f>SUM(O1633:O1635)</f>
        <v>0</v>
      </c>
      <c r="P1632" s="244"/>
      <c r="Q1632" s="665"/>
      <c r="R1632" s="666"/>
      <c r="S1632" s="666"/>
      <c r="T1632" s="666"/>
      <c r="U1632" s="666"/>
      <c r="V1632" s="666"/>
      <c r="W1632" s="712"/>
      <c r="X1632" s="313">
        <f t="shared" si="433"/>
        <v>0</v>
      </c>
    </row>
    <row r="1633" spans="2:24" ht="18.600000000000001" hidden="1" thickBot="1">
      <c r="B1633" s="136"/>
      <c r="C1633" s="144">
        <v>1901</v>
      </c>
      <c r="D1633" s="138" t="s">
        <v>287</v>
      </c>
      <c r="E1633" s="704"/>
      <c r="F1633" s="449"/>
      <c r="G1633" s="245"/>
      <c r="H1633" s="245"/>
      <c r="I1633" s="476">
        <f>F1633+G1633+H1633</f>
        <v>0</v>
      </c>
      <c r="J1633" s="243" t="str">
        <f t="shared" si="432"/>
        <v/>
      </c>
      <c r="K1633" s="244"/>
      <c r="L1633" s="423"/>
      <c r="M1633" s="252"/>
      <c r="N1633" s="315">
        <f>I1633</f>
        <v>0</v>
      </c>
      <c r="O1633" s="424">
        <f>L1633+M1633-N1633</f>
        <v>0</v>
      </c>
      <c r="P1633" s="244"/>
      <c r="Q1633" s="663"/>
      <c r="R1633" s="667"/>
      <c r="S1633" s="667"/>
      <c r="T1633" s="667"/>
      <c r="U1633" s="667"/>
      <c r="V1633" s="667"/>
      <c r="W1633" s="711"/>
      <c r="X1633" s="313">
        <f t="shared" si="433"/>
        <v>0</v>
      </c>
    </row>
    <row r="1634" spans="2:24" ht="18.600000000000001" hidden="1" thickBot="1">
      <c r="B1634" s="136"/>
      <c r="C1634" s="137">
        <v>1981</v>
      </c>
      <c r="D1634" s="139" t="s">
        <v>288</v>
      </c>
      <c r="E1634" s="704"/>
      <c r="F1634" s="449"/>
      <c r="G1634" s="245"/>
      <c r="H1634" s="245"/>
      <c r="I1634" s="476">
        <f>F1634+G1634+H1634</f>
        <v>0</v>
      </c>
      <c r="J1634" s="243" t="str">
        <f t="shared" si="432"/>
        <v/>
      </c>
      <c r="K1634" s="244"/>
      <c r="L1634" s="423"/>
      <c r="M1634" s="252"/>
      <c r="N1634" s="315">
        <f>I1634</f>
        <v>0</v>
      </c>
      <c r="O1634" s="424">
        <f>L1634+M1634-N1634</f>
        <v>0</v>
      </c>
      <c r="P1634" s="244"/>
      <c r="Q1634" s="663"/>
      <c r="R1634" s="667"/>
      <c r="S1634" s="667"/>
      <c r="T1634" s="667"/>
      <c r="U1634" s="667"/>
      <c r="V1634" s="667"/>
      <c r="W1634" s="711"/>
      <c r="X1634" s="313">
        <f t="shared" si="433"/>
        <v>0</v>
      </c>
    </row>
    <row r="1635" spans="2:24" ht="18.600000000000001" hidden="1" thickBot="1">
      <c r="B1635" s="136"/>
      <c r="C1635" s="142">
        <v>1991</v>
      </c>
      <c r="D1635" s="141" t="s">
        <v>289</v>
      </c>
      <c r="E1635" s="704"/>
      <c r="F1635" s="449"/>
      <c r="G1635" s="245"/>
      <c r="H1635" s="245"/>
      <c r="I1635" s="476">
        <f>F1635+G1635+H1635</f>
        <v>0</v>
      </c>
      <c r="J1635" s="243" t="str">
        <f t="shared" si="432"/>
        <v/>
      </c>
      <c r="K1635" s="244"/>
      <c r="L1635" s="423"/>
      <c r="M1635" s="252"/>
      <c r="N1635" s="315">
        <f>I1635</f>
        <v>0</v>
      </c>
      <c r="O1635" s="424">
        <f>L1635+M1635-N1635</f>
        <v>0</v>
      </c>
      <c r="P1635" s="244"/>
      <c r="Q1635" s="663"/>
      <c r="R1635" s="667"/>
      <c r="S1635" s="667"/>
      <c r="T1635" s="667"/>
      <c r="U1635" s="667"/>
      <c r="V1635" s="667"/>
      <c r="W1635" s="711"/>
      <c r="X1635" s="313">
        <f t="shared" si="433"/>
        <v>0</v>
      </c>
    </row>
    <row r="1636" spans="2:24" ht="18.600000000000001" hidden="1" thickBot="1">
      <c r="B1636" s="686">
        <v>2100</v>
      </c>
      <c r="C1636" s="942" t="s">
        <v>1067</v>
      </c>
      <c r="D1636" s="942"/>
      <c r="E1636" s="687"/>
      <c r="F1636" s="688">
        <f>SUM(F1637:F1641)</f>
        <v>0</v>
      </c>
      <c r="G1636" s="689">
        <f>SUM(G1637:G1641)</f>
        <v>0</v>
      </c>
      <c r="H1636" s="689">
        <f>SUM(H1637:H1641)</f>
        <v>0</v>
      </c>
      <c r="I1636" s="689">
        <f>SUM(I1637:I1641)</f>
        <v>0</v>
      </c>
      <c r="J1636" s="243" t="str">
        <f t="shared" si="432"/>
        <v/>
      </c>
      <c r="K1636" s="244"/>
      <c r="L1636" s="316">
        <f>SUM(L1637:L1641)</f>
        <v>0</v>
      </c>
      <c r="M1636" s="317">
        <f>SUM(M1637:M1641)</f>
        <v>0</v>
      </c>
      <c r="N1636" s="425">
        <f>SUM(N1637:N1641)</f>
        <v>0</v>
      </c>
      <c r="O1636" s="426">
        <f>SUM(O1637:O1641)</f>
        <v>0</v>
      </c>
      <c r="P1636" s="244"/>
      <c r="Q1636" s="665"/>
      <c r="R1636" s="666"/>
      <c r="S1636" s="666"/>
      <c r="T1636" s="666"/>
      <c r="U1636" s="666"/>
      <c r="V1636" s="666"/>
      <c r="W1636" s="712"/>
      <c r="X1636" s="313">
        <f t="shared" si="433"/>
        <v>0</v>
      </c>
    </row>
    <row r="1637" spans="2:24" ht="18.600000000000001" hidden="1" thickBot="1">
      <c r="B1637" s="136"/>
      <c r="C1637" s="144">
        <v>2110</v>
      </c>
      <c r="D1637" s="147" t="s">
        <v>226</v>
      </c>
      <c r="E1637" s="704"/>
      <c r="F1637" s="449"/>
      <c r="G1637" s="245"/>
      <c r="H1637" s="245"/>
      <c r="I1637" s="476">
        <f>F1637+G1637+H1637</f>
        <v>0</v>
      </c>
      <c r="J1637" s="243" t="str">
        <f t="shared" si="432"/>
        <v/>
      </c>
      <c r="K1637" s="244"/>
      <c r="L1637" s="423"/>
      <c r="M1637" s="252"/>
      <c r="N1637" s="315">
        <f>I1637</f>
        <v>0</v>
      </c>
      <c r="O1637" s="424">
        <f>L1637+M1637-N1637</f>
        <v>0</v>
      </c>
      <c r="P1637" s="244"/>
      <c r="Q1637" s="663"/>
      <c r="R1637" s="667"/>
      <c r="S1637" s="667"/>
      <c r="T1637" s="667"/>
      <c r="U1637" s="667"/>
      <c r="V1637" s="667"/>
      <c r="W1637" s="711"/>
      <c r="X1637" s="313">
        <f t="shared" si="433"/>
        <v>0</v>
      </c>
    </row>
    <row r="1638" spans="2:24" ht="18.600000000000001" hidden="1" thickBot="1">
      <c r="B1638" s="171"/>
      <c r="C1638" s="137">
        <v>2120</v>
      </c>
      <c r="D1638" s="159" t="s">
        <v>227</v>
      </c>
      <c r="E1638" s="704"/>
      <c r="F1638" s="449"/>
      <c r="G1638" s="245"/>
      <c r="H1638" s="245"/>
      <c r="I1638" s="476">
        <f>F1638+G1638+H1638</f>
        <v>0</v>
      </c>
      <c r="J1638" s="243" t="str">
        <f t="shared" si="432"/>
        <v/>
      </c>
      <c r="K1638" s="244"/>
      <c r="L1638" s="423"/>
      <c r="M1638" s="252"/>
      <c r="N1638" s="315">
        <f>I1638</f>
        <v>0</v>
      </c>
      <c r="O1638" s="424">
        <f>L1638+M1638-N1638</f>
        <v>0</v>
      </c>
      <c r="P1638" s="244"/>
      <c r="Q1638" s="663"/>
      <c r="R1638" s="667"/>
      <c r="S1638" s="667"/>
      <c r="T1638" s="667"/>
      <c r="U1638" s="667"/>
      <c r="V1638" s="667"/>
      <c r="W1638" s="711"/>
      <c r="X1638" s="313">
        <f t="shared" si="433"/>
        <v>0</v>
      </c>
    </row>
    <row r="1639" spans="2:24" ht="18.600000000000001" hidden="1" thickBot="1">
      <c r="B1639" s="171"/>
      <c r="C1639" s="137">
        <v>2125</v>
      </c>
      <c r="D1639" s="156" t="s">
        <v>1060</v>
      </c>
      <c r="E1639" s="704"/>
      <c r="F1639" s="592">
        <v>0</v>
      </c>
      <c r="G1639" s="592">
        <v>0</v>
      </c>
      <c r="H1639" s="592">
        <v>0</v>
      </c>
      <c r="I1639" s="476">
        <f>F1639+G1639+H1639</f>
        <v>0</v>
      </c>
      <c r="J1639" s="243" t="str">
        <f t="shared" si="432"/>
        <v/>
      </c>
      <c r="K1639" s="244"/>
      <c r="L1639" s="423"/>
      <c r="M1639" s="252"/>
      <c r="N1639" s="315">
        <f>I1639</f>
        <v>0</v>
      </c>
      <c r="O1639" s="424">
        <f>L1639+M1639-N1639</f>
        <v>0</v>
      </c>
      <c r="P1639" s="244"/>
      <c r="Q1639" s="663"/>
      <c r="R1639" s="667"/>
      <c r="S1639" s="667"/>
      <c r="T1639" s="667"/>
      <c r="U1639" s="667"/>
      <c r="V1639" s="667"/>
      <c r="W1639" s="711"/>
      <c r="X1639" s="313">
        <f t="shared" si="433"/>
        <v>0</v>
      </c>
    </row>
    <row r="1640" spans="2:24" ht="18.600000000000001" hidden="1" thickBot="1">
      <c r="B1640" s="143"/>
      <c r="C1640" s="137">
        <v>2140</v>
      </c>
      <c r="D1640" s="159" t="s">
        <v>229</v>
      </c>
      <c r="E1640" s="704"/>
      <c r="F1640" s="592">
        <v>0</v>
      </c>
      <c r="G1640" s="592">
        <v>0</v>
      </c>
      <c r="H1640" s="592">
        <v>0</v>
      </c>
      <c r="I1640" s="476">
        <f>F1640+G1640+H1640</f>
        <v>0</v>
      </c>
      <c r="J1640" s="243" t="str">
        <f t="shared" si="432"/>
        <v/>
      </c>
      <c r="K1640" s="244"/>
      <c r="L1640" s="423"/>
      <c r="M1640" s="252"/>
      <c r="N1640" s="315">
        <f>I1640</f>
        <v>0</v>
      </c>
      <c r="O1640" s="424">
        <f>L1640+M1640-N1640</f>
        <v>0</v>
      </c>
      <c r="P1640" s="244"/>
      <c r="Q1640" s="663"/>
      <c r="R1640" s="667"/>
      <c r="S1640" s="667"/>
      <c r="T1640" s="667"/>
      <c r="U1640" s="667"/>
      <c r="V1640" s="667"/>
      <c r="W1640" s="711"/>
      <c r="X1640" s="313">
        <f t="shared" si="433"/>
        <v>0</v>
      </c>
    </row>
    <row r="1641" spans="2:24" ht="18.600000000000001" hidden="1" thickBot="1">
      <c r="B1641" s="136"/>
      <c r="C1641" s="142">
        <v>2190</v>
      </c>
      <c r="D1641" s="491" t="s">
        <v>230</v>
      </c>
      <c r="E1641" s="704"/>
      <c r="F1641" s="449"/>
      <c r="G1641" s="245"/>
      <c r="H1641" s="245"/>
      <c r="I1641" s="476">
        <f>F1641+G1641+H1641</f>
        <v>0</v>
      </c>
      <c r="J1641" s="243" t="str">
        <f t="shared" si="432"/>
        <v/>
      </c>
      <c r="K1641" s="244"/>
      <c r="L1641" s="423"/>
      <c r="M1641" s="252"/>
      <c r="N1641" s="315">
        <f>I1641</f>
        <v>0</v>
      </c>
      <c r="O1641" s="424">
        <f>L1641+M1641-N1641</f>
        <v>0</v>
      </c>
      <c r="P1641" s="244"/>
      <c r="Q1641" s="663"/>
      <c r="R1641" s="667"/>
      <c r="S1641" s="667"/>
      <c r="T1641" s="667"/>
      <c r="U1641" s="667"/>
      <c r="V1641" s="667"/>
      <c r="W1641" s="711"/>
      <c r="X1641" s="313">
        <f t="shared" si="433"/>
        <v>0</v>
      </c>
    </row>
    <row r="1642" spans="2:24" ht="18.600000000000001" hidden="1" thickBot="1">
      <c r="B1642" s="686">
        <v>2200</v>
      </c>
      <c r="C1642" s="942" t="s">
        <v>231</v>
      </c>
      <c r="D1642" s="942"/>
      <c r="E1642" s="687"/>
      <c r="F1642" s="688">
        <f>SUM(F1643:F1644)</f>
        <v>0</v>
      </c>
      <c r="G1642" s="689">
        <f>SUM(G1643:G1644)</f>
        <v>0</v>
      </c>
      <c r="H1642" s="689">
        <f>SUM(H1643:H1644)</f>
        <v>0</v>
      </c>
      <c r="I1642" s="689">
        <f>SUM(I1643:I1644)</f>
        <v>0</v>
      </c>
      <c r="J1642" s="243" t="str">
        <f t="shared" si="432"/>
        <v/>
      </c>
      <c r="K1642" s="244"/>
      <c r="L1642" s="316">
        <f>SUM(L1643:L1644)</f>
        <v>0</v>
      </c>
      <c r="M1642" s="317">
        <f>SUM(M1643:M1644)</f>
        <v>0</v>
      </c>
      <c r="N1642" s="425">
        <f>SUM(N1643:N1644)</f>
        <v>0</v>
      </c>
      <c r="O1642" s="426">
        <f>SUM(O1643:O1644)</f>
        <v>0</v>
      </c>
      <c r="P1642" s="244"/>
      <c r="Q1642" s="665"/>
      <c r="R1642" s="666"/>
      <c r="S1642" s="666"/>
      <c r="T1642" s="666"/>
      <c r="U1642" s="666"/>
      <c r="V1642" s="666"/>
      <c r="W1642" s="712"/>
      <c r="X1642" s="313">
        <f t="shared" si="433"/>
        <v>0</v>
      </c>
    </row>
    <row r="1643" spans="2:24" ht="18.600000000000001" hidden="1" thickBot="1">
      <c r="B1643" s="136"/>
      <c r="C1643" s="137">
        <v>2221</v>
      </c>
      <c r="D1643" s="139" t="s">
        <v>1440</v>
      </c>
      <c r="E1643" s="704"/>
      <c r="F1643" s="449"/>
      <c r="G1643" s="245"/>
      <c r="H1643" s="245"/>
      <c r="I1643" s="476">
        <f t="shared" ref="I1643:I1648" si="434">F1643+G1643+H1643</f>
        <v>0</v>
      </c>
      <c r="J1643" s="243" t="str">
        <f t="shared" si="432"/>
        <v/>
      </c>
      <c r="K1643" s="244"/>
      <c r="L1643" s="423"/>
      <c r="M1643" s="252"/>
      <c r="N1643" s="315">
        <f t="shared" ref="N1643:N1648" si="435">I1643</f>
        <v>0</v>
      </c>
      <c r="O1643" s="424">
        <f t="shared" ref="O1643:O1648" si="436">L1643+M1643-N1643</f>
        <v>0</v>
      </c>
      <c r="P1643" s="244"/>
      <c r="Q1643" s="663"/>
      <c r="R1643" s="667"/>
      <c r="S1643" s="667"/>
      <c r="T1643" s="667"/>
      <c r="U1643" s="667"/>
      <c r="V1643" s="667"/>
      <c r="W1643" s="711"/>
      <c r="X1643" s="313">
        <f t="shared" si="433"/>
        <v>0</v>
      </c>
    </row>
    <row r="1644" spans="2:24" ht="18.600000000000001" hidden="1" thickBot="1">
      <c r="B1644" s="136"/>
      <c r="C1644" s="142">
        <v>2224</v>
      </c>
      <c r="D1644" s="141" t="s">
        <v>232</v>
      </c>
      <c r="E1644" s="704"/>
      <c r="F1644" s="449"/>
      <c r="G1644" s="245"/>
      <c r="H1644" s="245"/>
      <c r="I1644" s="476">
        <f t="shared" si="434"/>
        <v>0</v>
      </c>
      <c r="J1644" s="243" t="str">
        <f t="shared" si="432"/>
        <v/>
      </c>
      <c r="K1644" s="244"/>
      <c r="L1644" s="423"/>
      <c r="M1644" s="252"/>
      <c r="N1644" s="315">
        <f t="shared" si="435"/>
        <v>0</v>
      </c>
      <c r="O1644" s="424">
        <f t="shared" si="436"/>
        <v>0</v>
      </c>
      <c r="P1644" s="244"/>
      <c r="Q1644" s="663"/>
      <c r="R1644" s="667"/>
      <c r="S1644" s="667"/>
      <c r="T1644" s="667"/>
      <c r="U1644" s="667"/>
      <c r="V1644" s="667"/>
      <c r="W1644" s="711"/>
      <c r="X1644" s="313">
        <f t="shared" si="433"/>
        <v>0</v>
      </c>
    </row>
    <row r="1645" spans="2:24" ht="18.600000000000001" hidden="1" thickBot="1">
      <c r="B1645" s="686">
        <v>2500</v>
      </c>
      <c r="C1645" s="944" t="s">
        <v>233</v>
      </c>
      <c r="D1645" s="944"/>
      <c r="E1645" s="687"/>
      <c r="F1645" s="690"/>
      <c r="G1645" s="691"/>
      <c r="H1645" s="691"/>
      <c r="I1645" s="692">
        <f t="shared" si="434"/>
        <v>0</v>
      </c>
      <c r="J1645" s="243" t="str">
        <f t="shared" si="432"/>
        <v/>
      </c>
      <c r="K1645" s="244"/>
      <c r="L1645" s="428"/>
      <c r="M1645" s="254"/>
      <c r="N1645" s="315">
        <f t="shared" si="435"/>
        <v>0</v>
      </c>
      <c r="O1645" s="424">
        <f t="shared" si="436"/>
        <v>0</v>
      </c>
      <c r="P1645" s="244"/>
      <c r="Q1645" s="665"/>
      <c r="R1645" s="666"/>
      <c r="S1645" s="667"/>
      <c r="T1645" s="667"/>
      <c r="U1645" s="666"/>
      <c r="V1645" s="667"/>
      <c r="W1645" s="711"/>
      <c r="X1645" s="313">
        <f t="shared" si="433"/>
        <v>0</v>
      </c>
    </row>
    <row r="1646" spans="2:24" ht="18.600000000000001" hidden="1" thickBot="1">
      <c r="B1646" s="686">
        <v>2600</v>
      </c>
      <c r="C1646" s="961" t="s">
        <v>234</v>
      </c>
      <c r="D1646" s="962"/>
      <c r="E1646" s="687"/>
      <c r="F1646" s="690"/>
      <c r="G1646" s="691"/>
      <c r="H1646" s="691"/>
      <c r="I1646" s="692">
        <f t="shared" si="434"/>
        <v>0</v>
      </c>
      <c r="J1646" s="243" t="str">
        <f t="shared" si="432"/>
        <v/>
      </c>
      <c r="K1646" s="244"/>
      <c r="L1646" s="428"/>
      <c r="M1646" s="254"/>
      <c r="N1646" s="315">
        <f t="shared" si="435"/>
        <v>0</v>
      </c>
      <c r="O1646" s="424">
        <f t="shared" si="436"/>
        <v>0</v>
      </c>
      <c r="P1646" s="244"/>
      <c r="Q1646" s="665"/>
      <c r="R1646" s="666"/>
      <c r="S1646" s="667"/>
      <c r="T1646" s="667"/>
      <c r="U1646" s="666"/>
      <c r="V1646" s="667"/>
      <c r="W1646" s="711"/>
      <c r="X1646" s="313">
        <f t="shared" si="433"/>
        <v>0</v>
      </c>
    </row>
    <row r="1647" spans="2:24" ht="18.600000000000001" hidden="1" thickBot="1">
      <c r="B1647" s="686">
        <v>2700</v>
      </c>
      <c r="C1647" s="961" t="s">
        <v>235</v>
      </c>
      <c r="D1647" s="962"/>
      <c r="E1647" s="687"/>
      <c r="F1647" s="690"/>
      <c r="G1647" s="691"/>
      <c r="H1647" s="691"/>
      <c r="I1647" s="692">
        <f t="shared" si="434"/>
        <v>0</v>
      </c>
      <c r="J1647" s="243" t="str">
        <f t="shared" si="432"/>
        <v/>
      </c>
      <c r="K1647" s="244"/>
      <c r="L1647" s="428"/>
      <c r="M1647" s="254"/>
      <c r="N1647" s="315">
        <f t="shared" si="435"/>
        <v>0</v>
      </c>
      <c r="O1647" s="424">
        <f t="shared" si="436"/>
        <v>0</v>
      </c>
      <c r="P1647" s="244"/>
      <c r="Q1647" s="665"/>
      <c r="R1647" s="666"/>
      <c r="S1647" s="667"/>
      <c r="T1647" s="667"/>
      <c r="U1647" s="666"/>
      <c r="V1647" s="667"/>
      <c r="W1647" s="711"/>
      <c r="X1647" s="313">
        <f t="shared" si="433"/>
        <v>0</v>
      </c>
    </row>
    <row r="1648" spans="2:24" ht="18.600000000000001" hidden="1" thickBot="1">
      <c r="B1648" s="686">
        <v>2800</v>
      </c>
      <c r="C1648" s="961" t="s">
        <v>1683</v>
      </c>
      <c r="D1648" s="962"/>
      <c r="E1648" s="687"/>
      <c r="F1648" s="690"/>
      <c r="G1648" s="691"/>
      <c r="H1648" s="691"/>
      <c r="I1648" s="692">
        <f t="shared" si="434"/>
        <v>0</v>
      </c>
      <c r="J1648" s="243" t="str">
        <f t="shared" si="432"/>
        <v/>
      </c>
      <c r="K1648" s="244"/>
      <c r="L1648" s="428"/>
      <c r="M1648" s="254"/>
      <c r="N1648" s="315">
        <f t="shared" si="435"/>
        <v>0</v>
      </c>
      <c r="O1648" s="424">
        <f t="shared" si="436"/>
        <v>0</v>
      </c>
      <c r="P1648" s="244"/>
      <c r="Q1648" s="665"/>
      <c r="R1648" s="666"/>
      <c r="S1648" s="667"/>
      <c r="T1648" s="667"/>
      <c r="U1648" s="666"/>
      <c r="V1648" s="667"/>
      <c r="W1648" s="711"/>
      <c r="X1648" s="313">
        <f t="shared" si="433"/>
        <v>0</v>
      </c>
    </row>
    <row r="1649" spans="2:24" ht="18.600000000000001" hidden="1" thickBot="1">
      <c r="B1649" s="686">
        <v>2900</v>
      </c>
      <c r="C1649" s="952" t="s">
        <v>236</v>
      </c>
      <c r="D1649" s="953"/>
      <c r="E1649" s="687"/>
      <c r="F1649" s="688">
        <f>SUM(F1650:F1657)</f>
        <v>0</v>
      </c>
      <c r="G1649" s="689">
        <f>SUM(G1650:G1657)</f>
        <v>0</v>
      </c>
      <c r="H1649" s="689">
        <f>SUM(H1650:H1657)</f>
        <v>0</v>
      </c>
      <c r="I1649" s="689">
        <f>SUM(I1650:I1657)</f>
        <v>0</v>
      </c>
      <c r="J1649" s="243" t="str">
        <f t="shared" si="432"/>
        <v/>
      </c>
      <c r="K1649" s="244"/>
      <c r="L1649" s="316">
        <f>SUM(L1650:L1657)</f>
        <v>0</v>
      </c>
      <c r="M1649" s="317">
        <f>SUM(M1650:M1657)</f>
        <v>0</v>
      </c>
      <c r="N1649" s="425">
        <f>SUM(N1650:N1657)</f>
        <v>0</v>
      </c>
      <c r="O1649" s="426">
        <f>SUM(O1650:O1657)</f>
        <v>0</v>
      </c>
      <c r="P1649" s="244"/>
      <c r="Q1649" s="665"/>
      <c r="R1649" s="666"/>
      <c r="S1649" s="666"/>
      <c r="T1649" s="666"/>
      <c r="U1649" s="666"/>
      <c r="V1649" s="666"/>
      <c r="W1649" s="712"/>
      <c r="X1649" s="313">
        <f t="shared" si="433"/>
        <v>0</v>
      </c>
    </row>
    <row r="1650" spans="2:24" ht="18.600000000000001" hidden="1" thickBot="1">
      <c r="B1650" s="172"/>
      <c r="C1650" s="144">
        <v>2910</v>
      </c>
      <c r="D1650" s="319" t="s">
        <v>1720</v>
      </c>
      <c r="E1650" s="704"/>
      <c r="F1650" s="449"/>
      <c r="G1650" s="245"/>
      <c r="H1650" s="245"/>
      <c r="I1650" s="476">
        <f t="shared" ref="I1650:I1657" si="437">F1650+G1650+H1650</f>
        <v>0</v>
      </c>
      <c r="J1650" s="243" t="str">
        <f t="shared" si="432"/>
        <v/>
      </c>
      <c r="K1650" s="244"/>
      <c r="L1650" s="423"/>
      <c r="M1650" s="252"/>
      <c r="N1650" s="315">
        <f t="shared" ref="N1650:N1657" si="438">I1650</f>
        <v>0</v>
      </c>
      <c r="O1650" s="424">
        <f t="shared" ref="O1650:O1657" si="439">L1650+M1650-N1650</f>
        <v>0</v>
      </c>
      <c r="P1650" s="244"/>
      <c r="Q1650" s="663"/>
      <c r="R1650" s="667"/>
      <c r="S1650" s="667"/>
      <c r="T1650" s="667"/>
      <c r="U1650" s="667"/>
      <c r="V1650" s="667"/>
      <c r="W1650" s="711"/>
      <c r="X1650" s="313">
        <f t="shared" si="433"/>
        <v>0</v>
      </c>
    </row>
    <row r="1651" spans="2:24" ht="18.600000000000001" hidden="1" thickBot="1">
      <c r="B1651" s="172"/>
      <c r="C1651" s="144">
        <v>2920</v>
      </c>
      <c r="D1651" s="319" t="s">
        <v>237</v>
      </c>
      <c r="E1651" s="704"/>
      <c r="F1651" s="449"/>
      <c r="G1651" s="245"/>
      <c r="H1651" s="245"/>
      <c r="I1651" s="476">
        <f t="shared" si="437"/>
        <v>0</v>
      </c>
      <c r="J1651" s="243" t="str">
        <f t="shared" si="432"/>
        <v/>
      </c>
      <c r="K1651" s="244"/>
      <c r="L1651" s="423"/>
      <c r="M1651" s="252"/>
      <c r="N1651" s="315">
        <f t="shared" si="438"/>
        <v>0</v>
      </c>
      <c r="O1651" s="424">
        <f t="shared" si="439"/>
        <v>0</v>
      </c>
      <c r="P1651" s="244"/>
      <c r="Q1651" s="663"/>
      <c r="R1651" s="667"/>
      <c r="S1651" s="667"/>
      <c r="T1651" s="667"/>
      <c r="U1651" s="667"/>
      <c r="V1651" s="667"/>
      <c r="W1651" s="711"/>
      <c r="X1651" s="313">
        <f t="shared" si="433"/>
        <v>0</v>
      </c>
    </row>
    <row r="1652" spans="2:24" ht="33" hidden="1" thickBot="1">
      <c r="B1652" s="172"/>
      <c r="C1652" s="168">
        <v>2969</v>
      </c>
      <c r="D1652" s="320" t="s">
        <v>238</v>
      </c>
      <c r="E1652" s="704"/>
      <c r="F1652" s="449"/>
      <c r="G1652" s="245"/>
      <c r="H1652" s="245"/>
      <c r="I1652" s="476">
        <f t="shared" si="437"/>
        <v>0</v>
      </c>
      <c r="J1652" s="243" t="str">
        <f t="shared" si="432"/>
        <v/>
      </c>
      <c r="K1652" s="244"/>
      <c r="L1652" s="423"/>
      <c r="M1652" s="252"/>
      <c r="N1652" s="315">
        <f t="shared" si="438"/>
        <v>0</v>
      </c>
      <c r="O1652" s="424">
        <f t="shared" si="439"/>
        <v>0</v>
      </c>
      <c r="P1652" s="244"/>
      <c r="Q1652" s="663"/>
      <c r="R1652" s="667"/>
      <c r="S1652" s="667"/>
      <c r="T1652" s="667"/>
      <c r="U1652" s="667"/>
      <c r="V1652" s="667"/>
      <c r="W1652" s="711"/>
      <c r="X1652" s="313">
        <f t="shared" si="433"/>
        <v>0</v>
      </c>
    </row>
    <row r="1653" spans="2:24" ht="33" hidden="1" thickBot="1">
      <c r="B1653" s="172"/>
      <c r="C1653" s="168">
        <v>2970</v>
      </c>
      <c r="D1653" s="320" t="s">
        <v>239</v>
      </c>
      <c r="E1653" s="704"/>
      <c r="F1653" s="449"/>
      <c r="G1653" s="245"/>
      <c r="H1653" s="245"/>
      <c r="I1653" s="476">
        <f t="shared" si="437"/>
        <v>0</v>
      </c>
      <c r="J1653" s="243" t="str">
        <f t="shared" si="432"/>
        <v/>
      </c>
      <c r="K1653" s="244"/>
      <c r="L1653" s="423"/>
      <c r="M1653" s="252"/>
      <c r="N1653" s="315">
        <f t="shared" si="438"/>
        <v>0</v>
      </c>
      <c r="O1653" s="424">
        <f t="shared" si="439"/>
        <v>0</v>
      </c>
      <c r="P1653" s="244"/>
      <c r="Q1653" s="663"/>
      <c r="R1653" s="667"/>
      <c r="S1653" s="667"/>
      <c r="T1653" s="667"/>
      <c r="U1653" s="667"/>
      <c r="V1653" s="667"/>
      <c r="W1653" s="711"/>
      <c r="X1653" s="313">
        <f t="shared" si="433"/>
        <v>0</v>
      </c>
    </row>
    <row r="1654" spans="2:24" ht="18.600000000000001" hidden="1" thickBot="1">
      <c r="B1654" s="172"/>
      <c r="C1654" s="166">
        <v>2989</v>
      </c>
      <c r="D1654" s="321" t="s">
        <v>240</v>
      </c>
      <c r="E1654" s="704"/>
      <c r="F1654" s="449"/>
      <c r="G1654" s="245"/>
      <c r="H1654" s="245"/>
      <c r="I1654" s="476">
        <f t="shared" si="437"/>
        <v>0</v>
      </c>
      <c r="J1654" s="243" t="str">
        <f t="shared" si="432"/>
        <v/>
      </c>
      <c r="K1654" s="244"/>
      <c r="L1654" s="423"/>
      <c r="M1654" s="252"/>
      <c r="N1654" s="315">
        <f t="shared" si="438"/>
        <v>0</v>
      </c>
      <c r="O1654" s="424">
        <f t="shared" si="439"/>
        <v>0</v>
      </c>
      <c r="P1654" s="244"/>
      <c r="Q1654" s="663"/>
      <c r="R1654" s="667"/>
      <c r="S1654" s="667"/>
      <c r="T1654" s="667"/>
      <c r="U1654" s="667"/>
      <c r="V1654" s="667"/>
      <c r="W1654" s="711"/>
      <c r="X1654" s="313">
        <f t="shared" si="433"/>
        <v>0</v>
      </c>
    </row>
    <row r="1655" spans="2:24" ht="33" hidden="1" thickBot="1">
      <c r="B1655" s="136"/>
      <c r="C1655" s="137">
        <v>2990</v>
      </c>
      <c r="D1655" s="322" t="s">
        <v>1701</v>
      </c>
      <c r="E1655" s="704"/>
      <c r="F1655" s="449"/>
      <c r="G1655" s="245"/>
      <c r="H1655" s="245"/>
      <c r="I1655" s="476">
        <f t="shared" si="437"/>
        <v>0</v>
      </c>
      <c r="J1655" s="243" t="str">
        <f t="shared" si="432"/>
        <v/>
      </c>
      <c r="K1655" s="244"/>
      <c r="L1655" s="423"/>
      <c r="M1655" s="252"/>
      <c r="N1655" s="315">
        <f t="shared" si="438"/>
        <v>0</v>
      </c>
      <c r="O1655" s="424">
        <f t="shared" si="439"/>
        <v>0</v>
      </c>
      <c r="P1655" s="244"/>
      <c r="Q1655" s="663"/>
      <c r="R1655" s="667"/>
      <c r="S1655" s="667"/>
      <c r="T1655" s="667"/>
      <c r="U1655" s="667"/>
      <c r="V1655" s="667"/>
      <c r="W1655" s="711"/>
      <c r="X1655" s="313">
        <f t="shared" si="433"/>
        <v>0</v>
      </c>
    </row>
    <row r="1656" spans="2:24" ht="18.600000000000001" hidden="1" thickBot="1">
      <c r="B1656" s="136"/>
      <c r="C1656" s="137">
        <v>2991</v>
      </c>
      <c r="D1656" s="322" t="s">
        <v>241</v>
      </c>
      <c r="E1656" s="704"/>
      <c r="F1656" s="449"/>
      <c r="G1656" s="245"/>
      <c r="H1656" s="245"/>
      <c r="I1656" s="476">
        <f t="shared" si="437"/>
        <v>0</v>
      </c>
      <c r="J1656" s="243" t="str">
        <f t="shared" si="432"/>
        <v/>
      </c>
      <c r="K1656" s="244"/>
      <c r="L1656" s="423"/>
      <c r="M1656" s="252"/>
      <c r="N1656" s="315">
        <f t="shared" si="438"/>
        <v>0</v>
      </c>
      <c r="O1656" s="424">
        <f t="shared" si="439"/>
        <v>0</v>
      </c>
      <c r="P1656" s="244"/>
      <c r="Q1656" s="663"/>
      <c r="R1656" s="667"/>
      <c r="S1656" s="667"/>
      <c r="T1656" s="667"/>
      <c r="U1656" s="667"/>
      <c r="V1656" s="667"/>
      <c r="W1656" s="711"/>
      <c r="X1656" s="313">
        <f t="shared" si="433"/>
        <v>0</v>
      </c>
    </row>
    <row r="1657" spans="2:24" ht="18.600000000000001" hidden="1" thickBot="1">
      <c r="B1657" s="136"/>
      <c r="C1657" s="142">
        <v>2992</v>
      </c>
      <c r="D1657" s="154" t="s">
        <v>242</v>
      </c>
      <c r="E1657" s="704"/>
      <c r="F1657" s="449"/>
      <c r="G1657" s="245"/>
      <c r="H1657" s="245"/>
      <c r="I1657" s="476">
        <f t="shared" si="437"/>
        <v>0</v>
      </c>
      <c r="J1657" s="243" t="str">
        <f t="shared" si="432"/>
        <v/>
      </c>
      <c r="K1657" s="244"/>
      <c r="L1657" s="423"/>
      <c r="M1657" s="252"/>
      <c r="N1657" s="315">
        <f t="shared" si="438"/>
        <v>0</v>
      </c>
      <c r="O1657" s="424">
        <f t="shared" si="439"/>
        <v>0</v>
      </c>
      <c r="P1657" s="244"/>
      <c r="Q1657" s="663"/>
      <c r="R1657" s="667"/>
      <c r="S1657" s="667"/>
      <c r="T1657" s="667"/>
      <c r="U1657" s="667"/>
      <c r="V1657" s="667"/>
      <c r="W1657" s="711"/>
      <c r="X1657" s="313">
        <f t="shared" si="433"/>
        <v>0</v>
      </c>
    </row>
    <row r="1658" spans="2:24" ht="18.600000000000001" hidden="1" thickBot="1">
      <c r="B1658" s="686">
        <v>3300</v>
      </c>
      <c r="C1658" s="952" t="s">
        <v>1740</v>
      </c>
      <c r="D1658" s="952"/>
      <c r="E1658" s="687"/>
      <c r="F1658" s="673">
        <v>0</v>
      </c>
      <c r="G1658" s="673">
        <v>0</v>
      </c>
      <c r="H1658" s="673">
        <v>0</v>
      </c>
      <c r="I1658" s="689">
        <f>SUM(I1659:I1663)</f>
        <v>0</v>
      </c>
      <c r="J1658" s="243" t="str">
        <f t="shared" si="432"/>
        <v/>
      </c>
      <c r="K1658" s="244"/>
      <c r="L1658" s="665"/>
      <c r="M1658" s="666"/>
      <c r="N1658" s="666"/>
      <c r="O1658" s="712"/>
      <c r="P1658" s="244"/>
      <c r="Q1658" s="665"/>
      <c r="R1658" s="666"/>
      <c r="S1658" s="666"/>
      <c r="T1658" s="666"/>
      <c r="U1658" s="666"/>
      <c r="V1658" s="666"/>
      <c r="W1658" s="712"/>
      <c r="X1658" s="313">
        <f t="shared" si="433"/>
        <v>0</v>
      </c>
    </row>
    <row r="1659" spans="2:24" ht="18.600000000000001" hidden="1" thickBot="1">
      <c r="B1659" s="143"/>
      <c r="C1659" s="144">
        <v>3301</v>
      </c>
      <c r="D1659" s="460" t="s">
        <v>243</v>
      </c>
      <c r="E1659" s="704"/>
      <c r="F1659" s="592">
        <v>0</v>
      </c>
      <c r="G1659" s="592">
        <v>0</v>
      </c>
      <c r="H1659" s="592">
        <v>0</v>
      </c>
      <c r="I1659" s="476">
        <f t="shared" ref="I1659:I1666" si="440">F1659+G1659+H1659</f>
        <v>0</v>
      </c>
      <c r="J1659" s="243" t="str">
        <f t="shared" si="432"/>
        <v/>
      </c>
      <c r="K1659" s="244"/>
      <c r="L1659" s="663"/>
      <c r="M1659" s="667"/>
      <c r="N1659" s="667"/>
      <c r="O1659" s="711"/>
      <c r="P1659" s="244"/>
      <c r="Q1659" s="663"/>
      <c r="R1659" s="667"/>
      <c r="S1659" s="667"/>
      <c r="T1659" s="667"/>
      <c r="U1659" s="667"/>
      <c r="V1659" s="667"/>
      <c r="W1659" s="711"/>
      <c r="X1659" s="313">
        <f t="shared" si="433"/>
        <v>0</v>
      </c>
    </row>
    <row r="1660" spans="2:24" ht="18.600000000000001" hidden="1" thickBot="1">
      <c r="B1660" s="143"/>
      <c r="C1660" s="168">
        <v>3302</v>
      </c>
      <c r="D1660" s="461" t="s">
        <v>1061</v>
      </c>
      <c r="E1660" s="704"/>
      <c r="F1660" s="592">
        <v>0</v>
      </c>
      <c r="G1660" s="592">
        <v>0</v>
      </c>
      <c r="H1660" s="592">
        <v>0</v>
      </c>
      <c r="I1660" s="476">
        <f t="shared" si="440"/>
        <v>0</v>
      </c>
      <c r="J1660" s="243" t="str">
        <f t="shared" ref="J1660:J1691" si="441">(IF($E1660&lt;&gt;0,$J$2,IF($I1660&lt;&gt;0,$J$2,"")))</f>
        <v/>
      </c>
      <c r="K1660" s="244"/>
      <c r="L1660" s="663"/>
      <c r="M1660" s="667"/>
      <c r="N1660" s="667"/>
      <c r="O1660" s="711"/>
      <c r="P1660" s="244"/>
      <c r="Q1660" s="663"/>
      <c r="R1660" s="667"/>
      <c r="S1660" s="667"/>
      <c r="T1660" s="667"/>
      <c r="U1660" s="667"/>
      <c r="V1660" s="667"/>
      <c r="W1660" s="711"/>
      <c r="X1660" s="313">
        <f t="shared" ref="X1660:X1691" si="442">T1660-U1660-V1660-W1660</f>
        <v>0</v>
      </c>
    </row>
    <row r="1661" spans="2:24" ht="18.600000000000001" hidden="1" thickBot="1">
      <c r="B1661" s="143"/>
      <c r="C1661" s="166">
        <v>3304</v>
      </c>
      <c r="D1661" s="462" t="s">
        <v>245</v>
      </c>
      <c r="E1661" s="704"/>
      <c r="F1661" s="592">
        <v>0</v>
      </c>
      <c r="G1661" s="592">
        <v>0</v>
      </c>
      <c r="H1661" s="592">
        <v>0</v>
      </c>
      <c r="I1661" s="476">
        <f t="shared" si="440"/>
        <v>0</v>
      </c>
      <c r="J1661" s="243" t="str">
        <f t="shared" si="441"/>
        <v/>
      </c>
      <c r="K1661" s="244"/>
      <c r="L1661" s="663"/>
      <c r="M1661" s="667"/>
      <c r="N1661" s="667"/>
      <c r="O1661" s="711"/>
      <c r="P1661" s="244"/>
      <c r="Q1661" s="663"/>
      <c r="R1661" s="667"/>
      <c r="S1661" s="667"/>
      <c r="T1661" s="667"/>
      <c r="U1661" s="667"/>
      <c r="V1661" s="667"/>
      <c r="W1661" s="711"/>
      <c r="X1661" s="313">
        <f t="shared" si="442"/>
        <v>0</v>
      </c>
    </row>
    <row r="1662" spans="2:24" ht="31.8" hidden="1" thickBot="1">
      <c r="B1662" s="143"/>
      <c r="C1662" s="142">
        <v>3306</v>
      </c>
      <c r="D1662" s="463" t="s">
        <v>1684</v>
      </c>
      <c r="E1662" s="704"/>
      <c r="F1662" s="592">
        <v>0</v>
      </c>
      <c r="G1662" s="592">
        <v>0</v>
      </c>
      <c r="H1662" s="592">
        <v>0</v>
      </c>
      <c r="I1662" s="476">
        <f t="shared" si="440"/>
        <v>0</v>
      </c>
      <c r="J1662" s="243" t="str">
        <f t="shared" si="441"/>
        <v/>
      </c>
      <c r="K1662" s="244"/>
      <c r="L1662" s="663"/>
      <c r="M1662" s="667"/>
      <c r="N1662" s="667"/>
      <c r="O1662" s="711"/>
      <c r="P1662" s="244"/>
      <c r="Q1662" s="663"/>
      <c r="R1662" s="667"/>
      <c r="S1662" s="667"/>
      <c r="T1662" s="667"/>
      <c r="U1662" s="667"/>
      <c r="V1662" s="667"/>
      <c r="W1662" s="711"/>
      <c r="X1662" s="313">
        <f t="shared" si="442"/>
        <v>0</v>
      </c>
    </row>
    <row r="1663" spans="2:24" ht="18.600000000000001" hidden="1" thickBot="1">
      <c r="B1663" s="143"/>
      <c r="C1663" s="142">
        <v>3307</v>
      </c>
      <c r="D1663" s="463" t="s">
        <v>1775</v>
      </c>
      <c r="E1663" s="704"/>
      <c r="F1663" s="592">
        <v>0</v>
      </c>
      <c r="G1663" s="592">
        <v>0</v>
      </c>
      <c r="H1663" s="592">
        <v>0</v>
      </c>
      <c r="I1663" s="476">
        <f t="shared" si="440"/>
        <v>0</v>
      </c>
      <c r="J1663" s="243" t="str">
        <f t="shared" si="441"/>
        <v/>
      </c>
      <c r="K1663" s="244"/>
      <c r="L1663" s="663"/>
      <c r="M1663" s="667"/>
      <c r="N1663" s="667"/>
      <c r="O1663" s="711"/>
      <c r="P1663" s="244"/>
      <c r="Q1663" s="663"/>
      <c r="R1663" s="667"/>
      <c r="S1663" s="667"/>
      <c r="T1663" s="667"/>
      <c r="U1663" s="667"/>
      <c r="V1663" s="667"/>
      <c r="W1663" s="711"/>
      <c r="X1663" s="313">
        <f t="shared" si="442"/>
        <v>0</v>
      </c>
    </row>
    <row r="1664" spans="2:24" ht="18.600000000000001" hidden="1" thickBot="1">
      <c r="B1664" s="686">
        <v>3900</v>
      </c>
      <c r="C1664" s="944" t="s">
        <v>246</v>
      </c>
      <c r="D1664" s="965"/>
      <c r="E1664" s="687"/>
      <c r="F1664" s="673">
        <v>0</v>
      </c>
      <c r="G1664" s="673">
        <v>0</v>
      </c>
      <c r="H1664" s="673">
        <v>0</v>
      </c>
      <c r="I1664" s="692">
        <f t="shared" si="440"/>
        <v>0</v>
      </c>
      <c r="J1664" s="243" t="str">
        <f t="shared" si="441"/>
        <v/>
      </c>
      <c r="K1664" s="244"/>
      <c r="L1664" s="428"/>
      <c r="M1664" s="254"/>
      <c r="N1664" s="317">
        <f>I1664</f>
        <v>0</v>
      </c>
      <c r="O1664" s="424">
        <f>L1664+M1664-N1664</f>
        <v>0</v>
      </c>
      <c r="P1664" s="244"/>
      <c r="Q1664" s="428"/>
      <c r="R1664" s="254"/>
      <c r="S1664" s="429">
        <f>+IF(+(L1664+M1664)&gt;=I1664,+M1664,+(+I1664-L1664))</f>
        <v>0</v>
      </c>
      <c r="T1664" s="315">
        <f>Q1664+R1664-S1664</f>
        <v>0</v>
      </c>
      <c r="U1664" s="254"/>
      <c r="V1664" s="254"/>
      <c r="W1664" s="253"/>
      <c r="X1664" s="313">
        <f t="shared" si="442"/>
        <v>0</v>
      </c>
    </row>
    <row r="1665" spans="2:24" ht="18.600000000000001" hidden="1" thickBot="1">
      <c r="B1665" s="686">
        <v>4000</v>
      </c>
      <c r="C1665" s="966" t="s">
        <v>247</v>
      </c>
      <c r="D1665" s="966"/>
      <c r="E1665" s="687"/>
      <c r="F1665" s="690"/>
      <c r="G1665" s="691"/>
      <c r="H1665" s="691"/>
      <c r="I1665" s="692">
        <f t="shared" si="440"/>
        <v>0</v>
      </c>
      <c r="J1665" s="243" t="str">
        <f t="shared" si="441"/>
        <v/>
      </c>
      <c r="K1665" s="244"/>
      <c r="L1665" s="428"/>
      <c r="M1665" s="254"/>
      <c r="N1665" s="317">
        <f>I1665</f>
        <v>0</v>
      </c>
      <c r="O1665" s="424">
        <f>L1665+M1665-N1665</f>
        <v>0</v>
      </c>
      <c r="P1665" s="244"/>
      <c r="Q1665" s="665"/>
      <c r="R1665" s="666"/>
      <c r="S1665" s="666"/>
      <c r="T1665" s="667"/>
      <c r="U1665" s="666"/>
      <c r="V1665" s="666"/>
      <c r="W1665" s="711"/>
      <c r="X1665" s="313">
        <f t="shared" si="442"/>
        <v>0</v>
      </c>
    </row>
    <row r="1666" spans="2:24" ht="18.600000000000001" hidden="1" thickBot="1">
      <c r="B1666" s="686">
        <v>4100</v>
      </c>
      <c r="C1666" s="966" t="s">
        <v>248</v>
      </c>
      <c r="D1666" s="966"/>
      <c r="E1666" s="687"/>
      <c r="F1666" s="673">
        <v>0</v>
      </c>
      <c r="G1666" s="673">
        <v>0</v>
      </c>
      <c r="H1666" s="673">
        <v>0</v>
      </c>
      <c r="I1666" s="692">
        <f t="shared" si="440"/>
        <v>0</v>
      </c>
      <c r="J1666" s="243" t="str">
        <f t="shared" si="441"/>
        <v/>
      </c>
      <c r="K1666" s="244"/>
      <c r="L1666" s="665"/>
      <c r="M1666" s="666"/>
      <c r="N1666" s="666"/>
      <c r="O1666" s="712"/>
      <c r="P1666" s="244"/>
      <c r="Q1666" s="665"/>
      <c r="R1666" s="666"/>
      <c r="S1666" s="666"/>
      <c r="T1666" s="666"/>
      <c r="U1666" s="666"/>
      <c r="V1666" s="666"/>
      <c r="W1666" s="712"/>
      <c r="X1666" s="313">
        <f t="shared" si="442"/>
        <v>0</v>
      </c>
    </row>
    <row r="1667" spans="2:24" ht="18.600000000000001" hidden="1" thickBot="1">
      <c r="B1667" s="686">
        <v>4200</v>
      </c>
      <c r="C1667" s="952" t="s">
        <v>249</v>
      </c>
      <c r="D1667" s="953"/>
      <c r="E1667" s="687"/>
      <c r="F1667" s="688">
        <f>SUM(F1668:F1673)</f>
        <v>0</v>
      </c>
      <c r="G1667" s="689">
        <f>SUM(G1668:G1673)</f>
        <v>0</v>
      </c>
      <c r="H1667" s="689">
        <f>SUM(H1668:H1673)</f>
        <v>0</v>
      </c>
      <c r="I1667" s="689">
        <f>SUM(I1668:I1673)</f>
        <v>0</v>
      </c>
      <c r="J1667" s="243" t="str">
        <f t="shared" si="441"/>
        <v/>
      </c>
      <c r="K1667" s="244"/>
      <c r="L1667" s="316">
        <f>SUM(L1668:L1673)</f>
        <v>0</v>
      </c>
      <c r="M1667" s="317">
        <f>SUM(M1668:M1673)</f>
        <v>0</v>
      </c>
      <c r="N1667" s="425">
        <f>SUM(N1668:N1673)</f>
        <v>0</v>
      </c>
      <c r="O1667" s="426">
        <f>SUM(O1668:O1673)</f>
        <v>0</v>
      </c>
      <c r="P1667" s="244"/>
      <c r="Q1667" s="316">
        <f t="shared" ref="Q1667:W1667" si="443">SUM(Q1668:Q1673)</f>
        <v>0</v>
      </c>
      <c r="R1667" s="317">
        <f t="shared" si="443"/>
        <v>0</v>
      </c>
      <c r="S1667" s="317">
        <f t="shared" si="443"/>
        <v>0</v>
      </c>
      <c r="T1667" s="317">
        <f t="shared" si="443"/>
        <v>0</v>
      </c>
      <c r="U1667" s="317">
        <f t="shared" si="443"/>
        <v>0</v>
      </c>
      <c r="V1667" s="317">
        <f t="shared" si="443"/>
        <v>0</v>
      </c>
      <c r="W1667" s="426">
        <f t="shared" si="443"/>
        <v>0</v>
      </c>
      <c r="X1667" s="313">
        <f t="shared" si="442"/>
        <v>0</v>
      </c>
    </row>
    <row r="1668" spans="2:24" ht="18.600000000000001" hidden="1" thickBot="1">
      <c r="B1668" s="173"/>
      <c r="C1668" s="144">
        <v>4201</v>
      </c>
      <c r="D1668" s="138" t="s">
        <v>250</v>
      </c>
      <c r="E1668" s="704"/>
      <c r="F1668" s="449"/>
      <c r="G1668" s="245"/>
      <c r="H1668" s="245"/>
      <c r="I1668" s="476">
        <f t="shared" ref="I1668:I1673" si="444">F1668+G1668+H1668</f>
        <v>0</v>
      </c>
      <c r="J1668" s="243" t="str">
        <f t="shared" si="441"/>
        <v/>
      </c>
      <c r="K1668" s="244"/>
      <c r="L1668" s="423"/>
      <c r="M1668" s="252"/>
      <c r="N1668" s="315">
        <f t="shared" ref="N1668:N1673" si="445">I1668</f>
        <v>0</v>
      </c>
      <c r="O1668" s="424">
        <f t="shared" ref="O1668:O1673" si="446">L1668+M1668-N1668</f>
        <v>0</v>
      </c>
      <c r="P1668" s="244"/>
      <c r="Q1668" s="423"/>
      <c r="R1668" s="252"/>
      <c r="S1668" s="429">
        <f t="shared" ref="S1668:S1673" si="447">+IF(+(L1668+M1668)&gt;=I1668,+M1668,+(+I1668-L1668))</f>
        <v>0</v>
      </c>
      <c r="T1668" s="315">
        <f t="shared" ref="T1668:T1673" si="448">Q1668+R1668-S1668</f>
        <v>0</v>
      </c>
      <c r="U1668" s="252"/>
      <c r="V1668" s="252"/>
      <c r="W1668" s="253"/>
      <c r="X1668" s="313">
        <f t="shared" si="442"/>
        <v>0</v>
      </c>
    </row>
    <row r="1669" spans="2:24" ht="18.600000000000001" hidden="1" thickBot="1">
      <c r="B1669" s="173"/>
      <c r="C1669" s="137">
        <v>4202</v>
      </c>
      <c r="D1669" s="139" t="s">
        <v>251</v>
      </c>
      <c r="E1669" s="704"/>
      <c r="F1669" s="449"/>
      <c r="G1669" s="245"/>
      <c r="H1669" s="245"/>
      <c r="I1669" s="476">
        <f t="shared" si="444"/>
        <v>0</v>
      </c>
      <c r="J1669" s="243" t="str">
        <f t="shared" si="441"/>
        <v/>
      </c>
      <c r="K1669" s="244"/>
      <c r="L1669" s="423"/>
      <c r="M1669" s="252"/>
      <c r="N1669" s="315">
        <f t="shared" si="445"/>
        <v>0</v>
      </c>
      <c r="O1669" s="424">
        <f t="shared" si="446"/>
        <v>0</v>
      </c>
      <c r="P1669" s="244"/>
      <c r="Q1669" s="423"/>
      <c r="R1669" s="252"/>
      <c r="S1669" s="429">
        <f t="shared" si="447"/>
        <v>0</v>
      </c>
      <c r="T1669" s="315">
        <f t="shared" si="448"/>
        <v>0</v>
      </c>
      <c r="U1669" s="252"/>
      <c r="V1669" s="252"/>
      <c r="W1669" s="253"/>
      <c r="X1669" s="313">
        <f t="shared" si="442"/>
        <v>0</v>
      </c>
    </row>
    <row r="1670" spans="2:24" ht="18.600000000000001" hidden="1" thickBot="1">
      <c r="B1670" s="173"/>
      <c r="C1670" s="137">
        <v>4214</v>
      </c>
      <c r="D1670" s="139" t="s">
        <v>252</v>
      </c>
      <c r="E1670" s="704"/>
      <c r="F1670" s="449"/>
      <c r="G1670" s="245"/>
      <c r="H1670" s="245"/>
      <c r="I1670" s="476">
        <f t="shared" si="444"/>
        <v>0</v>
      </c>
      <c r="J1670" s="243" t="str">
        <f t="shared" si="441"/>
        <v/>
      </c>
      <c r="K1670" s="244"/>
      <c r="L1670" s="423"/>
      <c r="M1670" s="252"/>
      <c r="N1670" s="315">
        <f t="shared" si="445"/>
        <v>0</v>
      </c>
      <c r="O1670" s="424">
        <f t="shared" si="446"/>
        <v>0</v>
      </c>
      <c r="P1670" s="244"/>
      <c r="Q1670" s="423"/>
      <c r="R1670" s="252"/>
      <c r="S1670" s="429">
        <f t="shared" si="447"/>
        <v>0</v>
      </c>
      <c r="T1670" s="315">
        <f t="shared" si="448"/>
        <v>0</v>
      </c>
      <c r="U1670" s="252"/>
      <c r="V1670" s="252"/>
      <c r="W1670" s="253"/>
      <c r="X1670" s="313">
        <f t="shared" si="442"/>
        <v>0</v>
      </c>
    </row>
    <row r="1671" spans="2:24" ht="18.600000000000001" hidden="1" thickBot="1">
      <c r="B1671" s="173"/>
      <c r="C1671" s="137">
        <v>4217</v>
      </c>
      <c r="D1671" s="139" t="s">
        <v>253</v>
      </c>
      <c r="E1671" s="704"/>
      <c r="F1671" s="449"/>
      <c r="G1671" s="245"/>
      <c r="H1671" s="245"/>
      <c r="I1671" s="476">
        <f t="shared" si="444"/>
        <v>0</v>
      </c>
      <c r="J1671" s="243" t="str">
        <f t="shared" si="441"/>
        <v/>
      </c>
      <c r="K1671" s="244"/>
      <c r="L1671" s="423"/>
      <c r="M1671" s="252"/>
      <c r="N1671" s="315">
        <f t="shared" si="445"/>
        <v>0</v>
      </c>
      <c r="O1671" s="424">
        <f t="shared" si="446"/>
        <v>0</v>
      </c>
      <c r="P1671" s="244"/>
      <c r="Q1671" s="423"/>
      <c r="R1671" s="252"/>
      <c r="S1671" s="429">
        <f t="shared" si="447"/>
        <v>0</v>
      </c>
      <c r="T1671" s="315">
        <f t="shared" si="448"/>
        <v>0</v>
      </c>
      <c r="U1671" s="252"/>
      <c r="V1671" s="252"/>
      <c r="W1671" s="253"/>
      <c r="X1671" s="313">
        <f t="shared" si="442"/>
        <v>0</v>
      </c>
    </row>
    <row r="1672" spans="2:24" ht="18.600000000000001" hidden="1" thickBot="1">
      <c r="B1672" s="173"/>
      <c r="C1672" s="137">
        <v>4218</v>
      </c>
      <c r="D1672" s="145" t="s">
        <v>254</v>
      </c>
      <c r="E1672" s="704"/>
      <c r="F1672" s="449"/>
      <c r="G1672" s="245"/>
      <c r="H1672" s="245"/>
      <c r="I1672" s="476">
        <f t="shared" si="444"/>
        <v>0</v>
      </c>
      <c r="J1672" s="243" t="str">
        <f t="shared" si="441"/>
        <v/>
      </c>
      <c r="K1672" s="244"/>
      <c r="L1672" s="423"/>
      <c r="M1672" s="252"/>
      <c r="N1672" s="315">
        <f t="shared" si="445"/>
        <v>0</v>
      </c>
      <c r="O1672" s="424">
        <f t="shared" si="446"/>
        <v>0</v>
      </c>
      <c r="P1672" s="244"/>
      <c r="Q1672" s="423"/>
      <c r="R1672" s="252"/>
      <c r="S1672" s="429">
        <f t="shared" si="447"/>
        <v>0</v>
      </c>
      <c r="T1672" s="315">
        <f t="shared" si="448"/>
        <v>0</v>
      </c>
      <c r="U1672" s="252"/>
      <c r="V1672" s="252"/>
      <c r="W1672" s="253"/>
      <c r="X1672" s="313">
        <f t="shared" si="442"/>
        <v>0</v>
      </c>
    </row>
    <row r="1673" spans="2:24" ht="18.600000000000001" hidden="1" thickBot="1">
      <c r="B1673" s="173"/>
      <c r="C1673" s="137">
        <v>4219</v>
      </c>
      <c r="D1673" s="156" t="s">
        <v>255</v>
      </c>
      <c r="E1673" s="704"/>
      <c r="F1673" s="449"/>
      <c r="G1673" s="245"/>
      <c r="H1673" s="245"/>
      <c r="I1673" s="476">
        <f t="shared" si="444"/>
        <v>0</v>
      </c>
      <c r="J1673" s="243" t="str">
        <f t="shared" si="441"/>
        <v/>
      </c>
      <c r="K1673" s="244"/>
      <c r="L1673" s="423"/>
      <c r="M1673" s="252"/>
      <c r="N1673" s="315">
        <f t="shared" si="445"/>
        <v>0</v>
      </c>
      <c r="O1673" s="424">
        <f t="shared" si="446"/>
        <v>0</v>
      </c>
      <c r="P1673" s="244"/>
      <c r="Q1673" s="423"/>
      <c r="R1673" s="252"/>
      <c r="S1673" s="429">
        <f t="shared" si="447"/>
        <v>0</v>
      </c>
      <c r="T1673" s="315">
        <f t="shared" si="448"/>
        <v>0</v>
      </c>
      <c r="U1673" s="252"/>
      <c r="V1673" s="252"/>
      <c r="W1673" s="253"/>
      <c r="X1673" s="313">
        <f t="shared" si="442"/>
        <v>0</v>
      </c>
    </row>
    <row r="1674" spans="2:24" ht="18.600000000000001" hidden="1" thickBot="1">
      <c r="B1674" s="686">
        <v>4300</v>
      </c>
      <c r="C1674" s="942" t="s">
        <v>1685</v>
      </c>
      <c r="D1674" s="942"/>
      <c r="E1674" s="687"/>
      <c r="F1674" s="688">
        <f>SUM(F1675:F1677)</f>
        <v>0</v>
      </c>
      <c r="G1674" s="689">
        <f>SUM(G1675:G1677)</f>
        <v>0</v>
      </c>
      <c r="H1674" s="689">
        <f>SUM(H1675:H1677)</f>
        <v>0</v>
      </c>
      <c r="I1674" s="689">
        <f>SUM(I1675:I1677)</f>
        <v>0</v>
      </c>
      <c r="J1674" s="243" t="str">
        <f t="shared" si="441"/>
        <v/>
      </c>
      <c r="K1674" s="244"/>
      <c r="L1674" s="316">
        <f>SUM(L1675:L1677)</f>
        <v>0</v>
      </c>
      <c r="M1674" s="317">
        <f>SUM(M1675:M1677)</f>
        <v>0</v>
      </c>
      <c r="N1674" s="425">
        <f>SUM(N1675:N1677)</f>
        <v>0</v>
      </c>
      <c r="O1674" s="426">
        <f>SUM(O1675:O1677)</f>
        <v>0</v>
      </c>
      <c r="P1674" s="244"/>
      <c r="Q1674" s="316">
        <f t="shared" ref="Q1674:W1674" si="449">SUM(Q1675:Q1677)</f>
        <v>0</v>
      </c>
      <c r="R1674" s="317">
        <f t="shared" si="449"/>
        <v>0</v>
      </c>
      <c r="S1674" s="317">
        <f t="shared" si="449"/>
        <v>0</v>
      </c>
      <c r="T1674" s="317">
        <f t="shared" si="449"/>
        <v>0</v>
      </c>
      <c r="U1674" s="317">
        <f t="shared" si="449"/>
        <v>0</v>
      </c>
      <c r="V1674" s="317">
        <f t="shared" si="449"/>
        <v>0</v>
      </c>
      <c r="W1674" s="426">
        <f t="shared" si="449"/>
        <v>0</v>
      </c>
      <c r="X1674" s="313">
        <f t="shared" si="442"/>
        <v>0</v>
      </c>
    </row>
    <row r="1675" spans="2:24" ht="18.600000000000001" hidden="1" thickBot="1">
      <c r="B1675" s="173"/>
      <c r="C1675" s="144">
        <v>4301</v>
      </c>
      <c r="D1675" s="163" t="s">
        <v>256</v>
      </c>
      <c r="E1675" s="704"/>
      <c r="F1675" s="449"/>
      <c r="G1675" s="245"/>
      <c r="H1675" s="245"/>
      <c r="I1675" s="476">
        <f t="shared" ref="I1675:I1680" si="450">F1675+G1675+H1675</f>
        <v>0</v>
      </c>
      <c r="J1675" s="243" t="str">
        <f t="shared" si="441"/>
        <v/>
      </c>
      <c r="K1675" s="244"/>
      <c r="L1675" s="423"/>
      <c r="M1675" s="252"/>
      <c r="N1675" s="315">
        <f t="shared" ref="N1675:N1680" si="451">I1675</f>
        <v>0</v>
      </c>
      <c r="O1675" s="424">
        <f t="shared" ref="O1675:O1680" si="452">L1675+M1675-N1675</f>
        <v>0</v>
      </c>
      <c r="P1675" s="244"/>
      <c r="Q1675" s="423"/>
      <c r="R1675" s="252"/>
      <c r="S1675" s="429">
        <f t="shared" ref="S1675:S1680" si="453">+IF(+(L1675+M1675)&gt;=I1675,+M1675,+(+I1675-L1675))</f>
        <v>0</v>
      </c>
      <c r="T1675" s="315">
        <f t="shared" ref="T1675:T1680" si="454">Q1675+R1675-S1675</f>
        <v>0</v>
      </c>
      <c r="U1675" s="252"/>
      <c r="V1675" s="252"/>
      <c r="W1675" s="253"/>
      <c r="X1675" s="313">
        <f t="shared" si="442"/>
        <v>0</v>
      </c>
    </row>
    <row r="1676" spans="2:24" ht="18.600000000000001" hidden="1" thickBot="1">
      <c r="B1676" s="173"/>
      <c r="C1676" s="137">
        <v>4302</v>
      </c>
      <c r="D1676" s="139" t="s">
        <v>1062</v>
      </c>
      <c r="E1676" s="704"/>
      <c r="F1676" s="449"/>
      <c r="G1676" s="245"/>
      <c r="H1676" s="245"/>
      <c r="I1676" s="476">
        <f t="shared" si="450"/>
        <v>0</v>
      </c>
      <c r="J1676" s="243" t="str">
        <f t="shared" si="441"/>
        <v/>
      </c>
      <c r="K1676" s="244"/>
      <c r="L1676" s="423"/>
      <c r="M1676" s="252"/>
      <c r="N1676" s="315">
        <f t="shared" si="451"/>
        <v>0</v>
      </c>
      <c r="O1676" s="424">
        <f t="shared" si="452"/>
        <v>0</v>
      </c>
      <c r="P1676" s="244"/>
      <c r="Q1676" s="423"/>
      <c r="R1676" s="252"/>
      <c r="S1676" s="429">
        <f t="shared" si="453"/>
        <v>0</v>
      </c>
      <c r="T1676" s="315">
        <f t="shared" si="454"/>
        <v>0</v>
      </c>
      <c r="U1676" s="252"/>
      <c r="V1676" s="252"/>
      <c r="W1676" s="253"/>
      <c r="X1676" s="313">
        <f t="shared" si="442"/>
        <v>0</v>
      </c>
    </row>
    <row r="1677" spans="2:24" ht="18.600000000000001" hidden="1" thickBot="1">
      <c r="B1677" s="173"/>
      <c r="C1677" s="142">
        <v>4309</v>
      </c>
      <c r="D1677" s="148" t="s">
        <v>258</v>
      </c>
      <c r="E1677" s="704"/>
      <c r="F1677" s="449"/>
      <c r="G1677" s="245"/>
      <c r="H1677" s="245"/>
      <c r="I1677" s="476">
        <f t="shared" si="450"/>
        <v>0</v>
      </c>
      <c r="J1677" s="243" t="str">
        <f t="shared" si="441"/>
        <v/>
      </c>
      <c r="K1677" s="244"/>
      <c r="L1677" s="423"/>
      <c r="M1677" s="252"/>
      <c r="N1677" s="315">
        <f t="shared" si="451"/>
        <v>0</v>
      </c>
      <c r="O1677" s="424">
        <f t="shared" si="452"/>
        <v>0</v>
      </c>
      <c r="P1677" s="244"/>
      <c r="Q1677" s="423"/>
      <c r="R1677" s="252"/>
      <c r="S1677" s="429">
        <f t="shared" si="453"/>
        <v>0</v>
      </c>
      <c r="T1677" s="315">
        <f t="shared" si="454"/>
        <v>0</v>
      </c>
      <c r="U1677" s="252"/>
      <c r="V1677" s="252"/>
      <c r="W1677" s="253"/>
      <c r="X1677" s="313">
        <f t="shared" si="442"/>
        <v>0</v>
      </c>
    </row>
    <row r="1678" spans="2:24" ht="18.600000000000001" hidden="1" thickBot="1">
      <c r="B1678" s="686">
        <v>4400</v>
      </c>
      <c r="C1678" s="944" t="s">
        <v>1686</v>
      </c>
      <c r="D1678" s="944"/>
      <c r="E1678" s="687"/>
      <c r="F1678" s="690"/>
      <c r="G1678" s="691"/>
      <c r="H1678" s="691"/>
      <c r="I1678" s="692">
        <f t="shared" si="450"/>
        <v>0</v>
      </c>
      <c r="J1678" s="243" t="str">
        <f t="shared" si="441"/>
        <v/>
      </c>
      <c r="K1678" s="244"/>
      <c r="L1678" s="428"/>
      <c r="M1678" s="254"/>
      <c r="N1678" s="317">
        <f t="shared" si="451"/>
        <v>0</v>
      </c>
      <c r="O1678" s="424">
        <f t="shared" si="452"/>
        <v>0</v>
      </c>
      <c r="P1678" s="244"/>
      <c r="Q1678" s="428"/>
      <c r="R1678" s="254"/>
      <c r="S1678" s="429">
        <f t="shared" si="453"/>
        <v>0</v>
      </c>
      <c r="T1678" s="315">
        <f t="shared" si="454"/>
        <v>0</v>
      </c>
      <c r="U1678" s="254"/>
      <c r="V1678" s="254"/>
      <c r="W1678" s="253"/>
      <c r="X1678" s="313">
        <f t="shared" si="442"/>
        <v>0</v>
      </c>
    </row>
    <row r="1679" spans="2:24" ht="18.600000000000001" hidden="1" thickBot="1">
      <c r="B1679" s="686">
        <v>4500</v>
      </c>
      <c r="C1679" s="966" t="s">
        <v>1687</v>
      </c>
      <c r="D1679" s="966"/>
      <c r="E1679" s="687"/>
      <c r="F1679" s="690"/>
      <c r="G1679" s="691"/>
      <c r="H1679" s="691"/>
      <c r="I1679" s="692">
        <f t="shared" si="450"/>
        <v>0</v>
      </c>
      <c r="J1679" s="243" t="str">
        <f t="shared" si="441"/>
        <v/>
      </c>
      <c r="K1679" s="244"/>
      <c r="L1679" s="428"/>
      <c r="M1679" s="254"/>
      <c r="N1679" s="317">
        <f t="shared" si="451"/>
        <v>0</v>
      </c>
      <c r="O1679" s="424">
        <f t="shared" si="452"/>
        <v>0</v>
      </c>
      <c r="P1679" s="244"/>
      <c r="Q1679" s="428"/>
      <c r="R1679" s="254"/>
      <c r="S1679" s="429">
        <f t="shared" si="453"/>
        <v>0</v>
      </c>
      <c r="T1679" s="315">
        <f t="shared" si="454"/>
        <v>0</v>
      </c>
      <c r="U1679" s="254"/>
      <c r="V1679" s="254"/>
      <c r="W1679" s="253"/>
      <c r="X1679" s="313">
        <f t="shared" si="442"/>
        <v>0</v>
      </c>
    </row>
    <row r="1680" spans="2:24" ht="18.600000000000001" hidden="1" thickBot="1">
      <c r="B1680" s="686">
        <v>4600</v>
      </c>
      <c r="C1680" s="961" t="s">
        <v>259</v>
      </c>
      <c r="D1680" s="967"/>
      <c r="E1680" s="687"/>
      <c r="F1680" s="690"/>
      <c r="G1680" s="691"/>
      <c r="H1680" s="691"/>
      <c r="I1680" s="692">
        <f t="shared" si="450"/>
        <v>0</v>
      </c>
      <c r="J1680" s="243" t="str">
        <f t="shared" si="441"/>
        <v/>
      </c>
      <c r="K1680" s="244"/>
      <c r="L1680" s="428"/>
      <c r="M1680" s="254"/>
      <c r="N1680" s="317">
        <f t="shared" si="451"/>
        <v>0</v>
      </c>
      <c r="O1680" s="424">
        <f t="shared" si="452"/>
        <v>0</v>
      </c>
      <c r="P1680" s="244"/>
      <c r="Q1680" s="428"/>
      <c r="R1680" s="254"/>
      <c r="S1680" s="429">
        <f t="shared" si="453"/>
        <v>0</v>
      </c>
      <c r="T1680" s="315">
        <f t="shared" si="454"/>
        <v>0</v>
      </c>
      <c r="U1680" s="254"/>
      <c r="V1680" s="254"/>
      <c r="W1680" s="253"/>
      <c r="X1680" s="313">
        <f t="shared" si="442"/>
        <v>0</v>
      </c>
    </row>
    <row r="1681" spans="2:24" ht="18.600000000000001" hidden="1" thickBot="1">
      <c r="B1681" s="686">
        <v>4900</v>
      </c>
      <c r="C1681" s="952" t="s">
        <v>290</v>
      </c>
      <c r="D1681" s="952"/>
      <c r="E1681" s="687"/>
      <c r="F1681" s="688">
        <f>+F1682+F1683</f>
        <v>0</v>
      </c>
      <c r="G1681" s="689">
        <f>+G1682+G1683</f>
        <v>0</v>
      </c>
      <c r="H1681" s="689">
        <f>+H1682+H1683</f>
        <v>0</v>
      </c>
      <c r="I1681" s="689">
        <f>+I1682+I1683</f>
        <v>0</v>
      </c>
      <c r="J1681" s="243" t="str">
        <f t="shared" si="441"/>
        <v/>
      </c>
      <c r="K1681" s="244"/>
      <c r="L1681" s="665"/>
      <c r="M1681" s="666"/>
      <c r="N1681" s="666"/>
      <c r="O1681" s="712"/>
      <c r="P1681" s="244"/>
      <c r="Q1681" s="665"/>
      <c r="R1681" s="666"/>
      <c r="S1681" s="666"/>
      <c r="T1681" s="666"/>
      <c r="U1681" s="666"/>
      <c r="V1681" s="666"/>
      <c r="W1681" s="712"/>
      <c r="X1681" s="313">
        <f t="shared" si="442"/>
        <v>0</v>
      </c>
    </row>
    <row r="1682" spans="2:24" ht="18.600000000000001" hidden="1" thickBot="1">
      <c r="B1682" s="173"/>
      <c r="C1682" s="144">
        <v>4901</v>
      </c>
      <c r="D1682" s="174" t="s">
        <v>291</v>
      </c>
      <c r="E1682" s="704"/>
      <c r="F1682" s="449"/>
      <c r="G1682" s="245"/>
      <c r="H1682" s="245"/>
      <c r="I1682" s="476">
        <f>F1682+G1682+H1682</f>
        <v>0</v>
      </c>
      <c r="J1682" s="243" t="str">
        <f t="shared" si="441"/>
        <v/>
      </c>
      <c r="K1682" s="244"/>
      <c r="L1682" s="663"/>
      <c r="M1682" s="667"/>
      <c r="N1682" s="667"/>
      <c r="O1682" s="711"/>
      <c r="P1682" s="244"/>
      <c r="Q1682" s="663"/>
      <c r="R1682" s="667"/>
      <c r="S1682" s="667"/>
      <c r="T1682" s="667"/>
      <c r="U1682" s="667"/>
      <c r="V1682" s="667"/>
      <c r="W1682" s="711"/>
      <c r="X1682" s="313">
        <f t="shared" si="442"/>
        <v>0</v>
      </c>
    </row>
    <row r="1683" spans="2:24" ht="18.600000000000001" hidden="1" thickBot="1">
      <c r="B1683" s="173"/>
      <c r="C1683" s="142">
        <v>4902</v>
      </c>
      <c r="D1683" s="148" t="s">
        <v>292</v>
      </c>
      <c r="E1683" s="704"/>
      <c r="F1683" s="449"/>
      <c r="G1683" s="245"/>
      <c r="H1683" s="245"/>
      <c r="I1683" s="476">
        <f>F1683+G1683+H1683</f>
        <v>0</v>
      </c>
      <c r="J1683" s="243" t="str">
        <f t="shared" si="441"/>
        <v/>
      </c>
      <c r="K1683" s="244"/>
      <c r="L1683" s="663"/>
      <c r="M1683" s="667"/>
      <c r="N1683" s="667"/>
      <c r="O1683" s="711"/>
      <c r="P1683" s="244"/>
      <c r="Q1683" s="663"/>
      <c r="R1683" s="667"/>
      <c r="S1683" s="667"/>
      <c r="T1683" s="667"/>
      <c r="U1683" s="667"/>
      <c r="V1683" s="667"/>
      <c r="W1683" s="711"/>
      <c r="X1683" s="313">
        <f t="shared" si="442"/>
        <v>0</v>
      </c>
    </row>
    <row r="1684" spans="2:24" ht="18.600000000000001" hidden="1" thickBot="1">
      <c r="B1684" s="693">
        <v>5100</v>
      </c>
      <c r="C1684" s="949" t="s">
        <v>260</v>
      </c>
      <c r="D1684" s="949"/>
      <c r="E1684" s="694"/>
      <c r="F1684" s="695"/>
      <c r="G1684" s="696"/>
      <c r="H1684" s="696"/>
      <c r="I1684" s="692">
        <f>F1684+G1684+H1684</f>
        <v>0</v>
      </c>
      <c r="J1684" s="243" t="str">
        <f t="shared" si="441"/>
        <v/>
      </c>
      <c r="K1684" s="244"/>
      <c r="L1684" s="430"/>
      <c r="M1684" s="431"/>
      <c r="N1684" s="327">
        <f>I1684</f>
        <v>0</v>
      </c>
      <c r="O1684" s="424">
        <f>L1684+M1684-N1684</f>
        <v>0</v>
      </c>
      <c r="P1684" s="244"/>
      <c r="Q1684" s="430"/>
      <c r="R1684" s="431"/>
      <c r="S1684" s="429">
        <f>+IF(+(L1684+M1684)&gt;=I1684,+M1684,+(+I1684-L1684))</f>
        <v>0</v>
      </c>
      <c r="T1684" s="315">
        <f>Q1684+R1684-S1684</f>
        <v>0</v>
      </c>
      <c r="U1684" s="431"/>
      <c r="V1684" s="431"/>
      <c r="W1684" s="253"/>
      <c r="X1684" s="313">
        <f t="shared" si="442"/>
        <v>0</v>
      </c>
    </row>
    <row r="1685" spans="2:24" ht="18.600000000000001" hidden="1" thickBot="1">
      <c r="B1685" s="693">
        <v>5200</v>
      </c>
      <c r="C1685" s="964" t="s">
        <v>261</v>
      </c>
      <c r="D1685" s="964"/>
      <c r="E1685" s="694"/>
      <c r="F1685" s="697">
        <f>SUM(F1686:F1692)</f>
        <v>0</v>
      </c>
      <c r="G1685" s="698">
        <f>SUM(G1686:G1692)</f>
        <v>0</v>
      </c>
      <c r="H1685" s="698">
        <f>SUM(H1686:H1692)</f>
        <v>0</v>
      </c>
      <c r="I1685" s="698">
        <f>SUM(I1686:I1692)</f>
        <v>0</v>
      </c>
      <c r="J1685" s="243" t="str">
        <f t="shared" si="441"/>
        <v/>
      </c>
      <c r="K1685" s="244"/>
      <c r="L1685" s="326">
        <f>SUM(L1686:L1692)</f>
        <v>0</v>
      </c>
      <c r="M1685" s="327">
        <f>SUM(M1686:M1692)</f>
        <v>0</v>
      </c>
      <c r="N1685" s="432">
        <f>SUM(N1686:N1692)</f>
        <v>0</v>
      </c>
      <c r="O1685" s="433">
        <f>SUM(O1686:O1692)</f>
        <v>0</v>
      </c>
      <c r="P1685" s="244"/>
      <c r="Q1685" s="326">
        <f t="shared" ref="Q1685:W1685" si="455">SUM(Q1686:Q1692)</f>
        <v>0</v>
      </c>
      <c r="R1685" s="327">
        <f t="shared" si="455"/>
        <v>0</v>
      </c>
      <c r="S1685" s="327">
        <f t="shared" si="455"/>
        <v>0</v>
      </c>
      <c r="T1685" s="327">
        <f t="shared" si="455"/>
        <v>0</v>
      </c>
      <c r="U1685" s="327">
        <f t="shared" si="455"/>
        <v>0</v>
      </c>
      <c r="V1685" s="327">
        <f t="shared" si="455"/>
        <v>0</v>
      </c>
      <c r="W1685" s="433">
        <f t="shared" si="455"/>
        <v>0</v>
      </c>
      <c r="X1685" s="313">
        <f t="shared" si="442"/>
        <v>0</v>
      </c>
    </row>
    <row r="1686" spans="2:24" ht="18.600000000000001" hidden="1" thickBot="1">
      <c r="B1686" s="175"/>
      <c r="C1686" s="176">
        <v>5201</v>
      </c>
      <c r="D1686" s="177" t="s">
        <v>262</v>
      </c>
      <c r="E1686" s="705"/>
      <c r="F1686" s="473"/>
      <c r="G1686" s="434"/>
      <c r="H1686" s="434"/>
      <c r="I1686" s="476">
        <f t="shared" ref="I1686:I1692" si="456">F1686+G1686+H1686</f>
        <v>0</v>
      </c>
      <c r="J1686" s="243" t="str">
        <f t="shared" si="441"/>
        <v/>
      </c>
      <c r="K1686" s="244"/>
      <c r="L1686" s="435"/>
      <c r="M1686" s="436"/>
      <c r="N1686" s="330">
        <f t="shared" ref="N1686:N1692" si="457">I1686</f>
        <v>0</v>
      </c>
      <c r="O1686" s="424">
        <f t="shared" ref="O1686:O1692" si="458">L1686+M1686-N1686</f>
        <v>0</v>
      </c>
      <c r="P1686" s="244"/>
      <c r="Q1686" s="435"/>
      <c r="R1686" s="436"/>
      <c r="S1686" s="429">
        <f t="shared" ref="S1686:S1692" si="459">+IF(+(L1686+M1686)&gt;=I1686,+M1686,+(+I1686-L1686))</f>
        <v>0</v>
      </c>
      <c r="T1686" s="315">
        <f t="shared" ref="T1686:T1692" si="460">Q1686+R1686-S1686</f>
        <v>0</v>
      </c>
      <c r="U1686" s="436"/>
      <c r="V1686" s="436"/>
      <c r="W1686" s="253"/>
      <c r="X1686" s="313">
        <f t="shared" si="442"/>
        <v>0</v>
      </c>
    </row>
    <row r="1687" spans="2:24" ht="18.600000000000001" hidden="1" thickBot="1">
      <c r="B1687" s="175"/>
      <c r="C1687" s="178">
        <v>5202</v>
      </c>
      <c r="D1687" s="179" t="s">
        <v>263</v>
      </c>
      <c r="E1687" s="705"/>
      <c r="F1687" s="473"/>
      <c r="G1687" s="434"/>
      <c r="H1687" s="434"/>
      <c r="I1687" s="476">
        <f t="shared" si="456"/>
        <v>0</v>
      </c>
      <c r="J1687" s="243" t="str">
        <f t="shared" si="441"/>
        <v/>
      </c>
      <c r="K1687" s="244"/>
      <c r="L1687" s="435"/>
      <c r="M1687" s="436"/>
      <c r="N1687" s="330">
        <f t="shared" si="457"/>
        <v>0</v>
      </c>
      <c r="O1687" s="424">
        <f t="shared" si="458"/>
        <v>0</v>
      </c>
      <c r="P1687" s="244"/>
      <c r="Q1687" s="435"/>
      <c r="R1687" s="436"/>
      <c r="S1687" s="429">
        <f t="shared" si="459"/>
        <v>0</v>
      </c>
      <c r="T1687" s="315">
        <f t="shared" si="460"/>
        <v>0</v>
      </c>
      <c r="U1687" s="436"/>
      <c r="V1687" s="436"/>
      <c r="W1687" s="253"/>
      <c r="X1687" s="313">
        <f t="shared" si="442"/>
        <v>0</v>
      </c>
    </row>
    <row r="1688" spans="2:24" ht="18.600000000000001" hidden="1" thickBot="1">
      <c r="B1688" s="175"/>
      <c r="C1688" s="178">
        <v>5203</v>
      </c>
      <c r="D1688" s="179" t="s">
        <v>924</v>
      </c>
      <c r="E1688" s="705"/>
      <c r="F1688" s="473"/>
      <c r="G1688" s="434"/>
      <c r="H1688" s="434"/>
      <c r="I1688" s="476">
        <f t="shared" si="456"/>
        <v>0</v>
      </c>
      <c r="J1688" s="243" t="str">
        <f t="shared" si="441"/>
        <v/>
      </c>
      <c r="K1688" s="244"/>
      <c r="L1688" s="435"/>
      <c r="M1688" s="436"/>
      <c r="N1688" s="330">
        <f t="shared" si="457"/>
        <v>0</v>
      </c>
      <c r="O1688" s="424">
        <f t="shared" si="458"/>
        <v>0</v>
      </c>
      <c r="P1688" s="244"/>
      <c r="Q1688" s="435"/>
      <c r="R1688" s="436"/>
      <c r="S1688" s="429">
        <f t="shared" si="459"/>
        <v>0</v>
      </c>
      <c r="T1688" s="315">
        <f t="shared" si="460"/>
        <v>0</v>
      </c>
      <c r="U1688" s="436"/>
      <c r="V1688" s="436"/>
      <c r="W1688" s="253"/>
      <c r="X1688" s="313">
        <f t="shared" si="442"/>
        <v>0</v>
      </c>
    </row>
    <row r="1689" spans="2:24" ht="18.600000000000001" hidden="1" thickBot="1">
      <c r="B1689" s="175"/>
      <c r="C1689" s="178">
        <v>5204</v>
      </c>
      <c r="D1689" s="179" t="s">
        <v>925</v>
      </c>
      <c r="E1689" s="705"/>
      <c r="F1689" s="473"/>
      <c r="G1689" s="434"/>
      <c r="H1689" s="434"/>
      <c r="I1689" s="476">
        <f t="shared" si="456"/>
        <v>0</v>
      </c>
      <c r="J1689" s="243" t="str">
        <f t="shared" si="441"/>
        <v/>
      </c>
      <c r="K1689" s="244"/>
      <c r="L1689" s="435"/>
      <c r="M1689" s="436"/>
      <c r="N1689" s="330">
        <f t="shared" si="457"/>
        <v>0</v>
      </c>
      <c r="O1689" s="424">
        <f t="shared" si="458"/>
        <v>0</v>
      </c>
      <c r="P1689" s="244"/>
      <c r="Q1689" s="435"/>
      <c r="R1689" s="436"/>
      <c r="S1689" s="429">
        <f t="shared" si="459"/>
        <v>0</v>
      </c>
      <c r="T1689" s="315">
        <f t="shared" si="460"/>
        <v>0</v>
      </c>
      <c r="U1689" s="436"/>
      <c r="V1689" s="436"/>
      <c r="W1689" s="253"/>
      <c r="X1689" s="313">
        <f t="shared" si="442"/>
        <v>0</v>
      </c>
    </row>
    <row r="1690" spans="2:24" ht="18.600000000000001" hidden="1" thickBot="1">
      <c r="B1690" s="175"/>
      <c r="C1690" s="178">
        <v>5205</v>
      </c>
      <c r="D1690" s="179" t="s">
        <v>926</v>
      </c>
      <c r="E1690" s="705"/>
      <c r="F1690" s="473"/>
      <c r="G1690" s="434"/>
      <c r="H1690" s="434"/>
      <c r="I1690" s="476">
        <f t="shared" si="456"/>
        <v>0</v>
      </c>
      <c r="J1690" s="243" t="str">
        <f t="shared" si="441"/>
        <v/>
      </c>
      <c r="K1690" s="244"/>
      <c r="L1690" s="435"/>
      <c r="M1690" s="436"/>
      <c r="N1690" s="330">
        <f t="shared" si="457"/>
        <v>0</v>
      </c>
      <c r="O1690" s="424">
        <f t="shared" si="458"/>
        <v>0</v>
      </c>
      <c r="P1690" s="244"/>
      <c r="Q1690" s="435"/>
      <c r="R1690" s="436"/>
      <c r="S1690" s="429">
        <f t="shared" si="459"/>
        <v>0</v>
      </c>
      <c r="T1690" s="315">
        <f t="shared" si="460"/>
        <v>0</v>
      </c>
      <c r="U1690" s="436"/>
      <c r="V1690" s="436"/>
      <c r="W1690" s="253"/>
      <c r="X1690" s="313">
        <f t="shared" si="442"/>
        <v>0</v>
      </c>
    </row>
    <row r="1691" spans="2:24" ht="18.600000000000001" hidden="1" thickBot="1">
      <c r="B1691" s="175"/>
      <c r="C1691" s="178">
        <v>5206</v>
      </c>
      <c r="D1691" s="179" t="s">
        <v>927</v>
      </c>
      <c r="E1691" s="705"/>
      <c r="F1691" s="473"/>
      <c r="G1691" s="434"/>
      <c r="H1691" s="434"/>
      <c r="I1691" s="476">
        <f t="shared" si="456"/>
        <v>0</v>
      </c>
      <c r="J1691" s="243" t="str">
        <f t="shared" si="441"/>
        <v/>
      </c>
      <c r="K1691" s="244"/>
      <c r="L1691" s="435"/>
      <c r="M1691" s="436"/>
      <c r="N1691" s="330">
        <f t="shared" si="457"/>
        <v>0</v>
      </c>
      <c r="O1691" s="424">
        <f t="shared" si="458"/>
        <v>0</v>
      </c>
      <c r="P1691" s="244"/>
      <c r="Q1691" s="435"/>
      <c r="R1691" s="436"/>
      <c r="S1691" s="429">
        <f t="shared" si="459"/>
        <v>0</v>
      </c>
      <c r="T1691" s="315">
        <f t="shared" si="460"/>
        <v>0</v>
      </c>
      <c r="U1691" s="436"/>
      <c r="V1691" s="436"/>
      <c r="W1691" s="253"/>
      <c r="X1691" s="313">
        <f t="shared" si="442"/>
        <v>0</v>
      </c>
    </row>
    <row r="1692" spans="2:24" ht="18.600000000000001" hidden="1" thickBot="1">
      <c r="B1692" s="175"/>
      <c r="C1692" s="180">
        <v>5219</v>
      </c>
      <c r="D1692" s="181" t="s">
        <v>928</v>
      </c>
      <c r="E1692" s="705"/>
      <c r="F1692" s="473"/>
      <c r="G1692" s="434"/>
      <c r="H1692" s="434"/>
      <c r="I1692" s="476">
        <f t="shared" si="456"/>
        <v>0</v>
      </c>
      <c r="J1692" s="243" t="str">
        <f t="shared" ref="J1692:J1711" si="461">(IF($E1692&lt;&gt;0,$J$2,IF($I1692&lt;&gt;0,$J$2,"")))</f>
        <v/>
      </c>
      <c r="K1692" s="244"/>
      <c r="L1692" s="435"/>
      <c r="M1692" s="436"/>
      <c r="N1692" s="330">
        <f t="shared" si="457"/>
        <v>0</v>
      </c>
      <c r="O1692" s="424">
        <f t="shared" si="458"/>
        <v>0</v>
      </c>
      <c r="P1692" s="244"/>
      <c r="Q1692" s="435"/>
      <c r="R1692" s="436"/>
      <c r="S1692" s="429">
        <f t="shared" si="459"/>
        <v>0</v>
      </c>
      <c r="T1692" s="315">
        <f t="shared" si="460"/>
        <v>0</v>
      </c>
      <c r="U1692" s="436"/>
      <c r="V1692" s="436"/>
      <c r="W1692" s="253"/>
      <c r="X1692" s="313">
        <f t="shared" ref="X1692:X1723" si="462">T1692-U1692-V1692-W1692</f>
        <v>0</v>
      </c>
    </row>
    <row r="1693" spans="2:24" ht="18.600000000000001" hidden="1" thickBot="1">
      <c r="B1693" s="693">
        <v>5300</v>
      </c>
      <c r="C1693" s="968" t="s">
        <v>929</v>
      </c>
      <c r="D1693" s="968"/>
      <c r="E1693" s="694"/>
      <c r="F1693" s="697">
        <f>SUM(F1694:F1695)</f>
        <v>0</v>
      </c>
      <c r="G1693" s="698">
        <f>SUM(G1694:G1695)</f>
        <v>0</v>
      </c>
      <c r="H1693" s="698">
        <f>SUM(H1694:H1695)</f>
        <v>0</v>
      </c>
      <c r="I1693" s="698">
        <f>SUM(I1694:I1695)</f>
        <v>0</v>
      </c>
      <c r="J1693" s="243" t="str">
        <f t="shared" si="461"/>
        <v/>
      </c>
      <c r="K1693" s="244"/>
      <c r="L1693" s="326">
        <f>SUM(L1694:L1695)</f>
        <v>0</v>
      </c>
      <c r="M1693" s="327">
        <f>SUM(M1694:M1695)</f>
        <v>0</v>
      </c>
      <c r="N1693" s="432">
        <f>SUM(N1694:N1695)</f>
        <v>0</v>
      </c>
      <c r="O1693" s="433">
        <f>SUM(O1694:O1695)</f>
        <v>0</v>
      </c>
      <c r="P1693" s="244"/>
      <c r="Q1693" s="326">
        <f t="shared" ref="Q1693:W1693" si="463">SUM(Q1694:Q1695)</f>
        <v>0</v>
      </c>
      <c r="R1693" s="327">
        <f t="shared" si="463"/>
        <v>0</v>
      </c>
      <c r="S1693" s="327">
        <f t="shared" si="463"/>
        <v>0</v>
      </c>
      <c r="T1693" s="327">
        <f t="shared" si="463"/>
        <v>0</v>
      </c>
      <c r="U1693" s="327">
        <f t="shared" si="463"/>
        <v>0</v>
      </c>
      <c r="V1693" s="327">
        <f t="shared" si="463"/>
        <v>0</v>
      </c>
      <c r="W1693" s="433">
        <f t="shared" si="463"/>
        <v>0</v>
      </c>
      <c r="X1693" s="313">
        <f t="shared" si="462"/>
        <v>0</v>
      </c>
    </row>
    <row r="1694" spans="2:24" ht="18.600000000000001" hidden="1" thickBot="1">
      <c r="B1694" s="175"/>
      <c r="C1694" s="176">
        <v>5301</v>
      </c>
      <c r="D1694" s="177" t="s">
        <v>1441</v>
      </c>
      <c r="E1694" s="705"/>
      <c r="F1694" s="473"/>
      <c r="G1694" s="434"/>
      <c r="H1694" s="434"/>
      <c r="I1694" s="476">
        <f>F1694+G1694+H1694</f>
        <v>0</v>
      </c>
      <c r="J1694" s="243" t="str">
        <f t="shared" si="461"/>
        <v/>
      </c>
      <c r="K1694" s="244"/>
      <c r="L1694" s="435"/>
      <c r="M1694" s="436"/>
      <c r="N1694" s="330">
        <f>I1694</f>
        <v>0</v>
      </c>
      <c r="O1694" s="424">
        <f>L1694+M1694-N1694</f>
        <v>0</v>
      </c>
      <c r="P1694" s="244"/>
      <c r="Q1694" s="435"/>
      <c r="R1694" s="436"/>
      <c r="S1694" s="429">
        <f>+IF(+(L1694+M1694)&gt;=I1694,+M1694,+(+I1694-L1694))</f>
        <v>0</v>
      </c>
      <c r="T1694" s="315">
        <f>Q1694+R1694-S1694</f>
        <v>0</v>
      </c>
      <c r="U1694" s="436"/>
      <c r="V1694" s="436"/>
      <c r="W1694" s="253"/>
      <c r="X1694" s="313">
        <f t="shared" si="462"/>
        <v>0</v>
      </c>
    </row>
    <row r="1695" spans="2:24" ht="18.600000000000001" hidden="1" thickBot="1">
      <c r="B1695" s="175"/>
      <c r="C1695" s="180">
        <v>5309</v>
      </c>
      <c r="D1695" s="181" t="s">
        <v>930</v>
      </c>
      <c r="E1695" s="705"/>
      <c r="F1695" s="473"/>
      <c r="G1695" s="434"/>
      <c r="H1695" s="434"/>
      <c r="I1695" s="476">
        <f>F1695+G1695+H1695</f>
        <v>0</v>
      </c>
      <c r="J1695" s="243" t="str">
        <f t="shared" si="461"/>
        <v/>
      </c>
      <c r="K1695" s="244"/>
      <c r="L1695" s="435"/>
      <c r="M1695" s="436"/>
      <c r="N1695" s="330">
        <f>I1695</f>
        <v>0</v>
      </c>
      <c r="O1695" s="424">
        <f>L1695+M1695-N1695</f>
        <v>0</v>
      </c>
      <c r="P1695" s="244"/>
      <c r="Q1695" s="435"/>
      <c r="R1695" s="436"/>
      <c r="S1695" s="429">
        <f>+IF(+(L1695+M1695)&gt;=I1695,+M1695,+(+I1695-L1695))</f>
        <v>0</v>
      </c>
      <c r="T1695" s="315">
        <f>Q1695+R1695-S1695</f>
        <v>0</v>
      </c>
      <c r="U1695" s="436"/>
      <c r="V1695" s="436"/>
      <c r="W1695" s="253"/>
      <c r="X1695" s="313">
        <f t="shared" si="462"/>
        <v>0</v>
      </c>
    </row>
    <row r="1696" spans="2:24" ht="18.600000000000001" hidden="1" thickBot="1">
      <c r="B1696" s="693">
        <v>5400</v>
      </c>
      <c r="C1696" s="949" t="s">
        <v>1011</v>
      </c>
      <c r="D1696" s="949"/>
      <c r="E1696" s="694"/>
      <c r="F1696" s="695"/>
      <c r="G1696" s="696"/>
      <c r="H1696" s="696"/>
      <c r="I1696" s="692">
        <f>F1696+G1696+H1696</f>
        <v>0</v>
      </c>
      <c r="J1696" s="243" t="str">
        <f t="shared" si="461"/>
        <v/>
      </c>
      <c r="K1696" s="244"/>
      <c r="L1696" s="430"/>
      <c r="M1696" s="431"/>
      <c r="N1696" s="327">
        <f>I1696</f>
        <v>0</v>
      </c>
      <c r="O1696" s="424">
        <f>L1696+M1696-N1696</f>
        <v>0</v>
      </c>
      <c r="P1696" s="244"/>
      <c r="Q1696" s="430"/>
      <c r="R1696" s="431"/>
      <c r="S1696" s="429">
        <f>+IF(+(L1696+M1696)&gt;=I1696,+M1696,+(+I1696-L1696))</f>
        <v>0</v>
      </c>
      <c r="T1696" s="315">
        <f>Q1696+R1696-S1696</f>
        <v>0</v>
      </c>
      <c r="U1696" s="431"/>
      <c r="V1696" s="431"/>
      <c r="W1696" s="253"/>
      <c r="X1696" s="313">
        <f t="shared" si="462"/>
        <v>0</v>
      </c>
    </row>
    <row r="1697" spans="2:24" ht="18.600000000000001" hidden="1" thickBot="1">
      <c r="B1697" s="686">
        <v>5500</v>
      </c>
      <c r="C1697" s="952" t="s">
        <v>1012</v>
      </c>
      <c r="D1697" s="952"/>
      <c r="E1697" s="687"/>
      <c r="F1697" s="688">
        <f>SUM(F1698:F1701)</f>
        <v>0</v>
      </c>
      <c r="G1697" s="689">
        <f>SUM(G1698:G1701)</f>
        <v>0</v>
      </c>
      <c r="H1697" s="689">
        <f>SUM(H1698:H1701)</f>
        <v>0</v>
      </c>
      <c r="I1697" s="689">
        <f>SUM(I1698:I1701)</f>
        <v>0</v>
      </c>
      <c r="J1697" s="243" t="str">
        <f t="shared" si="461"/>
        <v/>
      </c>
      <c r="K1697" s="244"/>
      <c r="L1697" s="316">
        <f>SUM(L1698:L1701)</f>
        <v>0</v>
      </c>
      <c r="M1697" s="317">
        <f>SUM(M1698:M1701)</f>
        <v>0</v>
      </c>
      <c r="N1697" s="425">
        <f>SUM(N1698:N1701)</f>
        <v>0</v>
      </c>
      <c r="O1697" s="426">
        <f>SUM(O1698:O1701)</f>
        <v>0</v>
      </c>
      <c r="P1697" s="244"/>
      <c r="Q1697" s="316">
        <f t="shared" ref="Q1697:W1697" si="464">SUM(Q1698:Q1701)</f>
        <v>0</v>
      </c>
      <c r="R1697" s="317">
        <f t="shared" si="464"/>
        <v>0</v>
      </c>
      <c r="S1697" s="317">
        <f t="shared" si="464"/>
        <v>0</v>
      </c>
      <c r="T1697" s="317">
        <f t="shared" si="464"/>
        <v>0</v>
      </c>
      <c r="U1697" s="317">
        <f t="shared" si="464"/>
        <v>0</v>
      </c>
      <c r="V1697" s="317">
        <f t="shared" si="464"/>
        <v>0</v>
      </c>
      <c r="W1697" s="426">
        <f t="shared" si="464"/>
        <v>0</v>
      </c>
      <c r="X1697" s="313">
        <f t="shared" si="462"/>
        <v>0</v>
      </c>
    </row>
    <row r="1698" spans="2:24" ht="18.600000000000001" hidden="1" thickBot="1">
      <c r="B1698" s="173"/>
      <c r="C1698" s="144">
        <v>5501</v>
      </c>
      <c r="D1698" s="163" t="s">
        <v>1013</v>
      </c>
      <c r="E1698" s="704"/>
      <c r="F1698" s="449"/>
      <c r="G1698" s="245"/>
      <c r="H1698" s="245"/>
      <c r="I1698" s="476">
        <f>F1698+G1698+H1698</f>
        <v>0</v>
      </c>
      <c r="J1698" s="243" t="str">
        <f t="shared" si="461"/>
        <v/>
      </c>
      <c r="K1698" s="244"/>
      <c r="L1698" s="423"/>
      <c r="M1698" s="252"/>
      <c r="N1698" s="315">
        <f>I1698</f>
        <v>0</v>
      </c>
      <c r="O1698" s="424">
        <f>L1698+M1698-N1698</f>
        <v>0</v>
      </c>
      <c r="P1698" s="244"/>
      <c r="Q1698" s="423"/>
      <c r="R1698" s="252"/>
      <c r="S1698" s="429">
        <f>+IF(+(L1698+M1698)&gt;=I1698,+M1698,+(+I1698-L1698))</f>
        <v>0</v>
      </c>
      <c r="T1698" s="315">
        <f>Q1698+R1698-S1698</f>
        <v>0</v>
      </c>
      <c r="U1698" s="252"/>
      <c r="V1698" s="252"/>
      <c r="W1698" s="253"/>
      <c r="X1698" s="313">
        <f t="shared" si="462"/>
        <v>0</v>
      </c>
    </row>
    <row r="1699" spans="2:24" ht="18.600000000000001" hidden="1" thickBot="1">
      <c r="B1699" s="173"/>
      <c r="C1699" s="137">
        <v>5502</v>
      </c>
      <c r="D1699" s="145" t="s">
        <v>1014</v>
      </c>
      <c r="E1699" s="704"/>
      <c r="F1699" s="449"/>
      <c r="G1699" s="245"/>
      <c r="H1699" s="245"/>
      <c r="I1699" s="476">
        <f>F1699+G1699+H1699</f>
        <v>0</v>
      </c>
      <c r="J1699" s="243" t="str">
        <f t="shared" si="461"/>
        <v/>
      </c>
      <c r="K1699" s="244"/>
      <c r="L1699" s="423"/>
      <c r="M1699" s="252"/>
      <c r="N1699" s="315">
        <f>I1699</f>
        <v>0</v>
      </c>
      <c r="O1699" s="424">
        <f>L1699+M1699-N1699</f>
        <v>0</v>
      </c>
      <c r="P1699" s="244"/>
      <c r="Q1699" s="423"/>
      <c r="R1699" s="252"/>
      <c r="S1699" s="429">
        <f>+IF(+(L1699+M1699)&gt;=I1699,+M1699,+(+I1699-L1699))</f>
        <v>0</v>
      </c>
      <c r="T1699" s="315">
        <f>Q1699+R1699-S1699</f>
        <v>0</v>
      </c>
      <c r="U1699" s="252"/>
      <c r="V1699" s="252"/>
      <c r="W1699" s="253"/>
      <c r="X1699" s="313">
        <f t="shared" si="462"/>
        <v>0</v>
      </c>
    </row>
    <row r="1700" spans="2:24" ht="18.600000000000001" hidden="1" thickBot="1">
      <c r="B1700" s="173"/>
      <c r="C1700" s="137">
        <v>5503</v>
      </c>
      <c r="D1700" s="139" t="s">
        <v>1015</v>
      </c>
      <c r="E1700" s="704"/>
      <c r="F1700" s="449"/>
      <c r="G1700" s="245"/>
      <c r="H1700" s="245"/>
      <c r="I1700" s="476">
        <f>F1700+G1700+H1700</f>
        <v>0</v>
      </c>
      <c r="J1700" s="243" t="str">
        <f t="shared" si="461"/>
        <v/>
      </c>
      <c r="K1700" s="244"/>
      <c r="L1700" s="423"/>
      <c r="M1700" s="252"/>
      <c r="N1700" s="315">
        <f>I1700</f>
        <v>0</v>
      </c>
      <c r="O1700" s="424">
        <f>L1700+M1700-N1700</f>
        <v>0</v>
      </c>
      <c r="P1700" s="244"/>
      <c r="Q1700" s="423"/>
      <c r="R1700" s="252"/>
      <c r="S1700" s="429">
        <f>+IF(+(L1700+M1700)&gt;=I1700,+M1700,+(+I1700-L1700))</f>
        <v>0</v>
      </c>
      <c r="T1700" s="315">
        <f>Q1700+R1700-S1700</f>
        <v>0</v>
      </c>
      <c r="U1700" s="252"/>
      <c r="V1700" s="252"/>
      <c r="W1700" s="253"/>
      <c r="X1700" s="313">
        <f t="shared" si="462"/>
        <v>0</v>
      </c>
    </row>
    <row r="1701" spans="2:24" ht="18.600000000000001" hidden="1" thickBot="1">
      <c r="B1701" s="173"/>
      <c r="C1701" s="137">
        <v>5504</v>
      </c>
      <c r="D1701" s="145" t="s">
        <v>1016</v>
      </c>
      <c r="E1701" s="704"/>
      <c r="F1701" s="449"/>
      <c r="G1701" s="245"/>
      <c r="H1701" s="245"/>
      <c r="I1701" s="476">
        <f>F1701+G1701+H1701</f>
        <v>0</v>
      </c>
      <c r="J1701" s="243" t="str">
        <f t="shared" si="461"/>
        <v/>
      </c>
      <c r="K1701" s="244"/>
      <c r="L1701" s="423"/>
      <c r="M1701" s="252"/>
      <c r="N1701" s="315">
        <f>I1701</f>
        <v>0</v>
      </c>
      <c r="O1701" s="424">
        <f>L1701+M1701-N1701</f>
        <v>0</v>
      </c>
      <c r="P1701" s="244"/>
      <c r="Q1701" s="423"/>
      <c r="R1701" s="252"/>
      <c r="S1701" s="429">
        <f>+IF(+(L1701+M1701)&gt;=I1701,+M1701,+(+I1701-L1701))</f>
        <v>0</v>
      </c>
      <c r="T1701" s="315">
        <f>Q1701+R1701-S1701</f>
        <v>0</v>
      </c>
      <c r="U1701" s="252"/>
      <c r="V1701" s="252"/>
      <c r="W1701" s="253"/>
      <c r="X1701" s="313">
        <f t="shared" si="462"/>
        <v>0</v>
      </c>
    </row>
    <row r="1702" spans="2:24" ht="18.600000000000001" hidden="1" thickBot="1">
      <c r="B1702" s="686">
        <v>5700</v>
      </c>
      <c r="C1702" s="950" t="s">
        <v>1017</v>
      </c>
      <c r="D1702" s="951"/>
      <c r="E1702" s="694"/>
      <c r="F1702" s="673">
        <v>0</v>
      </c>
      <c r="G1702" s="673">
        <v>0</v>
      </c>
      <c r="H1702" s="673">
        <v>0</v>
      </c>
      <c r="I1702" s="698">
        <f>SUM(I1703:I1705)</f>
        <v>0</v>
      </c>
      <c r="J1702" s="243" t="str">
        <f t="shared" si="461"/>
        <v/>
      </c>
      <c r="K1702" s="244"/>
      <c r="L1702" s="326">
        <f>SUM(L1703:L1705)</f>
        <v>0</v>
      </c>
      <c r="M1702" s="327">
        <f>SUM(M1703:M1705)</f>
        <v>0</v>
      </c>
      <c r="N1702" s="432">
        <f>SUM(N1703:N1704)</f>
        <v>0</v>
      </c>
      <c r="O1702" s="433">
        <f>SUM(O1703:O1705)</f>
        <v>0</v>
      </c>
      <c r="P1702" s="244"/>
      <c r="Q1702" s="326">
        <f>SUM(Q1703:Q1705)</f>
        <v>0</v>
      </c>
      <c r="R1702" s="327">
        <f>SUM(R1703:R1705)</f>
        <v>0</v>
      </c>
      <c r="S1702" s="327">
        <f>SUM(S1703:S1705)</f>
        <v>0</v>
      </c>
      <c r="T1702" s="327">
        <f>SUM(T1703:T1705)</f>
        <v>0</v>
      </c>
      <c r="U1702" s="327">
        <f>SUM(U1703:U1705)</f>
        <v>0</v>
      </c>
      <c r="V1702" s="327">
        <f>SUM(V1703:V1704)</f>
        <v>0</v>
      </c>
      <c r="W1702" s="433">
        <f>SUM(W1703:W1705)</f>
        <v>0</v>
      </c>
      <c r="X1702" s="313">
        <f t="shared" si="462"/>
        <v>0</v>
      </c>
    </row>
    <row r="1703" spans="2:24" ht="18.600000000000001" hidden="1" thickBot="1">
      <c r="B1703" s="175"/>
      <c r="C1703" s="176">
        <v>5701</v>
      </c>
      <c r="D1703" s="177" t="s">
        <v>1018</v>
      </c>
      <c r="E1703" s="705"/>
      <c r="F1703" s="592">
        <v>0</v>
      </c>
      <c r="G1703" s="592">
        <v>0</v>
      </c>
      <c r="H1703" s="592">
        <v>0</v>
      </c>
      <c r="I1703" s="476">
        <f>F1703+G1703+H1703</f>
        <v>0</v>
      </c>
      <c r="J1703" s="243" t="str">
        <f t="shared" si="461"/>
        <v/>
      </c>
      <c r="K1703" s="244"/>
      <c r="L1703" s="435"/>
      <c r="M1703" s="436"/>
      <c r="N1703" s="330">
        <f>I1703</f>
        <v>0</v>
      </c>
      <c r="O1703" s="424">
        <f>L1703+M1703-N1703</f>
        <v>0</v>
      </c>
      <c r="P1703" s="244"/>
      <c r="Q1703" s="435"/>
      <c r="R1703" s="436"/>
      <c r="S1703" s="429">
        <f>+IF(+(L1703+M1703)&gt;=I1703,+M1703,+(+I1703-L1703))</f>
        <v>0</v>
      </c>
      <c r="T1703" s="315">
        <f>Q1703+R1703-S1703</f>
        <v>0</v>
      </c>
      <c r="U1703" s="436"/>
      <c r="V1703" s="436"/>
      <c r="W1703" s="253"/>
      <c r="X1703" s="313">
        <f t="shared" si="462"/>
        <v>0</v>
      </c>
    </row>
    <row r="1704" spans="2:24" ht="18.600000000000001" hidden="1" thickBot="1">
      <c r="B1704" s="175"/>
      <c r="C1704" s="180">
        <v>5702</v>
      </c>
      <c r="D1704" s="181" t="s">
        <v>1019</v>
      </c>
      <c r="E1704" s="705"/>
      <c r="F1704" s="592">
        <v>0</v>
      </c>
      <c r="G1704" s="592">
        <v>0</v>
      </c>
      <c r="H1704" s="592">
        <v>0</v>
      </c>
      <c r="I1704" s="476">
        <f>F1704+G1704+H1704</f>
        <v>0</v>
      </c>
      <c r="J1704" s="243" t="str">
        <f t="shared" si="461"/>
        <v/>
      </c>
      <c r="K1704" s="244"/>
      <c r="L1704" s="435"/>
      <c r="M1704" s="436"/>
      <c r="N1704" s="330">
        <f>I1704</f>
        <v>0</v>
      </c>
      <c r="O1704" s="424">
        <f>L1704+M1704-N1704</f>
        <v>0</v>
      </c>
      <c r="P1704" s="244"/>
      <c r="Q1704" s="435"/>
      <c r="R1704" s="436"/>
      <c r="S1704" s="429">
        <f>+IF(+(L1704+M1704)&gt;=I1704,+M1704,+(+I1704-L1704))</f>
        <v>0</v>
      </c>
      <c r="T1704" s="315">
        <f>Q1704+R1704-S1704</f>
        <v>0</v>
      </c>
      <c r="U1704" s="436"/>
      <c r="V1704" s="436"/>
      <c r="W1704" s="253"/>
      <c r="X1704" s="313">
        <f t="shared" si="462"/>
        <v>0</v>
      </c>
    </row>
    <row r="1705" spans="2:24" ht="18.600000000000001" hidden="1" thickBot="1">
      <c r="B1705" s="136"/>
      <c r="C1705" s="182">
        <v>4071</v>
      </c>
      <c r="D1705" s="464" t="s">
        <v>1020</v>
      </c>
      <c r="E1705" s="704"/>
      <c r="F1705" s="592">
        <v>0</v>
      </c>
      <c r="G1705" s="592">
        <v>0</v>
      </c>
      <c r="H1705" s="592">
        <v>0</v>
      </c>
      <c r="I1705" s="476">
        <f>F1705+G1705+H1705</f>
        <v>0</v>
      </c>
      <c r="J1705" s="243" t="str">
        <f t="shared" si="461"/>
        <v/>
      </c>
      <c r="K1705" s="244"/>
      <c r="L1705" s="713"/>
      <c r="M1705" s="667"/>
      <c r="N1705" s="667"/>
      <c r="O1705" s="714"/>
      <c r="P1705" s="244"/>
      <c r="Q1705" s="663"/>
      <c r="R1705" s="667"/>
      <c r="S1705" s="667"/>
      <c r="T1705" s="667"/>
      <c r="U1705" s="667"/>
      <c r="V1705" s="667"/>
      <c r="W1705" s="711"/>
      <c r="X1705" s="313">
        <f t="shared" si="462"/>
        <v>0</v>
      </c>
    </row>
    <row r="1706" spans="2:24" ht="16.2" hidden="1" thickBot="1">
      <c r="B1706" s="173"/>
      <c r="C1706" s="183"/>
      <c r="D1706" s="334"/>
      <c r="E1706" s="706"/>
      <c r="F1706" s="248"/>
      <c r="G1706" s="248"/>
      <c r="H1706" s="248"/>
      <c r="I1706" s="249"/>
      <c r="J1706" s="243" t="str">
        <f t="shared" si="461"/>
        <v/>
      </c>
      <c r="K1706" s="244"/>
      <c r="L1706" s="437"/>
      <c r="M1706" s="438"/>
      <c r="N1706" s="323"/>
      <c r="O1706" s="324"/>
      <c r="P1706" s="244"/>
      <c r="Q1706" s="437"/>
      <c r="R1706" s="438"/>
      <c r="S1706" s="323"/>
      <c r="T1706" s="323"/>
      <c r="U1706" s="438"/>
      <c r="V1706" s="323"/>
      <c r="W1706" s="324"/>
      <c r="X1706" s="324"/>
    </row>
    <row r="1707" spans="2:24" ht="18.600000000000001" hidden="1" thickBot="1">
      <c r="B1707" s="699">
        <v>98</v>
      </c>
      <c r="C1707" s="963" t="s">
        <v>1021</v>
      </c>
      <c r="D1707" s="942"/>
      <c r="E1707" s="687"/>
      <c r="F1707" s="690"/>
      <c r="G1707" s="691"/>
      <c r="H1707" s="691"/>
      <c r="I1707" s="692">
        <f>F1707+G1707+H1707</f>
        <v>0</v>
      </c>
      <c r="J1707" s="243" t="str">
        <f t="shared" si="461"/>
        <v/>
      </c>
      <c r="K1707" s="244"/>
      <c r="L1707" s="428"/>
      <c r="M1707" s="254"/>
      <c r="N1707" s="317">
        <f>I1707</f>
        <v>0</v>
      </c>
      <c r="O1707" s="424">
        <f>L1707+M1707-N1707</f>
        <v>0</v>
      </c>
      <c r="P1707" s="244"/>
      <c r="Q1707" s="428"/>
      <c r="R1707" s="254"/>
      <c r="S1707" s="429">
        <f>+IF(+(L1707+M1707)&gt;=I1707,+M1707,+(+I1707-L1707))</f>
        <v>0</v>
      </c>
      <c r="T1707" s="315">
        <f>Q1707+R1707-S1707</f>
        <v>0</v>
      </c>
      <c r="U1707" s="254"/>
      <c r="V1707" s="254"/>
      <c r="W1707" s="253"/>
      <c r="X1707" s="313">
        <f>T1707-U1707-V1707-W1707</f>
        <v>0</v>
      </c>
    </row>
    <row r="1708" spans="2:24" ht="16.8" hidden="1" thickBot="1">
      <c r="B1708" s="184"/>
      <c r="C1708" s="335" t="s">
        <v>1022</v>
      </c>
      <c r="D1708" s="336"/>
      <c r="E1708" s="395"/>
      <c r="F1708" s="395"/>
      <c r="G1708" s="395"/>
      <c r="H1708" s="395"/>
      <c r="I1708" s="337"/>
      <c r="J1708" s="243" t="str">
        <f t="shared" si="461"/>
        <v/>
      </c>
      <c r="K1708" s="244"/>
      <c r="L1708" s="338"/>
      <c r="M1708" s="339"/>
      <c r="N1708" s="339"/>
      <c r="O1708" s="340"/>
      <c r="P1708" s="244"/>
      <c r="Q1708" s="338"/>
      <c r="R1708" s="339"/>
      <c r="S1708" s="339"/>
      <c r="T1708" s="339"/>
      <c r="U1708" s="339"/>
      <c r="V1708" s="339"/>
      <c r="W1708" s="340"/>
      <c r="X1708" s="340"/>
    </row>
    <row r="1709" spans="2:24" ht="16.8" hidden="1" thickBot="1">
      <c r="B1709" s="184"/>
      <c r="C1709" s="341" t="s">
        <v>1023</v>
      </c>
      <c r="D1709" s="334"/>
      <c r="E1709" s="384"/>
      <c r="F1709" s="384"/>
      <c r="G1709" s="384"/>
      <c r="H1709" s="384"/>
      <c r="I1709" s="307"/>
      <c r="J1709" s="243" t="str">
        <f t="shared" si="461"/>
        <v/>
      </c>
      <c r="K1709" s="244"/>
      <c r="L1709" s="342"/>
      <c r="M1709" s="343"/>
      <c r="N1709" s="343"/>
      <c r="O1709" s="344"/>
      <c r="P1709" s="244"/>
      <c r="Q1709" s="342"/>
      <c r="R1709" s="343"/>
      <c r="S1709" s="343"/>
      <c r="T1709" s="343"/>
      <c r="U1709" s="343"/>
      <c r="V1709" s="343"/>
      <c r="W1709" s="344"/>
      <c r="X1709" s="344"/>
    </row>
    <row r="1710" spans="2:24" ht="16.8" hidden="1" thickBot="1">
      <c r="B1710" s="185"/>
      <c r="C1710" s="345" t="s">
        <v>1688</v>
      </c>
      <c r="D1710" s="346"/>
      <c r="E1710" s="396"/>
      <c r="F1710" s="396"/>
      <c r="G1710" s="396"/>
      <c r="H1710" s="396"/>
      <c r="I1710" s="309"/>
      <c r="J1710" s="243" t="str">
        <f t="shared" si="461"/>
        <v/>
      </c>
      <c r="K1710" s="244"/>
      <c r="L1710" s="347"/>
      <c r="M1710" s="348"/>
      <c r="N1710" s="348"/>
      <c r="O1710" s="349"/>
      <c r="P1710" s="244"/>
      <c r="Q1710" s="347"/>
      <c r="R1710" s="348"/>
      <c r="S1710" s="348"/>
      <c r="T1710" s="348"/>
      <c r="U1710" s="348"/>
      <c r="V1710" s="348"/>
      <c r="W1710" s="349"/>
      <c r="X1710" s="349"/>
    </row>
    <row r="1711" spans="2:24" ht="18.600000000000001" thickBot="1">
      <c r="B1711" s="607"/>
      <c r="C1711" s="608" t="s">
        <v>1242</v>
      </c>
      <c r="D1711" s="609" t="s">
        <v>1024</v>
      </c>
      <c r="E1711" s="700"/>
      <c r="F1711" s="700">
        <f>SUM(F1596,F1599,F1605,F1613,F1614,F1632,F1636,F1642,F1645,F1646,F1647,F1648,F1649,F1658,F1664,F1665,F1666,F1667,F1674,F1678,F1679,F1680,F1681,F1684,F1685,F1693,F1696,F1697,F1702)+F1707</f>
        <v>559624</v>
      </c>
      <c r="G1711" s="700">
        <f>SUM(G1596,G1599,G1605,G1613,G1614,G1632,G1636,G1642,G1645,G1646,G1647,G1648,G1649,G1658,G1664,G1665,G1666,G1667,G1674,G1678,G1679,G1680,G1681,G1684,G1685,G1693,G1696,G1697,G1702)+G1707</f>
        <v>0</v>
      </c>
      <c r="H1711" s="700">
        <f>SUM(H1596,H1599,H1605,H1613,H1614,H1632,H1636,H1642,H1645,H1646,H1647,H1648,H1649,H1658,H1664,H1665,H1666,H1667,H1674,H1678,H1679,H1680,H1681,H1684,H1685,H1693,H1696,H1697,H1702)+H1707</f>
        <v>0</v>
      </c>
      <c r="I1711" s="700">
        <f>SUM(I1596,I1599,I1605,I1613,I1614,I1632,I1636,I1642,I1645,I1646,I1647,I1648,I1649,I1658,I1664,I1665,I1666,I1667,I1674,I1678,I1679,I1680,I1681,I1684,I1685,I1693,I1696,I1697,I1702)+I1707</f>
        <v>559624</v>
      </c>
      <c r="J1711" s="243">
        <f t="shared" si="461"/>
        <v>1</v>
      </c>
      <c r="K1711" s="439" t="str">
        <f>LEFT(C1593,1)</f>
        <v>3</v>
      </c>
      <c r="L1711" s="276">
        <f>SUM(L1596,L1599,L1605,L1613,L1614,L1632,L1636,L1642,L1645,L1646,L1647,L1648,L1649,L1658,L1664,L1665,L1666,L1667,L1674,L1678,L1679,L1680,L1681,L1684,L1685,L1693,L1696,L1697,L1702)+L1707</f>
        <v>0</v>
      </c>
      <c r="M1711" s="276">
        <f>SUM(M1596,M1599,M1605,M1613,M1614,M1632,M1636,M1642,M1645,M1646,M1647,M1648,M1649,M1658,M1664,M1665,M1666,M1667,M1674,M1678,M1679,M1680,M1681,M1684,M1685,M1693,M1696,M1697,M1702)+M1707</f>
        <v>0</v>
      </c>
      <c r="N1711" s="276">
        <f>SUM(N1596,N1599,N1605,N1613,N1614,N1632,N1636,N1642,N1645,N1646,N1647,N1648,N1649,N1658,N1664,N1665,N1666,N1667,N1674,N1678,N1679,N1680,N1681,N1684,N1685,N1693,N1696,N1697,N1702)+N1707</f>
        <v>559624</v>
      </c>
      <c r="O1711" s="276">
        <f>SUM(O1596,O1599,O1605,O1613,O1614,O1632,O1636,O1642,O1645,O1646,O1647,O1648,O1649,O1658,O1664,O1665,O1666,O1667,O1674,O1678,O1679,O1680,O1681,O1684,O1685,O1693,O1696,O1697,O1702)+O1707</f>
        <v>-559624</v>
      </c>
      <c r="P1711" s="222"/>
      <c r="Q1711" s="276">
        <f t="shared" ref="Q1711:W1711" si="465">SUM(Q1596,Q1599,Q1605,Q1613,Q1614,Q1632,Q1636,Q1642,Q1645,Q1646,Q1647,Q1648,Q1649,Q1658,Q1664,Q1665,Q1666,Q1667,Q1674,Q1678,Q1679,Q1680,Q1681,Q1684,Q1685,Q1693,Q1696,Q1697,Q1702)+Q1707</f>
        <v>0</v>
      </c>
      <c r="R1711" s="276">
        <f t="shared" si="465"/>
        <v>0</v>
      </c>
      <c r="S1711" s="276">
        <f t="shared" si="465"/>
        <v>111395</v>
      </c>
      <c r="T1711" s="276">
        <f t="shared" si="465"/>
        <v>-111395</v>
      </c>
      <c r="U1711" s="276">
        <f t="shared" si="465"/>
        <v>0</v>
      </c>
      <c r="V1711" s="276">
        <f t="shared" si="465"/>
        <v>0</v>
      </c>
      <c r="W1711" s="276">
        <f t="shared" si="465"/>
        <v>0</v>
      </c>
      <c r="X1711" s="313">
        <f>T1711-U1711-V1711-W1711</f>
        <v>-111395</v>
      </c>
    </row>
    <row r="1712" spans="2:24">
      <c r="B1712" s="554" t="s">
        <v>32</v>
      </c>
      <c r="C1712" s="186"/>
      <c r="I1712" s="219"/>
      <c r="J1712" s="221">
        <f>J1711</f>
        <v>1</v>
      </c>
      <c r="P1712"/>
    </row>
    <row r="1713" spans="2:24">
      <c r="B1713" s="392"/>
      <c r="C1713" s="392"/>
      <c r="D1713" s="393"/>
      <c r="E1713" s="392"/>
      <c r="F1713" s="392"/>
      <c r="G1713" s="392"/>
      <c r="H1713" s="392"/>
      <c r="I1713" s="394"/>
      <c r="J1713" s="221">
        <f>J1711</f>
        <v>1</v>
      </c>
      <c r="L1713" s="392"/>
      <c r="M1713" s="392"/>
      <c r="N1713" s="394"/>
      <c r="O1713" s="394"/>
      <c r="P1713" s="394"/>
      <c r="Q1713" s="392"/>
      <c r="R1713" s="392"/>
      <c r="S1713" s="394"/>
      <c r="T1713" s="394"/>
      <c r="U1713" s="392"/>
      <c r="V1713" s="394"/>
      <c r="W1713" s="394"/>
      <c r="X1713" s="394"/>
    </row>
    <row r="1714" spans="2:24" ht="18" hidden="1">
      <c r="B1714" s="402"/>
      <c r="C1714" s="402"/>
      <c r="D1714" s="402"/>
      <c r="E1714" s="402"/>
      <c r="F1714" s="402"/>
      <c r="G1714" s="402"/>
      <c r="H1714" s="402"/>
      <c r="I1714" s="484"/>
      <c r="J1714" s="440">
        <f>(IF(E1711&lt;&gt;0,$G$2,IF(I1711&lt;&gt;0,$G$2,"")))</f>
        <v>0</v>
      </c>
    </row>
    <row r="1715" spans="2:24" ht="18" hidden="1">
      <c r="B1715" s="402"/>
      <c r="C1715" s="402"/>
      <c r="D1715" s="474"/>
      <c r="E1715" s="402"/>
      <c r="F1715" s="402"/>
      <c r="G1715" s="402"/>
      <c r="H1715" s="402"/>
      <c r="I1715" s="484"/>
      <c r="J1715" s="440" t="str">
        <f>(IF(E1712&lt;&gt;0,$G$2,IF(I1712&lt;&gt;0,$G$2,"")))</f>
        <v/>
      </c>
    </row>
    <row r="1716" spans="2:24">
      <c r="E1716" s="278"/>
      <c r="F1716" s="278"/>
      <c r="G1716" s="278"/>
      <c r="H1716" s="278"/>
      <c r="I1716" s="282"/>
      <c r="J1716" s="221">
        <f>(IF($E1849&lt;&gt;0,$J$2,IF($I1849&lt;&gt;0,$J$2,"")))</f>
        <v>1</v>
      </c>
      <c r="L1716" s="278"/>
      <c r="M1716" s="278"/>
      <c r="N1716" s="282"/>
      <c r="O1716" s="282"/>
      <c r="P1716" s="282"/>
      <c r="Q1716" s="278"/>
      <c r="R1716" s="278"/>
      <c r="S1716" s="282"/>
      <c r="T1716" s="282"/>
      <c r="U1716" s="278"/>
      <c r="V1716" s="282"/>
      <c r="W1716" s="282"/>
    </row>
    <row r="1717" spans="2:24">
      <c r="C1717" s="227"/>
      <c r="D1717" s="228"/>
      <c r="E1717" s="278"/>
      <c r="F1717" s="278"/>
      <c r="G1717" s="278"/>
      <c r="H1717" s="278"/>
      <c r="I1717" s="282"/>
      <c r="J1717" s="221">
        <f>(IF($E1849&lt;&gt;0,$J$2,IF($I1849&lt;&gt;0,$J$2,"")))</f>
        <v>1</v>
      </c>
      <c r="L1717" s="278"/>
      <c r="M1717" s="278"/>
      <c r="N1717" s="282"/>
      <c r="O1717" s="282"/>
      <c r="P1717" s="282"/>
      <c r="Q1717" s="278"/>
      <c r="R1717" s="278"/>
      <c r="S1717" s="282"/>
      <c r="T1717" s="282"/>
      <c r="U1717" s="278"/>
      <c r="V1717" s="282"/>
      <c r="W1717" s="282"/>
    </row>
    <row r="1718" spans="2:24">
      <c r="B1718" s="897" t="str">
        <f>$B$7</f>
        <v>БЮДЖЕТ - НАЧАЛЕН ПЛАН
ПО ПЪЛНА ЕДИННА БЮДЖЕТНА КЛАСИФИКАЦИЯ</v>
      </c>
      <c r="C1718" s="898"/>
      <c r="D1718" s="898"/>
      <c r="E1718" s="278"/>
      <c r="F1718" s="278"/>
      <c r="G1718" s="278"/>
      <c r="H1718" s="278"/>
      <c r="I1718" s="282"/>
      <c r="J1718" s="221">
        <f>(IF($E1849&lt;&gt;0,$J$2,IF($I1849&lt;&gt;0,$J$2,"")))</f>
        <v>1</v>
      </c>
      <c r="L1718" s="278"/>
      <c r="M1718" s="278"/>
      <c r="N1718" s="282"/>
      <c r="O1718" s="282"/>
      <c r="P1718" s="282"/>
      <c r="Q1718" s="278"/>
      <c r="R1718" s="278"/>
      <c r="S1718" s="282"/>
      <c r="T1718" s="282"/>
      <c r="U1718" s="278"/>
      <c r="V1718" s="282"/>
      <c r="W1718" s="282"/>
    </row>
    <row r="1719" spans="2:24">
      <c r="C1719" s="227"/>
      <c r="D1719" s="228"/>
      <c r="E1719" s="279" t="s">
        <v>1656</v>
      </c>
      <c r="F1719" s="279" t="s">
        <v>1524</v>
      </c>
      <c r="G1719" s="278"/>
      <c r="H1719" s="278"/>
      <c r="I1719" s="282"/>
      <c r="J1719" s="221">
        <f>(IF($E1849&lt;&gt;0,$J$2,IF($I1849&lt;&gt;0,$J$2,"")))</f>
        <v>1</v>
      </c>
      <c r="L1719" s="278"/>
      <c r="M1719" s="278"/>
      <c r="N1719" s="282"/>
      <c r="O1719" s="282"/>
      <c r="P1719" s="282"/>
      <c r="Q1719" s="278"/>
      <c r="R1719" s="278"/>
      <c r="S1719" s="282"/>
      <c r="T1719" s="282"/>
      <c r="U1719" s="278"/>
      <c r="V1719" s="282"/>
      <c r="W1719" s="282"/>
    </row>
    <row r="1720" spans="2:24" ht="17.399999999999999">
      <c r="B1720" s="899" t="str">
        <f>$B$9</f>
        <v>Маджарово</v>
      </c>
      <c r="C1720" s="900"/>
      <c r="D1720" s="901"/>
      <c r="E1720" s="578">
        <f>$E$9</f>
        <v>44927</v>
      </c>
      <c r="F1720" s="579">
        <f>$F$9</f>
        <v>45291</v>
      </c>
      <c r="G1720" s="278"/>
      <c r="H1720" s="278"/>
      <c r="I1720" s="282"/>
      <c r="J1720" s="221">
        <f>(IF($E1849&lt;&gt;0,$J$2,IF($I1849&lt;&gt;0,$J$2,"")))</f>
        <v>1</v>
      </c>
      <c r="L1720" s="278"/>
      <c r="M1720" s="278"/>
      <c r="N1720" s="282"/>
      <c r="O1720" s="282"/>
      <c r="P1720" s="282"/>
      <c r="Q1720" s="278"/>
      <c r="R1720" s="278"/>
      <c r="S1720" s="282"/>
      <c r="T1720" s="282"/>
      <c r="U1720" s="278"/>
      <c r="V1720" s="282"/>
      <c r="W1720" s="282"/>
    </row>
    <row r="1721" spans="2:24">
      <c r="B1721" s="230" t="str">
        <f>$B$10</f>
        <v>(наименование на разпоредителя с бюджет)</v>
      </c>
      <c r="E1721" s="278"/>
      <c r="F1721" s="280">
        <f>$F$10</f>
        <v>0</v>
      </c>
      <c r="G1721" s="278"/>
      <c r="H1721" s="278"/>
      <c r="I1721" s="282"/>
      <c r="J1721" s="221">
        <f>(IF($E1849&lt;&gt;0,$J$2,IF($I1849&lt;&gt;0,$J$2,"")))</f>
        <v>1</v>
      </c>
      <c r="L1721" s="278"/>
      <c r="M1721" s="278"/>
      <c r="N1721" s="282"/>
      <c r="O1721" s="282"/>
      <c r="P1721" s="282"/>
      <c r="Q1721" s="278"/>
      <c r="R1721" s="278"/>
      <c r="S1721" s="282"/>
      <c r="T1721" s="282"/>
      <c r="U1721" s="278"/>
      <c r="V1721" s="282"/>
      <c r="W1721" s="282"/>
    </row>
    <row r="1722" spans="2:24">
      <c r="B1722" s="230"/>
      <c r="E1722" s="281"/>
      <c r="F1722" s="278"/>
      <c r="G1722" s="278"/>
      <c r="H1722" s="278"/>
      <c r="I1722" s="282"/>
      <c r="J1722" s="221">
        <f>(IF($E1849&lt;&gt;0,$J$2,IF($I1849&lt;&gt;0,$J$2,"")))</f>
        <v>1</v>
      </c>
      <c r="L1722" s="278"/>
      <c r="M1722" s="278"/>
      <c r="N1722" s="282"/>
      <c r="O1722" s="282"/>
      <c r="P1722" s="282"/>
      <c r="Q1722" s="278"/>
      <c r="R1722" s="278"/>
      <c r="S1722" s="282"/>
      <c r="T1722" s="282"/>
      <c r="U1722" s="278"/>
      <c r="V1722" s="282"/>
      <c r="W1722" s="282"/>
    </row>
    <row r="1723" spans="2:24" ht="18">
      <c r="B1723" s="883" t="str">
        <f>$B$12</f>
        <v>Маджарово</v>
      </c>
      <c r="C1723" s="884"/>
      <c r="D1723" s="885"/>
      <c r="E1723" s="229" t="s">
        <v>1657</v>
      </c>
      <c r="F1723" s="580" t="str">
        <f>$F$12</f>
        <v>7604</v>
      </c>
      <c r="G1723" s="278"/>
      <c r="H1723" s="278"/>
      <c r="I1723" s="282"/>
      <c r="J1723" s="221">
        <f>(IF($E1849&lt;&gt;0,$J$2,IF($I1849&lt;&gt;0,$J$2,"")))</f>
        <v>1</v>
      </c>
      <c r="L1723" s="278"/>
      <c r="M1723" s="278"/>
      <c r="N1723" s="282"/>
      <c r="O1723" s="282"/>
      <c r="P1723" s="282"/>
      <c r="Q1723" s="278"/>
      <c r="R1723" s="278"/>
      <c r="S1723" s="282"/>
      <c r="T1723" s="282"/>
      <c r="U1723" s="278"/>
      <c r="V1723" s="282"/>
      <c r="W1723" s="282"/>
    </row>
    <row r="1724" spans="2:24">
      <c r="B1724" s="581" t="str">
        <f>$B$13</f>
        <v>(наименование на първостепенния разпоредител с бюджет)</v>
      </c>
      <c r="E1724" s="281" t="s">
        <v>1658</v>
      </c>
      <c r="F1724" s="278"/>
      <c r="G1724" s="278"/>
      <c r="H1724" s="278"/>
      <c r="I1724" s="282"/>
      <c r="J1724" s="221">
        <f>(IF($E1849&lt;&gt;0,$J$2,IF($I1849&lt;&gt;0,$J$2,"")))</f>
        <v>1</v>
      </c>
      <c r="L1724" s="278"/>
      <c r="M1724" s="278"/>
      <c r="N1724" s="282"/>
      <c r="O1724" s="282"/>
      <c r="P1724" s="282"/>
      <c r="Q1724" s="278"/>
      <c r="R1724" s="278"/>
      <c r="S1724" s="282"/>
      <c r="T1724" s="282"/>
      <c r="U1724" s="278"/>
      <c r="V1724" s="282"/>
      <c r="W1724" s="282"/>
    </row>
    <row r="1725" spans="2:24" ht="18">
      <c r="B1725" s="230"/>
      <c r="D1725" s="441"/>
      <c r="E1725" s="277"/>
      <c r="F1725" s="277"/>
      <c r="G1725" s="277"/>
      <c r="H1725" s="277"/>
      <c r="I1725" s="384"/>
      <c r="J1725" s="221">
        <f>(IF($E1849&lt;&gt;0,$J$2,IF($I1849&lt;&gt;0,$J$2,"")))</f>
        <v>1</v>
      </c>
      <c r="L1725" s="278"/>
      <c r="M1725" s="278"/>
      <c r="N1725" s="282"/>
      <c r="O1725" s="282"/>
      <c r="P1725" s="282"/>
      <c r="Q1725" s="278"/>
      <c r="R1725" s="278"/>
      <c r="S1725" s="282"/>
      <c r="T1725" s="282"/>
      <c r="U1725" s="278"/>
      <c r="V1725" s="282"/>
      <c r="W1725" s="282"/>
    </row>
    <row r="1726" spans="2:24" ht="16.8" thickBot="1">
      <c r="C1726" s="227"/>
      <c r="D1726" s="228"/>
      <c r="E1726" s="278"/>
      <c r="F1726" s="281"/>
      <c r="G1726" s="281"/>
      <c r="H1726" s="281"/>
      <c r="I1726" s="284" t="s">
        <v>1659</v>
      </c>
      <c r="J1726" s="221">
        <f>(IF($E1849&lt;&gt;0,$J$2,IF($I1849&lt;&gt;0,$J$2,"")))</f>
        <v>1</v>
      </c>
      <c r="L1726" s="283" t="s">
        <v>91</v>
      </c>
      <c r="M1726" s="278"/>
      <c r="N1726" s="282"/>
      <c r="O1726" s="284" t="s">
        <v>1659</v>
      </c>
      <c r="P1726" s="282"/>
      <c r="Q1726" s="283" t="s">
        <v>92</v>
      </c>
      <c r="R1726" s="278"/>
      <c r="S1726" s="282"/>
      <c r="T1726" s="284" t="s">
        <v>1659</v>
      </c>
      <c r="U1726" s="278"/>
      <c r="V1726" s="282"/>
      <c r="W1726" s="284" t="s">
        <v>1659</v>
      </c>
    </row>
    <row r="1727" spans="2:24" ht="18.600000000000001" thickBot="1">
      <c r="B1727" s="674"/>
      <c r="C1727" s="675"/>
      <c r="D1727" s="676" t="s">
        <v>1055</v>
      </c>
      <c r="E1727" s="677"/>
      <c r="F1727" s="955" t="s">
        <v>1460</v>
      </c>
      <c r="G1727" s="956"/>
      <c r="H1727" s="957"/>
      <c r="I1727" s="958"/>
      <c r="J1727" s="221">
        <f>(IF($E1849&lt;&gt;0,$J$2,IF($I1849&lt;&gt;0,$J$2,"")))</f>
        <v>1</v>
      </c>
      <c r="L1727" s="912" t="s">
        <v>1888</v>
      </c>
      <c r="M1727" s="912" t="s">
        <v>1889</v>
      </c>
      <c r="N1727" s="905" t="s">
        <v>1890</v>
      </c>
      <c r="O1727" s="905" t="s">
        <v>93</v>
      </c>
      <c r="P1727" s="222"/>
      <c r="Q1727" s="905" t="s">
        <v>1891</v>
      </c>
      <c r="R1727" s="905" t="s">
        <v>1892</v>
      </c>
      <c r="S1727" s="905" t="s">
        <v>1893</v>
      </c>
      <c r="T1727" s="905" t="s">
        <v>94</v>
      </c>
      <c r="U1727" s="409" t="s">
        <v>95</v>
      </c>
      <c r="V1727" s="410"/>
      <c r="W1727" s="411"/>
      <c r="X1727" s="291"/>
    </row>
    <row r="1728" spans="2:24" ht="31.8" thickBot="1">
      <c r="B1728" s="678" t="s">
        <v>1575</v>
      </c>
      <c r="C1728" s="679" t="s">
        <v>1660</v>
      </c>
      <c r="D1728" s="680" t="s">
        <v>1056</v>
      </c>
      <c r="E1728" s="681"/>
      <c r="F1728" s="605" t="s">
        <v>1461</v>
      </c>
      <c r="G1728" s="605" t="s">
        <v>1462</v>
      </c>
      <c r="H1728" s="605" t="s">
        <v>1459</v>
      </c>
      <c r="I1728" s="605" t="s">
        <v>1049</v>
      </c>
      <c r="J1728" s="221">
        <f>(IF($E1849&lt;&gt;0,$J$2,IF($I1849&lt;&gt;0,$J$2,"")))</f>
        <v>1</v>
      </c>
      <c r="L1728" s="948"/>
      <c r="M1728" s="954"/>
      <c r="N1728" s="948"/>
      <c r="O1728" s="954"/>
      <c r="P1728" s="222"/>
      <c r="Q1728" s="945"/>
      <c r="R1728" s="945"/>
      <c r="S1728" s="945"/>
      <c r="T1728" s="945"/>
      <c r="U1728" s="412">
        <f>$C$3</f>
        <v>2023</v>
      </c>
      <c r="V1728" s="412">
        <f>$C$3+1</f>
        <v>2024</v>
      </c>
      <c r="W1728" s="412" t="str">
        <f>CONCATENATE("след ",$C$3+1)</f>
        <v>след 2024</v>
      </c>
      <c r="X1728" s="413" t="s">
        <v>96</v>
      </c>
    </row>
    <row r="1729" spans="2:24" ht="18" thickBot="1">
      <c r="B1729" s="506"/>
      <c r="C1729" s="397"/>
      <c r="D1729" s="295" t="s">
        <v>1244</v>
      </c>
      <c r="E1729" s="701"/>
      <c r="F1729" s="296"/>
      <c r="G1729" s="296"/>
      <c r="H1729" s="296"/>
      <c r="I1729" s="483"/>
      <c r="J1729" s="221">
        <f>(IF($E1849&lt;&gt;0,$J$2,IF($I1849&lt;&gt;0,$J$2,"")))</f>
        <v>1</v>
      </c>
      <c r="L1729" s="297" t="s">
        <v>97</v>
      </c>
      <c r="M1729" s="297" t="s">
        <v>98</v>
      </c>
      <c r="N1729" s="298" t="s">
        <v>99</v>
      </c>
      <c r="O1729" s="298" t="s">
        <v>100</v>
      </c>
      <c r="P1729" s="222"/>
      <c r="Q1729" s="504" t="s">
        <v>101</v>
      </c>
      <c r="R1729" s="504" t="s">
        <v>102</v>
      </c>
      <c r="S1729" s="504" t="s">
        <v>103</v>
      </c>
      <c r="T1729" s="504" t="s">
        <v>104</v>
      </c>
      <c r="U1729" s="504" t="s">
        <v>1026</v>
      </c>
      <c r="V1729" s="504" t="s">
        <v>1027</v>
      </c>
      <c r="W1729" s="504" t="s">
        <v>1028</v>
      </c>
      <c r="X1729" s="414" t="s">
        <v>1029</v>
      </c>
    </row>
    <row r="1730" spans="2:24" ht="122.4" thickBot="1">
      <c r="B1730" s="236"/>
      <c r="C1730" s="511">
        <f>VLOOKUP(D1730,OP_LIST2,2,FALSE)</f>
        <v>0</v>
      </c>
      <c r="D1730" s="512" t="s">
        <v>944</v>
      </c>
      <c r="E1730" s="702"/>
      <c r="F1730" s="368"/>
      <c r="G1730" s="368"/>
      <c r="H1730" s="368"/>
      <c r="I1730" s="303"/>
      <c r="J1730" s="221">
        <f>(IF($E1849&lt;&gt;0,$J$2,IF($I1849&lt;&gt;0,$J$2,"")))</f>
        <v>1</v>
      </c>
      <c r="L1730" s="415" t="s">
        <v>1030</v>
      </c>
      <c r="M1730" s="415" t="s">
        <v>1030</v>
      </c>
      <c r="N1730" s="415" t="s">
        <v>1031</v>
      </c>
      <c r="O1730" s="415" t="s">
        <v>1032</v>
      </c>
      <c r="P1730" s="222"/>
      <c r="Q1730" s="415" t="s">
        <v>1030</v>
      </c>
      <c r="R1730" s="415" t="s">
        <v>1030</v>
      </c>
      <c r="S1730" s="415" t="s">
        <v>1057</v>
      </c>
      <c r="T1730" s="415" t="s">
        <v>1034</v>
      </c>
      <c r="U1730" s="415" t="s">
        <v>1030</v>
      </c>
      <c r="V1730" s="415" t="s">
        <v>1030</v>
      </c>
      <c r="W1730" s="415" t="s">
        <v>1030</v>
      </c>
      <c r="X1730" s="306" t="s">
        <v>1035</v>
      </c>
    </row>
    <row r="1731" spans="2:24" ht="18" thickBot="1">
      <c r="B1731" s="510"/>
      <c r="C1731" s="513">
        <f>VLOOKUP(D1732,EBK_DEIN2,2,FALSE)</f>
        <v>3326</v>
      </c>
      <c r="D1731" s="505" t="s">
        <v>1444</v>
      </c>
      <c r="E1731" s="703"/>
      <c r="F1731" s="368"/>
      <c r="G1731" s="368"/>
      <c r="H1731" s="368"/>
      <c r="I1731" s="303"/>
      <c r="J1731" s="221">
        <f>(IF($E1849&lt;&gt;0,$J$2,IF($I1849&lt;&gt;0,$J$2,"")))</f>
        <v>1</v>
      </c>
      <c r="L1731" s="416"/>
      <c r="M1731" s="416"/>
      <c r="N1731" s="344"/>
      <c r="O1731" s="417"/>
      <c r="P1731" s="222"/>
      <c r="Q1731" s="416"/>
      <c r="R1731" s="416"/>
      <c r="S1731" s="344"/>
      <c r="T1731" s="417"/>
      <c r="U1731" s="416"/>
      <c r="V1731" s="344"/>
      <c r="W1731" s="417"/>
      <c r="X1731" s="418"/>
    </row>
    <row r="1732" spans="2:24" ht="18">
      <c r="B1732" s="419"/>
      <c r="C1732" s="238"/>
      <c r="D1732" s="502" t="s">
        <v>1712</v>
      </c>
      <c r="E1732" s="703"/>
      <c r="F1732" s="368"/>
      <c r="G1732" s="368"/>
      <c r="H1732" s="368"/>
      <c r="I1732" s="303"/>
      <c r="J1732" s="221">
        <f>(IF($E1849&lt;&gt;0,$J$2,IF($I1849&lt;&gt;0,$J$2,"")))</f>
        <v>1</v>
      </c>
      <c r="L1732" s="416"/>
      <c r="M1732" s="416"/>
      <c r="N1732" s="344"/>
      <c r="O1732" s="420">
        <f>SUMIF(O1735:O1736,"&lt;0")+SUMIF(O1738:O1742,"&lt;0")+SUMIF(O1744:O1751,"&lt;0")+SUMIF(O1753:O1769,"&lt;0")+SUMIF(O1775:O1779,"&lt;0")+SUMIF(O1781:O1786,"&lt;0")+SUMIF(O1789:O1795,"&lt;0")+SUMIF(O1802:O1803,"&lt;0")+SUMIF(O1806:O1811,"&lt;0")+SUMIF(O1813:O1818,"&lt;0")+SUMIF(O1822,"&lt;0")+SUMIF(O1824:O1830,"&lt;0")+SUMIF(O1832:O1834,"&lt;0")+SUMIF(O1836:O1839,"&lt;0")+SUMIF(O1841:O1842,"&lt;0")+SUMIF(O1845,"&lt;0")</f>
        <v>-662323</v>
      </c>
      <c r="P1732" s="222"/>
      <c r="Q1732" s="416"/>
      <c r="R1732" s="416"/>
      <c r="S1732" s="344"/>
      <c r="T1732" s="420">
        <f>SUMIF(T1735:T1736,"&lt;0")+SUMIF(T1738:T1742,"&lt;0")+SUMIF(T1744:T1751,"&lt;0")+SUMIF(T1753:T1769,"&lt;0")+SUMIF(T1775:T1779,"&lt;0")+SUMIF(T1781:T1786,"&lt;0")+SUMIF(T1789:T1795,"&lt;0")+SUMIF(T1802:T1803,"&lt;0")+SUMIF(T1806:T1811,"&lt;0")+SUMIF(T1813:T1818,"&lt;0")+SUMIF(T1822,"&lt;0")+SUMIF(T1824:T1830,"&lt;0")+SUMIF(T1832:T1834,"&lt;0")+SUMIF(T1836:T1839,"&lt;0")+SUMIF(T1841:T1842,"&lt;0")+SUMIF(T1845,"&lt;0")</f>
        <v>-130411</v>
      </c>
      <c r="U1732" s="416"/>
      <c r="V1732" s="344"/>
      <c r="W1732" s="417"/>
      <c r="X1732" s="308"/>
    </row>
    <row r="1733" spans="2:24" ht="18.600000000000001" thickBot="1">
      <c r="B1733" s="354"/>
      <c r="C1733" s="238"/>
      <c r="D1733" s="292" t="s">
        <v>1058</v>
      </c>
      <c r="E1733" s="703"/>
      <c r="F1733" s="368"/>
      <c r="G1733" s="368"/>
      <c r="H1733" s="368"/>
      <c r="I1733" s="303"/>
      <c r="J1733" s="221">
        <f>(IF($E1849&lt;&gt;0,$J$2,IF($I1849&lt;&gt;0,$J$2,"")))</f>
        <v>1</v>
      </c>
      <c r="L1733" s="416"/>
      <c r="M1733" s="416"/>
      <c r="N1733" s="344"/>
      <c r="O1733" s="417"/>
      <c r="P1733" s="222"/>
      <c r="Q1733" s="416"/>
      <c r="R1733" s="416"/>
      <c r="S1733" s="344"/>
      <c r="T1733" s="417"/>
      <c r="U1733" s="416"/>
      <c r="V1733" s="344"/>
      <c r="W1733" s="417"/>
      <c r="X1733" s="310"/>
    </row>
    <row r="1734" spans="2:24" ht="18.600000000000001" thickBot="1">
      <c r="B1734" s="682">
        <v>100</v>
      </c>
      <c r="C1734" s="959" t="s">
        <v>1245</v>
      </c>
      <c r="D1734" s="960"/>
      <c r="E1734" s="683"/>
      <c r="F1734" s="684">
        <f>SUM(F1735:F1736)</f>
        <v>347778</v>
      </c>
      <c r="G1734" s="685">
        <f>SUM(G1735:G1736)</f>
        <v>0</v>
      </c>
      <c r="H1734" s="685">
        <f>SUM(H1735:H1736)</f>
        <v>0</v>
      </c>
      <c r="I1734" s="685">
        <f>SUM(I1735:I1736)</f>
        <v>347778</v>
      </c>
      <c r="J1734" s="243">
        <f t="shared" ref="J1734:J1765" si="466">(IF($E1734&lt;&gt;0,$J$2,IF($I1734&lt;&gt;0,$J$2,"")))</f>
        <v>1</v>
      </c>
      <c r="K1734" s="244"/>
      <c r="L1734" s="311">
        <f>SUM(L1735:L1736)</f>
        <v>0</v>
      </c>
      <c r="M1734" s="312">
        <f>SUM(M1735:M1736)</f>
        <v>0</v>
      </c>
      <c r="N1734" s="421">
        <f>SUM(N1735:N1736)</f>
        <v>347778</v>
      </c>
      <c r="O1734" s="422">
        <f>SUM(O1735:O1736)</f>
        <v>-347778</v>
      </c>
      <c r="P1734" s="244"/>
      <c r="Q1734" s="707"/>
      <c r="R1734" s="708"/>
      <c r="S1734" s="709"/>
      <c r="T1734" s="708"/>
      <c r="U1734" s="708"/>
      <c r="V1734" s="708"/>
      <c r="W1734" s="710"/>
      <c r="X1734" s="313">
        <f t="shared" ref="X1734:X1765" si="467">T1734-U1734-V1734-W1734</f>
        <v>0</v>
      </c>
    </row>
    <row r="1735" spans="2:24" ht="18.600000000000001" thickBot="1">
      <c r="B1735" s="140"/>
      <c r="C1735" s="144">
        <v>101</v>
      </c>
      <c r="D1735" s="138" t="s">
        <v>1246</v>
      </c>
      <c r="E1735" s="704"/>
      <c r="F1735" s="449">
        <v>347778</v>
      </c>
      <c r="G1735" s="245"/>
      <c r="H1735" s="245"/>
      <c r="I1735" s="476">
        <f>F1735+G1735+H1735</f>
        <v>347778</v>
      </c>
      <c r="J1735" s="243">
        <f t="shared" si="466"/>
        <v>1</v>
      </c>
      <c r="K1735" s="244"/>
      <c r="L1735" s="423"/>
      <c r="M1735" s="252"/>
      <c r="N1735" s="315">
        <f>I1735</f>
        <v>347778</v>
      </c>
      <c r="O1735" s="424">
        <f>L1735+M1735-N1735</f>
        <v>-347778</v>
      </c>
      <c r="P1735" s="244"/>
      <c r="Q1735" s="663"/>
      <c r="R1735" s="667"/>
      <c r="S1735" s="667"/>
      <c r="T1735" s="667"/>
      <c r="U1735" s="667"/>
      <c r="V1735" s="667"/>
      <c r="W1735" s="711"/>
      <c r="X1735" s="313">
        <f t="shared" si="467"/>
        <v>0</v>
      </c>
    </row>
    <row r="1736" spans="2:24" ht="18.600000000000001" hidden="1" thickBot="1">
      <c r="B1736" s="140"/>
      <c r="C1736" s="137">
        <v>102</v>
      </c>
      <c r="D1736" s="139" t="s">
        <v>1247</v>
      </c>
      <c r="E1736" s="704"/>
      <c r="F1736" s="449"/>
      <c r="G1736" s="245"/>
      <c r="H1736" s="245"/>
      <c r="I1736" s="476">
        <f>F1736+G1736+H1736</f>
        <v>0</v>
      </c>
      <c r="J1736" s="243" t="str">
        <f t="shared" si="466"/>
        <v/>
      </c>
      <c r="K1736" s="244"/>
      <c r="L1736" s="423"/>
      <c r="M1736" s="252"/>
      <c r="N1736" s="315">
        <f>I1736</f>
        <v>0</v>
      </c>
      <c r="O1736" s="424">
        <f>L1736+M1736-N1736</f>
        <v>0</v>
      </c>
      <c r="P1736" s="244"/>
      <c r="Q1736" s="663"/>
      <c r="R1736" s="667"/>
      <c r="S1736" s="667"/>
      <c r="T1736" s="667"/>
      <c r="U1736" s="667"/>
      <c r="V1736" s="667"/>
      <c r="W1736" s="711"/>
      <c r="X1736" s="313">
        <f t="shared" si="467"/>
        <v>0</v>
      </c>
    </row>
    <row r="1737" spans="2:24" ht="18.600000000000001" thickBot="1">
      <c r="B1737" s="686">
        <v>200</v>
      </c>
      <c r="C1737" s="946" t="s">
        <v>1248</v>
      </c>
      <c r="D1737" s="946"/>
      <c r="E1737" s="687"/>
      <c r="F1737" s="688">
        <f>SUM(F1738:F1742)</f>
        <v>53000</v>
      </c>
      <c r="G1737" s="689">
        <f>SUM(G1738:G1742)</f>
        <v>0</v>
      </c>
      <c r="H1737" s="689">
        <f>SUM(H1738:H1742)</f>
        <v>0</v>
      </c>
      <c r="I1737" s="689">
        <f>SUM(I1738:I1742)</f>
        <v>53000</v>
      </c>
      <c r="J1737" s="243">
        <f t="shared" si="466"/>
        <v>1</v>
      </c>
      <c r="K1737" s="244"/>
      <c r="L1737" s="316">
        <f>SUM(L1738:L1742)</f>
        <v>0</v>
      </c>
      <c r="M1737" s="317">
        <f>SUM(M1738:M1742)</f>
        <v>0</v>
      </c>
      <c r="N1737" s="425">
        <f>SUM(N1738:N1742)</f>
        <v>53000</v>
      </c>
      <c r="O1737" s="426">
        <f>SUM(O1738:O1742)</f>
        <v>-53000</v>
      </c>
      <c r="P1737" s="244"/>
      <c r="Q1737" s="665"/>
      <c r="R1737" s="666"/>
      <c r="S1737" s="666"/>
      <c r="T1737" s="666"/>
      <c r="U1737" s="666"/>
      <c r="V1737" s="666"/>
      <c r="W1737" s="712"/>
      <c r="X1737" s="313">
        <f t="shared" si="467"/>
        <v>0</v>
      </c>
    </row>
    <row r="1738" spans="2:24" ht="18.600000000000001" hidden="1" thickBot="1">
      <c r="B1738" s="143"/>
      <c r="C1738" s="144">
        <v>201</v>
      </c>
      <c r="D1738" s="138" t="s">
        <v>1249</v>
      </c>
      <c r="E1738" s="704"/>
      <c r="F1738" s="449"/>
      <c r="G1738" s="245"/>
      <c r="H1738" s="245"/>
      <c r="I1738" s="476">
        <f>F1738+G1738+H1738</f>
        <v>0</v>
      </c>
      <c r="J1738" s="243" t="str">
        <f t="shared" si="466"/>
        <v/>
      </c>
      <c r="K1738" s="244"/>
      <c r="L1738" s="423"/>
      <c r="M1738" s="252"/>
      <c r="N1738" s="315">
        <f>I1738</f>
        <v>0</v>
      </c>
      <c r="O1738" s="424">
        <f>L1738+M1738-N1738</f>
        <v>0</v>
      </c>
      <c r="P1738" s="244"/>
      <c r="Q1738" s="663"/>
      <c r="R1738" s="667"/>
      <c r="S1738" s="667"/>
      <c r="T1738" s="667"/>
      <c r="U1738" s="667"/>
      <c r="V1738" s="667"/>
      <c r="W1738" s="711"/>
      <c r="X1738" s="313">
        <f t="shared" si="467"/>
        <v>0</v>
      </c>
    </row>
    <row r="1739" spans="2:24" ht="18.600000000000001" hidden="1" thickBot="1">
      <c r="B1739" s="136"/>
      <c r="C1739" s="137">
        <v>202</v>
      </c>
      <c r="D1739" s="145" t="s">
        <v>1250</v>
      </c>
      <c r="E1739" s="704"/>
      <c r="F1739" s="449"/>
      <c r="G1739" s="245"/>
      <c r="H1739" s="245"/>
      <c r="I1739" s="476">
        <f>F1739+G1739+H1739</f>
        <v>0</v>
      </c>
      <c r="J1739" s="243" t="str">
        <f t="shared" si="466"/>
        <v/>
      </c>
      <c r="K1739" s="244"/>
      <c r="L1739" s="423"/>
      <c r="M1739" s="252"/>
      <c r="N1739" s="315">
        <f>I1739</f>
        <v>0</v>
      </c>
      <c r="O1739" s="424">
        <f>L1739+M1739-N1739</f>
        <v>0</v>
      </c>
      <c r="P1739" s="244"/>
      <c r="Q1739" s="663"/>
      <c r="R1739" s="667"/>
      <c r="S1739" s="667"/>
      <c r="T1739" s="667"/>
      <c r="U1739" s="667"/>
      <c r="V1739" s="667"/>
      <c r="W1739" s="711"/>
      <c r="X1739" s="313">
        <f t="shared" si="467"/>
        <v>0</v>
      </c>
    </row>
    <row r="1740" spans="2:24" ht="18.600000000000001" thickBot="1">
      <c r="B1740" s="152"/>
      <c r="C1740" s="137">
        <v>205</v>
      </c>
      <c r="D1740" s="145" t="s">
        <v>901</v>
      </c>
      <c r="E1740" s="704"/>
      <c r="F1740" s="449">
        <v>14000</v>
      </c>
      <c r="G1740" s="245"/>
      <c r="H1740" s="245"/>
      <c r="I1740" s="476">
        <f>F1740+G1740+H1740</f>
        <v>14000</v>
      </c>
      <c r="J1740" s="243">
        <f t="shared" si="466"/>
        <v>1</v>
      </c>
      <c r="K1740" s="244"/>
      <c r="L1740" s="423"/>
      <c r="M1740" s="252"/>
      <c r="N1740" s="315">
        <f>I1740</f>
        <v>14000</v>
      </c>
      <c r="O1740" s="424">
        <f>L1740+M1740-N1740</f>
        <v>-14000</v>
      </c>
      <c r="P1740" s="244"/>
      <c r="Q1740" s="663"/>
      <c r="R1740" s="667"/>
      <c r="S1740" s="667"/>
      <c r="T1740" s="667"/>
      <c r="U1740" s="667"/>
      <c r="V1740" s="667"/>
      <c r="W1740" s="711"/>
      <c r="X1740" s="313">
        <f t="shared" si="467"/>
        <v>0</v>
      </c>
    </row>
    <row r="1741" spans="2:24" ht="18.600000000000001" thickBot="1">
      <c r="B1741" s="152"/>
      <c r="C1741" s="137">
        <v>208</v>
      </c>
      <c r="D1741" s="159" t="s">
        <v>902</v>
      </c>
      <c r="E1741" s="704"/>
      <c r="F1741" s="449">
        <v>10000</v>
      </c>
      <c r="G1741" s="245"/>
      <c r="H1741" s="245"/>
      <c r="I1741" s="476">
        <f>F1741+G1741+H1741</f>
        <v>10000</v>
      </c>
      <c r="J1741" s="243">
        <f t="shared" si="466"/>
        <v>1</v>
      </c>
      <c r="K1741" s="244"/>
      <c r="L1741" s="423"/>
      <c r="M1741" s="252"/>
      <c r="N1741" s="315">
        <f>I1741</f>
        <v>10000</v>
      </c>
      <c r="O1741" s="424">
        <f>L1741+M1741-N1741</f>
        <v>-10000</v>
      </c>
      <c r="P1741" s="244"/>
      <c r="Q1741" s="663"/>
      <c r="R1741" s="667"/>
      <c r="S1741" s="667"/>
      <c r="T1741" s="667"/>
      <c r="U1741" s="667"/>
      <c r="V1741" s="667"/>
      <c r="W1741" s="711"/>
      <c r="X1741" s="313">
        <f t="shared" si="467"/>
        <v>0</v>
      </c>
    </row>
    <row r="1742" spans="2:24" ht="18.600000000000001" thickBot="1">
      <c r="B1742" s="143"/>
      <c r="C1742" s="142">
        <v>209</v>
      </c>
      <c r="D1742" s="148" t="s">
        <v>903</v>
      </c>
      <c r="E1742" s="704"/>
      <c r="F1742" s="449">
        <v>29000</v>
      </c>
      <c r="G1742" s="245"/>
      <c r="H1742" s="245"/>
      <c r="I1742" s="476">
        <f>F1742+G1742+H1742</f>
        <v>29000</v>
      </c>
      <c r="J1742" s="243">
        <f t="shared" si="466"/>
        <v>1</v>
      </c>
      <c r="K1742" s="244"/>
      <c r="L1742" s="423"/>
      <c r="M1742" s="252"/>
      <c r="N1742" s="315">
        <f>I1742</f>
        <v>29000</v>
      </c>
      <c r="O1742" s="424">
        <f>L1742+M1742-N1742</f>
        <v>-29000</v>
      </c>
      <c r="P1742" s="244"/>
      <c r="Q1742" s="663"/>
      <c r="R1742" s="667"/>
      <c r="S1742" s="667"/>
      <c r="T1742" s="667"/>
      <c r="U1742" s="667"/>
      <c r="V1742" s="667"/>
      <c r="W1742" s="711"/>
      <c r="X1742" s="313">
        <f t="shared" si="467"/>
        <v>0</v>
      </c>
    </row>
    <row r="1743" spans="2:24" ht="18.600000000000001" thickBot="1">
      <c r="B1743" s="686">
        <v>500</v>
      </c>
      <c r="C1743" s="947" t="s">
        <v>203</v>
      </c>
      <c r="D1743" s="947"/>
      <c r="E1743" s="687"/>
      <c r="F1743" s="688">
        <f>SUM(F1744:F1750)</f>
        <v>95300</v>
      </c>
      <c r="G1743" s="689">
        <f>SUM(G1744:G1750)</f>
        <v>0</v>
      </c>
      <c r="H1743" s="689">
        <f>SUM(H1744:H1750)</f>
        <v>0</v>
      </c>
      <c r="I1743" s="689">
        <f>SUM(I1744:I1750)</f>
        <v>95300</v>
      </c>
      <c r="J1743" s="243">
        <f t="shared" si="466"/>
        <v>1</v>
      </c>
      <c r="K1743" s="244"/>
      <c r="L1743" s="316">
        <f>SUM(L1744:L1750)</f>
        <v>0</v>
      </c>
      <c r="M1743" s="317">
        <f>SUM(M1744:M1750)</f>
        <v>0</v>
      </c>
      <c r="N1743" s="425">
        <f>SUM(N1744:N1750)</f>
        <v>95300</v>
      </c>
      <c r="O1743" s="426">
        <f>SUM(O1744:O1750)</f>
        <v>-95300</v>
      </c>
      <c r="P1743" s="244"/>
      <c r="Q1743" s="665"/>
      <c r="R1743" s="666"/>
      <c r="S1743" s="667"/>
      <c r="T1743" s="666"/>
      <c r="U1743" s="666"/>
      <c r="V1743" s="666"/>
      <c r="W1743" s="712"/>
      <c r="X1743" s="313">
        <f t="shared" si="467"/>
        <v>0</v>
      </c>
    </row>
    <row r="1744" spans="2:24" ht="18.600000000000001" thickBot="1">
      <c r="B1744" s="143"/>
      <c r="C1744" s="160">
        <v>551</v>
      </c>
      <c r="D1744" s="456" t="s">
        <v>204</v>
      </c>
      <c r="E1744" s="704"/>
      <c r="F1744" s="449">
        <v>50000</v>
      </c>
      <c r="G1744" s="245"/>
      <c r="H1744" s="245"/>
      <c r="I1744" s="476">
        <f t="shared" ref="I1744:I1751" si="468">F1744+G1744+H1744</f>
        <v>50000</v>
      </c>
      <c r="J1744" s="243">
        <f t="shared" si="466"/>
        <v>1</v>
      </c>
      <c r="K1744" s="244"/>
      <c r="L1744" s="423"/>
      <c r="M1744" s="252"/>
      <c r="N1744" s="315">
        <f t="shared" ref="N1744:N1751" si="469">I1744</f>
        <v>50000</v>
      </c>
      <c r="O1744" s="424">
        <f t="shared" ref="O1744:O1751" si="470">L1744+M1744-N1744</f>
        <v>-50000</v>
      </c>
      <c r="P1744" s="244"/>
      <c r="Q1744" s="663"/>
      <c r="R1744" s="667"/>
      <c r="S1744" s="667"/>
      <c r="T1744" s="667"/>
      <c r="U1744" s="667"/>
      <c r="V1744" s="667"/>
      <c r="W1744" s="711"/>
      <c r="X1744" s="313">
        <f t="shared" si="467"/>
        <v>0</v>
      </c>
    </row>
    <row r="1745" spans="2:24" ht="18.600000000000001" thickBot="1">
      <c r="B1745" s="143"/>
      <c r="C1745" s="161">
        <v>552</v>
      </c>
      <c r="D1745" s="457" t="s">
        <v>205</v>
      </c>
      <c r="E1745" s="704"/>
      <c r="F1745" s="449">
        <v>17600</v>
      </c>
      <c r="G1745" s="245"/>
      <c r="H1745" s="245"/>
      <c r="I1745" s="476">
        <f t="shared" si="468"/>
        <v>17600</v>
      </c>
      <c r="J1745" s="243">
        <f t="shared" si="466"/>
        <v>1</v>
      </c>
      <c r="K1745" s="244"/>
      <c r="L1745" s="423"/>
      <c r="M1745" s="252"/>
      <c r="N1745" s="315">
        <f t="shared" si="469"/>
        <v>17600</v>
      </c>
      <c r="O1745" s="424">
        <f t="shared" si="470"/>
        <v>-17600</v>
      </c>
      <c r="P1745" s="244"/>
      <c r="Q1745" s="663"/>
      <c r="R1745" s="667"/>
      <c r="S1745" s="667"/>
      <c r="T1745" s="667"/>
      <c r="U1745" s="667"/>
      <c r="V1745" s="667"/>
      <c r="W1745" s="711"/>
      <c r="X1745" s="313">
        <f t="shared" si="467"/>
        <v>0</v>
      </c>
    </row>
    <row r="1746" spans="2:24" ht="18.600000000000001" hidden="1" thickBot="1">
      <c r="B1746" s="143"/>
      <c r="C1746" s="161">
        <v>558</v>
      </c>
      <c r="D1746" s="457" t="s">
        <v>1676</v>
      </c>
      <c r="E1746" s="704"/>
      <c r="F1746" s="592">
        <v>0</v>
      </c>
      <c r="G1746" s="592">
        <v>0</v>
      </c>
      <c r="H1746" s="592">
        <v>0</v>
      </c>
      <c r="I1746" s="476">
        <f t="shared" si="468"/>
        <v>0</v>
      </c>
      <c r="J1746" s="243" t="str">
        <f t="shared" si="466"/>
        <v/>
      </c>
      <c r="K1746" s="244"/>
      <c r="L1746" s="423"/>
      <c r="M1746" s="252"/>
      <c r="N1746" s="315">
        <f t="shared" si="469"/>
        <v>0</v>
      </c>
      <c r="O1746" s="424">
        <f t="shared" si="470"/>
        <v>0</v>
      </c>
      <c r="P1746" s="244"/>
      <c r="Q1746" s="663"/>
      <c r="R1746" s="667"/>
      <c r="S1746" s="667"/>
      <c r="T1746" s="667"/>
      <c r="U1746" s="667"/>
      <c r="V1746" s="667"/>
      <c r="W1746" s="711"/>
      <c r="X1746" s="313">
        <f t="shared" si="467"/>
        <v>0</v>
      </c>
    </row>
    <row r="1747" spans="2:24" ht="18.600000000000001" thickBot="1">
      <c r="B1747" s="143"/>
      <c r="C1747" s="161">
        <v>560</v>
      </c>
      <c r="D1747" s="458" t="s">
        <v>206</v>
      </c>
      <c r="E1747" s="704"/>
      <c r="F1747" s="449">
        <v>18400</v>
      </c>
      <c r="G1747" s="245"/>
      <c r="H1747" s="245"/>
      <c r="I1747" s="476">
        <f t="shared" si="468"/>
        <v>18400</v>
      </c>
      <c r="J1747" s="243">
        <f t="shared" si="466"/>
        <v>1</v>
      </c>
      <c r="K1747" s="244"/>
      <c r="L1747" s="423"/>
      <c r="M1747" s="252"/>
      <c r="N1747" s="315">
        <f t="shared" si="469"/>
        <v>18400</v>
      </c>
      <c r="O1747" s="424">
        <f t="shared" si="470"/>
        <v>-18400</v>
      </c>
      <c r="P1747" s="244"/>
      <c r="Q1747" s="663"/>
      <c r="R1747" s="667"/>
      <c r="S1747" s="667"/>
      <c r="T1747" s="667"/>
      <c r="U1747" s="667"/>
      <c r="V1747" s="667"/>
      <c r="W1747" s="711"/>
      <c r="X1747" s="313">
        <f t="shared" si="467"/>
        <v>0</v>
      </c>
    </row>
    <row r="1748" spans="2:24" ht="18.600000000000001" thickBot="1">
      <c r="B1748" s="143"/>
      <c r="C1748" s="161">
        <v>580</v>
      </c>
      <c r="D1748" s="457" t="s">
        <v>207</v>
      </c>
      <c r="E1748" s="704"/>
      <c r="F1748" s="449">
        <v>9300</v>
      </c>
      <c r="G1748" s="245"/>
      <c r="H1748" s="245"/>
      <c r="I1748" s="476">
        <f t="shared" si="468"/>
        <v>9300</v>
      </c>
      <c r="J1748" s="243">
        <f t="shared" si="466"/>
        <v>1</v>
      </c>
      <c r="K1748" s="244"/>
      <c r="L1748" s="423"/>
      <c r="M1748" s="252"/>
      <c r="N1748" s="315">
        <f t="shared" si="469"/>
        <v>9300</v>
      </c>
      <c r="O1748" s="424">
        <f t="shared" si="470"/>
        <v>-9300</v>
      </c>
      <c r="P1748" s="244"/>
      <c r="Q1748" s="663"/>
      <c r="R1748" s="667"/>
      <c r="S1748" s="667"/>
      <c r="T1748" s="667"/>
      <c r="U1748" s="667"/>
      <c r="V1748" s="667"/>
      <c r="W1748" s="711"/>
      <c r="X1748" s="313">
        <f t="shared" si="467"/>
        <v>0</v>
      </c>
    </row>
    <row r="1749" spans="2:24" ht="18.600000000000001" hidden="1" thickBot="1">
      <c r="B1749" s="143"/>
      <c r="C1749" s="161">
        <v>588</v>
      </c>
      <c r="D1749" s="457" t="s">
        <v>1681</v>
      </c>
      <c r="E1749" s="704"/>
      <c r="F1749" s="592">
        <v>0</v>
      </c>
      <c r="G1749" s="592">
        <v>0</v>
      </c>
      <c r="H1749" s="592">
        <v>0</v>
      </c>
      <c r="I1749" s="476">
        <f t="shared" si="468"/>
        <v>0</v>
      </c>
      <c r="J1749" s="243" t="str">
        <f t="shared" si="466"/>
        <v/>
      </c>
      <c r="K1749" s="244"/>
      <c r="L1749" s="423"/>
      <c r="M1749" s="252"/>
      <c r="N1749" s="315">
        <f t="shared" si="469"/>
        <v>0</v>
      </c>
      <c r="O1749" s="424">
        <f t="shared" si="470"/>
        <v>0</v>
      </c>
      <c r="P1749" s="244"/>
      <c r="Q1749" s="663"/>
      <c r="R1749" s="667"/>
      <c r="S1749" s="667"/>
      <c r="T1749" s="667"/>
      <c r="U1749" s="667"/>
      <c r="V1749" s="667"/>
      <c r="W1749" s="711"/>
      <c r="X1749" s="313">
        <f t="shared" si="467"/>
        <v>0</v>
      </c>
    </row>
    <row r="1750" spans="2:24" ht="32.4" hidden="1" thickBot="1">
      <c r="B1750" s="143"/>
      <c r="C1750" s="162">
        <v>590</v>
      </c>
      <c r="D1750" s="459" t="s">
        <v>208</v>
      </c>
      <c r="E1750" s="704"/>
      <c r="F1750" s="449"/>
      <c r="G1750" s="245"/>
      <c r="H1750" s="245"/>
      <c r="I1750" s="476">
        <f t="shared" si="468"/>
        <v>0</v>
      </c>
      <c r="J1750" s="243" t="str">
        <f t="shared" si="466"/>
        <v/>
      </c>
      <c r="K1750" s="244"/>
      <c r="L1750" s="423"/>
      <c r="M1750" s="252"/>
      <c r="N1750" s="315">
        <f t="shared" si="469"/>
        <v>0</v>
      </c>
      <c r="O1750" s="424">
        <f t="shared" si="470"/>
        <v>0</v>
      </c>
      <c r="P1750" s="244"/>
      <c r="Q1750" s="663"/>
      <c r="R1750" s="667"/>
      <c r="S1750" s="667"/>
      <c r="T1750" s="667"/>
      <c r="U1750" s="667"/>
      <c r="V1750" s="667"/>
      <c r="W1750" s="711"/>
      <c r="X1750" s="313">
        <f t="shared" si="467"/>
        <v>0</v>
      </c>
    </row>
    <row r="1751" spans="2:24" ht="18.600000000000001" hidden="1" thickBot="1">
      <c r="B1751" s="686">
        <v>800</v>
      </c>
      <c r="C1751" s="947" t="s">
        <v>1059</v>
      </c>
      <c r="D1751" s="947"/>
      <c r="E1751" s="687"/>
      <c r="F1751" s="690"/>
      <c r="G1751" s="691"/>
      <c r="H1751" s="691"/>
      <c r="I1751" s="692">
        <f t="shared" si="468"/>
        <v>0</v>
      </c>
      <c r="J1751" s="243" t="str">
        <f t="shared" si="466"/>
        <v/>
      </c>
      <c r="K1751" s="244"/>
      <c r="L1751" s="428"/>
      <c r="M1751" s="254"/>
      <c r="N1751" s="315">
        <f t="shared" si="469"/>
        <v>0</v>
      </c>
      <c r="O1751" s="424">
        <f t="shared" si="470"/>
        <v>0</v>
      </c>
      <c r="P1751" s="244"/>
      <c r="Q1751" s="665"/>
      <c r="R1751" s="666"/>
      <c r="S1751" s="667"/>
      <c r="T1751" s="667"/>
      <c r="U1751" s="666"/>
      <c r="V1751" s="667"/>
      <c r="W1751" s="711"/>
      <c r="X1751" s="313">
        <f t="shared" si="467"/>
        <v>0</v>
      </c>
    </row>
    <row r="1752" spans="2:24" ht="18.600000000000001" thickBot="1">
      <c r="B1752" s="686">
        <v>1000</v>
      </c>
      <c r="C1752" s="943" t="s">
        <v>210</v>
      </c>
      <c r="D1752" s="943"/>
      <c r="E1752" s="687"/>
      <c r="F1752" s="688">
        <f>SUM(F1753:F1769)</f>
        <v>102286</v>
      </c>
      <c r="G1752" s="689">
        <f>SUM(G1753:G1769)</f>
        <v>0</v>
      </c>
      <c r="H1752" s="689">
        <f>SUM(H1753:H1769)</f>
        <v>0</v>
      </c>
      <c r="I1752" s="689">
        <f>SUM(I1753:I1769)</f>
        <v>102286</v>
      </c>
      <c r="J1752" s="243">
        <f t="shared" si="466"/>
        <v>1</v>
      </c>
      <c r="K1752" s="244"/>
      <c r="L1752" s="316">
        <f>SUM(L1753:L1769)</f>
        <v>0</v>
      </c>
      <c r="M1752" s="317">
        <f>SUM(M1753:M1769)</f>
        <v>0</v>
      </c>
      <c r="N1752" s="425">
        <f>SUM(N1753:N1769)</f>
        <v>102286</v>
      </c>
      <c r="O1752" s="426">
        <f>SUM(O1753:O1769)</f>
        <v>-102286</v>
      </c>
      <c r="P1752" s="244"/>
      <c r="Q1752" s="316">
        <f t="shared" ref="Q1752:W1752" si="471">SUM(Q1753:Q1769)</f>
        <v>0</v>
      </c>
      <c r="R1752" s="317">
        <f t="shared" si="471"/>
        <v>0</v>
      </c>
      <c r="S1752" s="317">
        <f t="shared" si="471"/>
        <v>98411</v>
      </c>
      <c r="T1752" s="317">
        <f t="shared" si="471"/>
        <v>-98411</v>
      </c>
      <c r="U1752" s="317">
        <f t="shared" si="471"/>
        <v>0</v>
      </c>
      <c r="V1752" s="317">
        <f t="shared" si="471"/>
        <v>0</v>
      </c>
      <c r="W1752" s="426">
        <f t="shared" si="471"/>
        <v>0</v>
      </c>
      <c r="X1752" s="313">
        <f t="shared" si="467"/>
        <v>-98411</v>
      </c>
    </row>
    <row r="1753" spans="2:24" ht="18.600000000000001" hidden="1" thickBot="1">
      <c r="B1753" s="136"/>
      <c r="C1753" s="144">
        <v>1011</v>
      </c>
      <c r="D1753" s="163" t="s">
        <v>211</v>
      </c>
      <c r="E1753" s="704"/>
      <c r="F1753" s="449"/>
      <c r="G1753" s="245"/>
      <c r="H1753" s="245"/>
      <c r="I1753" s="476">
        <f t="shared" ref="I1753:I1769" si="472">F1753+G1753+H1753</f>
        <v>0</v>
      </c>
      <c r="J1753" s="243" t="str">
        <f t="shared" si="466"/>
        <v/>
      </c>
      <c r="K1753" s="244"/>
      <c r="L1753" s="423"/>
      <c r="M1753" s="252"/>
      <c r="N1753" s="315">
        <f t="shared" ref="N1753:N1769" si="473">I1753</f>
        <v>0</v>
      </c>
      <c r="O1753" s="424">
        <f t="shared" ref="O1753:O1769" si="474">L1753+M1753-N1753</f>
        <v>0</v>
      </c>
      <c r="P1753" s="244"/>
      <c r="Q1753" s="423"/>
      <c r="R1753" s="252"/>
      <c r="S1753" s="429">
        <f t="shared" ref="S1753:S1760" si="475">+IF(+(L1753+M1753)&gt;=I1753,+M1753,+(+I1753-L1753))</f>
        <v>0</v>
      </c>
      <c r="T1753" s="315">
        <f t="shared" ref="T1753:T1760" si="476">Q1753+R1753-S1753</f>
        <v>0</v>
      </c>
      <c r="U1753" s="252"/>
      <c r="V1753" s="252"/>
      <c r="W1753" s="253"/>
      <c r="X1753" s="313">
        <f t="shared" si="467"/>
        <v>0</v>
      </c>
    </row>
    <row r="1754" spans="2:24" ht="18.600000000000001" hidden="1" thickBot="1">
      <c r="B1754" s="136"/>
      <c r="C1754" s="137">
        <v>1012</v>
      </c>
      <c r="D1754" s="145" t="s">
        <v>212</v>
      </c>
      <c r="E1754" s="704"/>
      <c r="F1754" s="449"/>
      <c r="G1754" s="245"/>
      <c r="H1754" s="245"/>
      <c r="I1754" s="476">
        <f t="shared" si="472"/>
        <v>0</v>
      </c>
      <c r="J1754" s="243" t="str">
        <f t="shared" si="466"/>
        <v/>
      </c>
      <c r="K1754" s="244"/>
      <c r="L1754" s="423"/>
      <c r="M1754" s="252"/>
      <c r="N1754" s="315">
        <f t="shared" si="473"/>
        <v>0</v>
      </c>
      <c r="O1754" s="424">
        <f t="shared" si="474"/>
        <v>0</v>
      </c>
      <c r="P1754" s="244"/>
      <c r="Q1754" s="423"/>
      <c r="R1754" s="252"/>
      <c r="S1754" s="429">
        <f t="shared" si="475"/>
        <v>0</v>
      </c>
      <c r="T1754" s="315">
        <f t="shared" si="476"/>
        <v>0</v>
      </c>
      <c r="U1754" s="252"/>
      <c r="V1754" s="252"/>
      <c r="W1754" s="253"/>
      <c r="X1754" s="313">
        <f t="shared" si="467"/>
        <v>0</v>
      </c>
    </row>
    <row r="1755" spans="2:24" ht="18.600000000000001" hidden="1" thickBot="1">
      <c r="B1755" s="136"/>
      <c r="C1755" s="137">
        <v>1013</v>
      </c>
      <c r="D1755" s="145" t="s">
        <v>213</v>
      </c>
      <c r="E1755" s="704"/>
      <c r="F1755" s="449"/>
      <c r="G1755" s="245"/>
      <c r="H1755" s="245"/>
      <c r="I1755" s="476">
        <f t="shared" si="472"/>
        <v>0</v>
      </c>
      <c r="J1755" s="243" t="str">
        <f t="shared" si="466"/>
        <v/>
      </c>
      <c r="K1755" s="244"/>
      <c r="L1755" s="423"/>
      <c r="M1755" s="252"/>
      <c r="N1755" s="315">
        <f t="shared" si="473"/>
        <v>0</v>
      </c>
      <c r="O1755" s="424">
        <f t="shared" si="474"/>
        <v>0</v>
      </c>
      <c r="P1755" s="244"/>
      <c r="Q1755" s="423"/>
      <c r="R1755" s="252"/>
      <c r="S1755" s="429">
        <f t="shared" si="475"/>
        <v>0</v>
      </c>
      <c r="T1755" s="315">
        <f t="shared" si="476"/>
        <v>0</v>
      </c>
      <c r="U1755" s="252"/>
      <c r="V1755" s="252"/>
      <c r="W1755" s="253"/>
      <c r="X1755" s="313">
        <f t="shared" si="467"/>
        <v>0</v>
      </c>
    </row>
    <row r="1756" spans="2:24" ht="18.600000000000001" thickBot="1">
      <c r="B1756" s="136"/>
      <c r="C1756" s="137">
        <v>1014</v>
      </c>
      <c r="D1756" s="145" t="s">
        <v>214</v>
      </c>
      <c r="E1756" s="704"/>
      <c r="F1756" s="449">
        <v>6380</v>
      </c>
      <c r="G1756" s="245"/>
      <c r="H1756" s="245"/>
      <c r="I1756" s="476">
        <f t="shared" si="472"/>
        <v>6380</v>
      </c>
      <c r="J1756" s="243">
        <f t="shared" si="466"/>
        <v>1</v>
      </c>
      <c r="K1756" s="244"/>
      <c r="L1756" s="423"/>
      <c r="M1756" s="252"/>
      <c r="N1756" s="315">
        <f t="shared" si="473"/>
        <v>6380</v>
      </c>
      <c r="O1756" s="424">
        <f t="shared" si="474"/>
        <v>-6380</v>
      </c>
      <c r="P1756" s="244"/>
      <c r="Q1756" s="423"/>
      <c r="R1756" s="252"/>
      <c r="S1756" s="429">
        <f t="shared" si="475"/>
        <v>6380</v>
      </c>
      <c r="T1756" s="315">
        <f t="shared" si="476"/>
        <v>-6380</v>
      </c>
      <c r="U1756" s="252"/>
      <c r="V1756" s="252"/>
      <c r="W1756" s="253"/>
      <c r="X1756" s="313">
        <f t="shared" si="467"/>
        <v>-6380</v>
      </c>
    </row>
    <row r="1757" spans="2:24" ht="18.600000000000001" thickBot="1">
      <c r="B1757" s="136"/>
      <c r="C1757" s="137">
        <v>1015</v>
      </c>
      <c r="D1757" s="145" t="s">
        <v>215</v>
      </c>
      <c r="E1757" s="704"/>
      <c r="F1757" s="449">
        <v>12950</v>
      </c>
      <c r="G1757" s="245"/>
      <c r="H1757" s="245"/>
      <c r="I1757" s="476">
        <f t="shared" si="472"/>
        <v>12950</v>
      </c>
      <c r="J1757" s="243">
        <f t="shared" si="466"/>
        <v>1</v>
      </c>
      <c r="K1757" s="244"/>
      <c r="L1757" s="423"/>
      <c r="M1757" s="252"/>
      <c r="N1757" s="315">
        <f t="shared" si="473"/>
        <v>12950</v>
      </c>
      <c r="O1757" s="424">
        <f t="shared" si="474"/>
        <v>-12950</v>
      </c>
      <c r="P1757" s="244"/>
      <c r="Q1757" s="423"/>
      <c r="R1757" s="252"/>
      <c r="S1757" s="429">
        <f t="shared" si="475"/>
        <v>12950</v>
      </c>
      <c r="T1757" s="315">
        <f t="shared" si="476"/>
        <v>-12950</v>
      </c>
      <c r="U1757" s="252"/>
      <c r="V1757" s="252"/>
      <c r="W1757" s="253"/>
      <c r="X1757" s="313">
        <f t="shared" si="467"/>
        <v>-12950</v>
      </c>
    </row>
    <row r="1758" spans="2:24" ht="18.600000000000001" thickBot="1">
      <c r="B1758" s="136"/>
      <c r="C1758" s="137">
        <v>1016</v>
      </c>
      <c r="D1758" s="145" t="s">
        <v>216</v>
      </c>
      <c r="E1758" s="704"/>
      <c r="F1758" s="449">
        <v>29600</v>
      </c>
      <c r="G1758" s="245"/>
      <c r="H1758" s="245"/>
      <c r="I1758" s="476">
        <f t="shared" si="472"/>
        <v>29600</v>
      </c>
      <c r="J1758" s="243">
        <f t="shared" si="466"/>
        <v>1</v>
      </c>
      <c r="K1758" s="244"/>
      <c r="L1758" s="423"/>
      <c r="M1758" s="252"/>
      <c r="N1758" s="315">
        <f t="shared" si="473"/>
        <v>29600</v>
      </c>
      <c r="O1758" s="424">
        <f t="shared" si="474"/>
        <v>-29600</v>
      </c>
      <c r="P1758" s="244"/>
      <c r="Q1758" s="423"/>
      <c r="R1758" s="252"/>
      <c r="S1758" s="429">
        <f t="shared" si="475"/>
        <v>29600</v>
      </c>
      <c r="T1758" s="315">
        <f t="shared" si="476"/>
        <v>-29600</v>
      </c>
      <c r="U1758" s="252"/>
      <c r="V1758" s="252"/>
      <c r="W1758" s="253"/>
      <c r="X1758" s="313">
        <f t="shared" si="467"/>
        <v>-29600</v>
      </c>
    </row>
    <row r="1759" spans="2:24" ht="18.600000000000001" thickBot="1">
      <c r="B1759" s="140"/>
      <c r="C1759" s="164">
        <v>1020</v>
      </c>
      <c r="D1759" s="165" t="s">
        <v>217</v>
      </c>
      <c r="E1759" s="704"/>
      <c r="F1759" s="449">
        <v>29200</v>
      </c>
      <c r="G1759" s="245"/>
      <c r="H1759" s="245"/>
      <c r="I1759" s="476">
        <f t="shared" si="472"/>
        <v>29200</v>
      </c>
      <c r="J1759" s="243">
        <f t="shared" si="466"/>
        <v>1</v>
      </c>
      <c r="K1759" s="244"/>
      <c r="L1759" s="423"/>
      <c r="M1759" s="252"/>
      <c r="N1759" s="315">
        <f t="shared" si="473"/>
        <v>29200</v>
      </c>
      <c r="O1759" s="424">
        <f t="shared" si="474"/>
        <v>-29200</v>
      </c>
      <c r="P1759" s="244"/>
      <c r="Q1759" s="423"/>
      <c r="R1759" s="252"/>
      <c r="S1759" s="429">
        <f t="shared" si="475"/>
        <v>29200</v>
      </c>
      <c r="T1759" s="315">
        <f t="shared" si="476"/>
        <v>-29200</v>
      </c>
      <c r="U1759" s="252"/>
      <c r="V1759" s="252"/>
      <c r="W1759" s="253"/>
      <c r="X1759" s="313">
        <f t="shared" si="467"/>
        <v>-29200</v>
      </c>
    </row>
    <row r="1760" spans="2:24" ht="18.600000000000001" thickBot="1">
      <c r="B1760" s="136"/>
      <c r="C1760" s="137">
        <v>1030</v>
      </c>
      <c r="D1760" s="145" t="s">
        <v>218</v>
      </c>
      <c r="E1760" s="704"/>
      <c r="F1760" s="449">
        <v>20281</v>
      </c>
      <c r="G1760" s="245"/>
      <c r="H1760" s="245"/>
      <c r="I1760" s="476">
        <f t="shared" si="472"/>
        <v>20281</v>
      </c>
      <c r="J1760" s="243">
        <f t="shared" si="466"/>
        <v>1</v>
      </c>
      <c r="K1760" s="244"/>
      <c r="L1760" s="423"/>
      <c r="M1760" s="252"/>
      <c r="N1760" s="315">
        <f t="shared" si="473"/>
        <v>20281</v>
      </c>
      <c r="O1760" s="424">
        <f t="shared" si="474"/>
        <v>-20281</v>
      </c>
      <c r="P1760" s="244"/>
      <c r="Q1760" s="423"/>
      <c r="R1760" s="252"/>
      <c r="S1760" s="429">
        <f t="shared" si="475"/>
        <v>20281</v>
      </c>
      <c r="T1760" s="315">
        <f t="shared" si="476"/>
        <v>-20281</v>
      </c>
      <c r="U1760" s="252"/>
      <c r="V1760" s="252"/>
      <c r="W1760" s="253"/>
      <c r="X1760" s="313">
        <f t="shared" si="467"/>
        <v>-20281</v>
      </c>
    </row>
    <row r="1761" spans="2:24" ht="18.600000000000001" thickBot="1">
      <c r="B1761" s="136"/>
      <c r="C1761" s="164">
        <v>1051</v>
      </c>
      <c r="D1761" s="167" t="s">
        <v>219</v>
      </c>
      <c r="E1761" s="704"/>
      <c r="F1761" s="449">
        <v>3875</v>
      </c>
      <c r="G1761" s="245"/>
      <c r="H1761" s="245"/>
      <c r="I1761" s="476">
        <f t="shared" si="472"/>
        <v>3875</v>
      </c>
      <c r="J1761" s="243">
        <f t="shared" si="466"/>
        <v>1</v>
      </c>
      <c r="K1761" s="244"/>
      <c r="L1761" s="423"/>
      <c r="M1761" s="252"/>
      <c r="N1761" s="315">
        <f t="shared" si="473"/>
        <v>3875</v>
      </c>
      <c r="O1761" s="424">
        <f t="shared" si="474"/>
        <v>-3875</v>
      </c>
      <c r="P1761" s="244"/>
      <c r="Q1761" s="663"/>
      <c r="R1761" s="667"/>
      <c r="S1761" s="667"/>
      <c r="T1761" s="667"/>
      <c r="U1761" s="667"/>
      <c r="V1761" s="667"/>
      <c r="W1761" s="711"/>
      <c r="X1761" s="313">
        <f t="shared" si="467"/>
        <v>0</v>
      </c>
    </row>
    <row r="1762" spans="2:24" ht="18.600000000000001" hidden="1" thickBot="1">
      <c r="B1762" s="136"/>
      <c r="C1762" s="137">
        <v>1052</v>
      </c>
      <c r="D1762" s="145" t="s">
        <v>220</v>
      </c>
      <c r="E1762" s="704"/>
      <c r="F1762" s="449"/>
      <c r="G1762" s="245"/>
      <c r="H1762" s="245"/>
      <c r="I1762" s="476">
        <f t="shared" si="472"/>
        <v>0</v>
      </c>
      <c r="J1762" s="243" t="str">
        <f t="shared" si="466"/>
        <v/>
      </c>
      <c r="K1762" s="244"/>
      <c r="L1762" s="423"/>
      <c r="M1762" s="252"/>
      <c r="N1762" s="315">
        <f t="shared" si="473"/>
        <v>0</v>
      </c>
      <c r="O1762" s="424">
        <f t="shared" si="474"/>
        <v>0</v>
      </c>
      <c r="P1762" s="244"/>
      <c r="Q1762" s="663"/>
      <c r="R1762" s="667"/>
      <c r="S1762" s="667"/>
      <c r="T1762" s="667"/>
      <c r="U1762" s="667"/>
      <c r="V1762" s="667"/>
      <c r="W1762" s="711"/>
      <c r="X1762" s="313">
        <f t="shared" si="467"/>
        <v>0</v>
      </c>
    </row>
    <row r="1763" spans="2:24" ht="18.600000000000001" hidden="1" thickBot="1">
      <c r="B1763" s="136"/>
      <c r="C1763" s="168">
        <v>1053</v>
      </c>
      <c r="D1763" s="169" t="s">
        <v>1682</v>
      </c>
      <c r="E1763" s="704"/>
      <c r="F1763" s="449"/>
      <c r="G1763" s="245"/>
      <c r="H1763" s="245"/>
      <c r="I1763" s="476">
        <f t="shared" si="472"/>
        <v>0</v>
      </c>
      <c r="J1763" s="243" t="str">
        <f t="shared" si="466"/>
        <v/>
      </c>
      <c r="K1763" s="244"/>
      <c r="L1763" s="423"/>
      <c r="M1763" s="252"/>
      <c r="N1763" s="315">
        <f t="shared" si="473"/>
        <v>0</v>
      </c>
      <c r="O1763" s="424">
        <f t="shared" si="474"/>
        <v>0</v>
      </c>
      <c r="P1763" s="244"/>
      <c r="Q1763" s="663"/>
      <c r="R1763" s="667"/>
      <c r="S1763" s="667"/>
      <c r="T1763" s="667"/>
      <c r="U1763" s="667"/>
      <c r="V1763" s="667"/>
      <c r="W1763" s="711"/>
      <c r="X1763" s="313">
        <f t="shared" si="467"/>
        <v>0</v>
      </c>
    </row>
    <row r="1764" spans="2:24" ht="18.600000000000001" hidden="1" thickBot="1">
      <c r="B1764" s="136"/>
      <c r="C1764" s="137">
        <v>1062</v>
      </c>
      <c r="D1764" s="139" t="s">
        <v>221</v>
      </c>
      <c r="E1764" s="704"/>
      <c r="F1764" s="449"/>
      <c r="G1764" s="245"/>
      <c r="H1764" s="245"/>
      <c r="I1764" s="476">
        <f t="shared" si="472"/>
        <v>0</v>
      </c>
      <c r="J1764" s="243" t="str">
        <f t="shared" si="466"/>
        <v/>
      </c>
      <c r="K1764" s="244"/>
      <c r="L1764" s="423"/>
      <c r="M1764" s="252"/>
      <c r="N1764" s="315">
        <f t="shared" si="473"/>
        <v>0</v>
      </c>
      <c r="O1764" s="424">
        <f t="shared" si="474"/>
        <v>0</v>
      </c>
      <c r="P1764" s="244"/>
      <c r="Q1764" s="423"/>
      <c r="R1764" s="252"/>
      <c r="S1764" s="429">
        <f>+IF(+(L1764+M1764)&gt;=I1764,+M1764,+(+I1764-L1764))</f>
        <v>0</v>
      </c>
      <c r="T1764" s="315">
        <f>Q1764+R1764-S1764</f>
        <v>0</v>
      </c>
      <c r="U1764" s="252"/>
      <c r="V1764" s="252"/>
      <c r="W1764" s="253"/>
      <c r="X1764" s="313">
        <f t="shared" si="467"/>
        <v>0</v>
      </c>
    </row>
    <row r="1765" spans="2:24" ht="18.600000000000001" hidden="1" thickBot="1">
      <c r="B1765" s="136"/>
      <c r="C1765" s="137">
        <v>1063</v>
      </c>
      <c r="D1765" s="139" t="s">
        <v>222</v>
      </c>
      <c r="E1765" s="704"/>
      <c r="F1765" s="449"/>
      <c r="G1765" s="245"/>
      <c r="H1765" s="245"/>
      <c r="I1765" s="476">
        <f t="shared" si="472"/>
        <v>0</v>
      </c>
      <c r="J1765" s="243" t="str">
        <f t="shared" si="466"/>
        <v/>
      </c>
      <c r="K1765" s="244"/>
      <c r="L1765" s="423"/>
      <c r="M1765" s="252"/>
      <c r="N1765" s="315">
        <f t="shared" si="473"/>
        <v>0</v>
      </c>
      <c r="O1765" s="424">
        <f t="shared" si="474"/>
        <v>0</v>
      </c>
      <c r="P1765" s="244"/>
      <c r="Q1765" s="663"/>
      <c r="R1765" s="667"/>
      <c r="S1765" s="667"/>
      <c r="T1765" s="667"/>
      <c r="U1765" s="667"/>
      <c r="V1765" s="667"/>
      <c r="W1765" s="711"/>
      <c r="X1765" s="313">
        <f t="shared" si="467"/>
        <v>0</v>
      </c>
    </row>
    <row r="1766" spans="2:24" ht="18.600000000000001" hidden="1" thickBot="1">
      <c r="B1766" s="136"/>
      <c r="C1766" s="168">
        <v>1069</v>
      </c>
      <c r="D1766" s="170" t="s">
        <v>223</v>
      </c>
      <c r="E1766" s="704"/>
      <c r="F1766" s="449"/>
      <c r="G1766" s="245"/>
      <c r="H1766" s="245"/>
      <c r="I1766" s="476">
        <f t="shared" si="472"/>
        <v>0</v>
      </c>
      <c r="J1766" s="243" t="str">
        <f t="shared" ref="J1766:J1797" si="477">(IF($E1766&lt;&gt;0,$J$2,IF($I1766&lt;&gt;0,$J$2,"")))</f>
        <v/>
      </c>
      <c r="K1766" s="244"/>
      <c r="L1766" s="423"/>
      <c r="M1766" s="252"/>
      <c r="N1766" s="315">
        <f t="shared" si="473"/>
        <v>0</v>
      </c>
      <c r="O1766" s="424">
        <f t="shared" si="474"/>
        <v>0</v>
      </c>
      <c r="P1766" s="244"/>
      <c r="Q1766" s="423"/>
      <c r="R1766" s="252"/>
      <c r="S1766" s="429">
        <f>+IF(+(L1766+M1766)&gt;=I1766,+M1766,+(+I1766-L1766))</f>
        <v>0</v>
      </c>
      <c r="T1766" s="315">
        <f>Q1766+R1766-S1766</f>
        <v>0</v>
      </c>
      <c r="U1766" s="252"/>
      <c r="V1766" s="252"/>
      <c r="W1766" s="253"/>
      <c r="X1766" s="313">
        <f t="shared" ref="X1766:X1797" si="478">T1766-U1766-V1766-W1766</f>
        <v>0</v>
      </c>
    </row>
    <row r="1767" spans="2:24" ht="31.8" hidden="1" thickBot="1">
      <c r="B1767" s="140"/>
      <c r="C1767" s="137">
        <v>1091</v>
      </c>
      <c r="D1767" s="145" t="s">
        <v>224</v>
      </c>
      <c r="E1767" s="704"/>
      <c r="F1767" s="449"/>
      <c r="G1767" s="245"/>
      <c r="H1767" s="245"/>
      <c r="I1767" s="476">
        <f t="shared" si="472"/>
        <v>0</v>
      </c>
      <c r="J1767" s="243" t="str">
        <f t="shared" si="477"/>
        <v/>
      </c>
      <c r="K1767" s="244"/>
      <c r="L1767" s="423"/>
      <c r="M1767" s="252"/>
      <c r="N1767" s="315">
        <f t="shared" si="473"/>
        <v>0</v>
      </c>
      <c r="O1767" s="424">
        <f t="shared" si="474"/>
        <v>0</v>
      </c>
      <c r="P1767" s="244"/>
      <c r="Q1767" s="423"/>
      <c r="R1767" s="252"/>
      <c r="S1767" s="429">
        <f>+IF(+(L1767+M1767)&gt;=I1767,+M1767,+(+I1767-L1767))</f>
        <v>0</v>
      </c>
      <c r="T1767" s="315">
        <f>Q1767+R1767-S1767</f>
        <v>0</v>
      </c>
      <c r="U1767" s="252"/>
      <c r="V1767" s="252"/>
      <c r="W1767" s="253"/>
      <c r="X1767" s="313">
        <f t="shared" si="478"/>
        <v>0</v>
      </c>
    </row>
    <row r="1768" spans="2:24" ht="18.600000000000001" hidden="1" thickBot="1">
      <c r="B1768" s="136"/>
      <c r="C1768" s="137">
        <v>1092</v>
      </c>
      <c r="D1768" s="145" t="s">
        <v>352</v>
      </c>
      <c r="E1768" s="704"/>
      <c r="F1768" s="449"/>
      <c r="G1768" s="245"/>
      <c r="H1768" s="245"/>
      <c r="I1768" s="476">
        <f t="shared" si="472"/>
        <v>0</v>
      </c>
      <c r="J1768" s="243" t="str">
        <f t="shared" si="477"/>
        <v/>
      </c>
      <c r="K1768" s="244"/>
      <c r="L1768" s="423"/>
      <c r="M1768" s="252"/>
      <c r="N1768" s="315">
        <f t="shared" si="473"/>
        <v>0</v>
      </c>
      <c r="O1768" s="424">
        <f t="shared" si="474"/>
        <v>0</v>
      </c>
      <c r="P1768" s="244"/>
      <c r="Q1768" s="663"/>
      <c r="R1768" s="667"/>
      <c r="S1768" s="667"/>
      <c r="T1768" s="667"/>
      <c r="U1768" s="667"/>
      <c r="V1768" s="667"/>
      <c r="W1768" s="711"/>
      <c r="X1768" s="313">
        <f t="shared" si="478"/>
        <v>0</v>
      </c>
    </row>
    <row r="1769" spans="2:24" ht="18.600000000000001" hidden="1" thickBot="1">
      <c r="B1769" s="136"/>
      <c r="C1769" s="142">
        <v>1098</v>
      </c>
      <c r="D1769" s="146" t="s">
        <v>225</v>
      </c>
      <c r="E1769" s="704"/>
      <c r="F1769" s="449"/>
      <c r="G1769" s="245"/>
      <c r="H1769" s="245"/>
      <c r="I1769" s="476">
        <f t="shared" si="472"/>
        <v>0</v>
      </c>
      <c r="J1769" s="243" t="str">
        <f t="shared" si="477"/>
        <v/>
      </c>
      <c r="K1769" s="244"/>
      <c r="L1769" s="423"/>
      <c r="M1769" s="252"/>
      <c r="N1769" s="315">
        <f t="shared" si="473"/>
        <v>0</v>
      </c>
      <c r="O1769" s="424">
        <f t="shared" si="474"/>
        <v>0</v>
      </c>
      <c r="P1769" s="244"/>
      <c r="Q1769" s="423"/>
      <c r="R1769" s="252"/>
      <c r="S1769" s="429">
        <f>+IF(+(L1769+M1769)&gt;=I1769,+M1769,+(+I1769-L1769))</f>
        <v>0</v>
      </c>
      <c r="T1769" s="315">
        <f>Q1769+R1769-S1769</f>
        <v>0</v>
      </c>
      <c r="U1769" s="252"/>
      <c r="V1769" s="252"/>
      <c r="W1769" s="253"/>
      <c r="X1769" s="313">
        <f t="shared" si="478"/>
        <v>0</v>
      </c>
    </row>
    <row r="1770" spans="2:24" ht="18.600000000000001" hidden="1" thickBot="1">
      <c r="B1770" s="686">
        <v>1900</v>
      </c>
      <c r="C1770" s="942" t="s">
        <v>286</v>
      </c>
      <c r="D1770" s="942"/>
      <c r="E1770" s="687"/>
      <c r="F1770" s="688">
        <f>SUM(F1771:F1773)</f>
        <v>0</v>
      </c>
      <c r="G1770" s="689">
        <f>SUM(G1771:G1773)</f>
        <v>0</v>
      </c>
      <c r="H1770" s="689">
        <f>SUM(H1771:H1773)</f>
        <v>0</v>
      </c>
      <c r="I1770" s="689">
        <f>SUM(I1771:I1773)</f>
        <v>0</v>
      </c>
      <c r="J1770" s="243" t="str">
        <f t="shared" si="477"/>
        <v/>
      </c>
      <c r="K1770" s="244"/>
      <c r="L1770" s="316">
        <f>SUM(L1771:L1773)</f>
        <v>0</v>
      </c>
      <c r="M1770" s="317">
        <f>SUM(M1771:M1773)</f>
        <v>0</v>
      </c>
      <c r="N1770" s="425">
        <f>SUM(N1771:N1773)</f>
        <v>0</v>
      </c>
      <c r="O1770" s="426">
        <f>SUM(O1771:O1773)</f>
        <v>0</v>
      </c>
      <c r="P1770" s="244"/>
      <c r="Q1770" s="665"/>
      <c r="R1770" s="666"/>
      <c r="S1770" s="666"/>
      <c r="T1770" s="666"/>
      <c r="U1770" s="666"/>
      <c r="V1770" s="666"/>
      <c r="W1770" s="712"/>
      <c r="X1770" s="313">
        <f t="shared" si="478"/>
        <v>0</v>
      </c>
    </row>
    <row r="1771" spans="2:24" ht="18.600000000000001" hidden="1" thickBot="1">
      <c r="B1771" s="136"/>
      <c r="C1771" s="144">
        <v>1901</v>
      </c>
      <c r="D1771" s="138" t="s">
        <v>287</v>
      </c>
      <c r="E1771" s="704"/>
      <c r="F1771" s="449"/>
      <c r="G1771" s="245"/>
      <c r="H1771" s="245"/>
      <c r="I1771" s="476">
        <f>F1771+G1771+H1771</f>
        <v>0</v>
      </c>
      <c r="J1771" s="243" t="str">
        <f t="shared" si="477"/>
        <v/>
      </c>
      <c r="K1771" s="244"/>
      <c r="L1771" s="423"/>
      <c r="M1771" s="252"/>
      <c r="N1771" s="315">
        <f>I1771</f>
        <v>0</v>
      </c>
      <c r="O1771" s="424">
        <f>L1771+M1771-N1771</f>
        <v>0</v>
      </c>
      <c r="P1771" s="244"/>
      <c r="Q1771" s="663"/>
      <c r="R1771" s="667"/>
      <c r="S1771" s="667"/>
      <c r="T1771" s="667"/>
      <c r="U1771" s="667"/>
      <c r="V1771" s="667"/>
      <c r="W1771" s="711"/>
      <c r="X1771" s="313">
        <f t="shared" si="478"/>
        <v>0</v>
      </c>
    </row>
    <row r="1772" spans="2:24" ht="18.600000000000001" hidden="1" thickBot="1">
      <c r="B1772" s="136"/>
      <c r="C1772" s="137">
        <v>1981</v>
      </c>
      <c r="D1772" s="139" t="s">
        <v>288</v>
      </c>
      <c r="E1772" s="704"/>
      <c r="F1772" s="449"/>
      <c r="G1772" s="245"/>
      <c r="H1772" s="245"/>
      <c r="I1772" s="476">
        <f>F1772+G1772+H1772</f>
        <v>0</v>
      </c>
      <c r="J1772" s="243" t="str">
        <f t="shared" si="477"/>
        <v/>
      </c>
      <c r="K1772" s="244"/>
      <c r="L1772" s="423"/>
      <c r="M1772" s="252"/>
      <c r="N1772" s="315">
        <f>I1772</f>
        <v>0</v>
      </c>
      <c r="O1772" s="424">
        <f>L1772+M1772-N1772</f>
        <v>0</v>
      </c>
      <c r="P1772" s="244"/>
      <c r="Q1772" s="663"/>
      <c r="R1772" s="667"/>
      <c r="S1772" s="667"/>
      <c r="T1772" s="667"/>
      <c r="U1772" s="667"/>
      <c r="V1772" s="667"/>
      <c r="W1772" s="711"/>
      <c r="X1772" s="313">
        <f t="shared" si="478"/>
        <v>0</v>
      </c>
    </row>
    <row r="1773" spans="2:24" ht="18.600000000000001" hidden="1" thickBot="1">
      <c r="B1773" s="136"/>
      <c r="C1773" s="142">
        <v>1991</v>
      </c>
      <c r="D1773" s="141" t="s">
        <v>289</v>
      </c>
      <c r="E1773" s="704"/>
      <c r="F1773" s="449"/>
      <c r="G1773" s="245"/>
      <c r="H1773" s="245"/>
      <c r="I1773" s="476">
        <f>F1773+G1773+H1773</f>
        <v>0</v>
      </c>
      <c r="J1773" s="243" t="str">
        <f t="shared" si="477"/>
        <v/>
      </c>
      <c r="K1773" s="244"/>
      <c r="L1773" s="423"/>
      <c r="M1773" s="252"/>
      <c r="N1773" s="315">
        <f>I1773</f>
        <v>0</v>
      </c>
      <c r="O1773" s="424">
        <f>L1773+M1773-N1773</f>
        <v>0</v>
      </c>
      <c r="P1773" s="244"/>
      <c r="Q1773" s="663"/>
      <c r="R1773" s="667"/>
      <c r="S1773" s="667"/>
      <c r="T1773" s="667"/>
      <c r="U1773" s="667"/>
      <c r="V1773" s="667"/>
      <c r="W1773" s="711"/>
      <c r="X1773" s="313">
        <f t="shared" si="478"/>
        <v>0</v>
      </c>
    </row>
    <row r="1774" spans="2:24" ht="18.600000000000001" hidden="1" thickBot="1">
      <c r="B1774" s="686">
        <v>2100</v>
      </c>
      <c r="C1774" s="942" t="s">
        <v>1067</v>
      </c>
      <c r="D1774" s="942"/>
      <c r="E1774" s="687"/>
      <c r="F1774" s="688">
        <f>SUM(F1775:F1779)</f>
        <v>0</v>
      </c>
      <c r="G1774" s="689">
        <f>SUM(G1775:G1779)</f>
        <v>0</v>
      </c>
      <c r="H1774" s="689">
        <f>SUM(H1775:H1779)</f>
        <v>0</v>
      </c>
      <c r="I1774" s="689">
        <f>SUM(I1775:I1779)</f>
        <v>0</v>
      </c>
      <c r="J1774" s="243" t="str">
        <f t="shared" si="477"/>
        <v/>
      </c>
      <c r="K1774" s="244"/>
      <c r="L1774" s="316">
        <f>SUM(L1775:L1779)</f>
        <v>0</v>
      </c>
      <c r="M1774" s="317">
        <f>SUM(M1775:M1779)</f>
        <v>0</v>
      </c>
      <c r="N1774" s="425">
        <f>SUM(N1775:N1779)</f>
        <v>0</v>
      </c>
      <c r="O1774" s="426">
        <f>SUM(O1775:O1779)</f>
        <v>0</v>
      </c>
      <c r="P1774" s="244"/>
      <c r="Q1774" s="665"/>
      <c r="R1774" s="666"/>
      <c r="S1774" s="666"/>
      <c r="T1774" s="666"/>
      <c r="U1774" s="666"/>
      <c r="V1774" s="666"/>
      <c r="W1774" s="712"/>
      <c r="X1774" s="313">
        <f t="shared" si="478"/>
        <v>0</v>
      </c>
    </row>
    <row r="1775" spans="2:24" ht="18.600000000000001" hidden="1" thickBot="1">
      <c r="B1775" s="136"/>
      <c r="C1775" s="144">
        <v>2110</v>
      </c>
      <c r="D1775" s="147" t="s">
        <v>226</v>
      </c>
      <c r="E1775" s="704"/>
      <c r="F1775" s="449"/>
      <c r="G1775" s="245"/>
      <c r="H1775" s="245"/>
      <c r="I1775" s="476">
        <f>F1775+G1775+H1775</f>
        <v>0</v>
      </c>
      <c r="J1775" s="243" t="str">
        <f t="shared" si="477"/>
        <v/>
      </c>
      <c r="K1775" s="244"/>
      <c r="L1775" s="423"/>
      <c r="M1775" s="252"/>
      <c r="N1775" s="315">
        <f>I1775</f>
        <v>0</v>
      </c>
      <c r="O1775" s="424">
        <f>L1775+M1775-N1775</f>
        <v>0</v>
      </c>
      <c r="P1775" s="244"/>
      <c r="Q1775" s="663"/>
      <c r="R1775" s="667"/>
      <c r="S1775" s="667"/>
      <c r="T1775" s="667"/>
      <c r="U1775" s="667"/>
      <c r="V1775" s="667"/>
      <c r="W1775" s="711"/>
      <c r="X1775" s="313">
        <f t="shared" si="478"/>
        <v>0</v>
      </c>
    </row>
    <row r="1776" spans="2:24" ht="18.600000000000001" hidden="1" thickBot="1">
      <c r="B1776" s="171"/>
      <c r="C1776" s="137">
        <v>2120</v>
      </c>
      <c r="D1776" s="159" t="s">
        <v>227</v>
      </c>
      <c r="E1776" s="704"/>
      <c r="F1776" s="449"/>
      <c r="G1776" s="245"/>
      <c r="H1776" s="245"/>
      <c r="I1776" s="476">
        <f>F1776+G1776+H1776</f>
        <v>0</v>
      </c>
      <c r="J1776" s="243" t="str">
        <f t="shared" si="477"/>
        <v/>
      </c>
      <c r="K1776" s="244"/>
      <c r="L1776" s="423"/>
      <c r="M1776" s="252"/>
      <c r="N1776" s="315">
        <f>I1776</f>
        <v>0</v>
      </c>
      <c r="O1776" s="424">
        <f>L1776+M1776-N1776</f>
        <v>0</v>
      </c>
      <c r="P1776" s="244"/>
      <c r="Q1776" s="663"/>
      <c r="R1776" s="667"/>
      <c r="S1776" s="667"/>
      <c r="T1776" s="667"/>
      <c r="U1776" s="667"/>
      <c r="V1776" s="667"/>
      <c r="W1776" s="711"/>
      <c r="X1776" s="313">
        <f t="shared" si="478"/>
        <v>0</v>
      </c>
    </row>
    <row r="1777" spans="2:24" ht="18.600000000000001" hidden="1" thickBot="1">
      <c r="B1777" s="171"/>
      <c r="C1777" s="137">
        <v>2125</v>
      </c>
      <c r="D1777" s="156" t="s">
        <v>1060</v>
      </c>
      <c r="E1777" s="704"/>
      <c r="F1777" s="592">
        <v>0</v>
      </c>
      <c r="G1777" s="592">
        <v>0</v>
      </c>
      <c r="H1777" s="592">
        <v>0</v>
      </c>
      <c r="I1777" s="476">
        <f>F1777+G1777+H1777</f>
        <v>0</v>
      </c>
      <c r="J1777" s="243" t="str">
        <f t="shared" si="477"/>
        <v/>
      </c>
      <c r="K1777" s="244"/>
      <c r="L1777" s="423"/>
      <c r="M1777" s="252"/>
      <c r="N1777" s="315">
        <f>I1777</f>
        <v>0</v>
      </c>
      <c r="O1777" s="424">
        <f>L1777+M1777-N1777</f>
        <v>0</v>
      </c>
      <c r="P1777" s="244"/>
      <c r="Q1777" s="663"/>
      <c r="R1777" s="667"/>
      <c r="S1777" s="667"/>
      <c r="T1777" s="667"/>
      <c r="U1777" s="667"/>
      <c r="V1777" s="667"/>
      <c r="W1777" s="711"/>
      <c r="X1777" s="313">
        <f t="shared" si="478"/>
        <v>0</v>
      </c>
    </row>
    <row r="1778" spans="2:24" ht="18.600000000000001" hidden="1" thickBot="1">
      <c r="B1778" s="143"/>
      <c r="C1778" s="137">
        <v>2140</v>
      </c>
      <c r="D1778" s="159" t="s">
        <v>229</v>
      </c>
      <c r="E1778" s="704"/>
      <c r="F1778" s="592">
        <v>0</v>
      </c>
      <c r="G1778" s="592">
        <v>0</v>
      </c>
      <c r="H1778" s="592">
        <v>0</v>
      </c>
      <c r="I1778" s="476">
        <f>F1778+G1778+H1778</f>
        <v>0</v>
      </c>
      <c r="J1778" s="243" t="str">
        <f t="shared" si="477"/>
        <v/>
      </c>
      <c r="K1778" s="244"/>
      <c r="L1778" s="423"/>
      <c r="M1778" s="252"/>
      <c r="N1778" s="315">
        <f>I1778</f>
        <v>0</v>
      </c>
      <c r="O1778" s="424">
        <f>L1778+M1778-N1778</f>
        <v>0</v>
      </c>
      <c r="P1778" s="244"/>
      <c r="Q1778" s="663"/>
      <c r="R1778" s="667"/>
      <c r="S1778" s="667"/>
      <c r="T1778" s="667"/>
      <c r="U1778" s="667"/>
      <c r="V1778" s="667"/>
      <c r="W1778" s="711"/>
      <c r="X1778" s="313">
        <f t="shared" si="478"/>
        <v>0</v>
      </c>
    </row>
    <row r="1779" spans="2:24" ht="18.600000000000001" hidden="1" thickBot="1">
      <c r="B1779" s="136"/>
      <c r="C1779" s="142">
        <v>2190</v>
      </c>
      <c r="D1779" s="491" t="s">
        <v>230</v>
      </c>
      <c r="E1779" s="704"/>
      <c r="F1779" s="449"/>
      <c r="G1779" s="245"/>
      <c r="H1779" s="245"/>
      <c r="I1779" s="476">
        <f>F1779+G1779+H1779</f>
        <v>0</v>
      </c>
      <c r="J1779" s="243" t="str">
        <f t="shared" si="477"/>
        <v/>
      </c>
      <c r="K1779" s="244"/>
      <c r="L1779" s="423"/>
      <c r="M1779" s="252"/>
      <c r="N1779" s="315">
        <f>I1779</f>
        <v>0</v>
      </c>
      <c r="O1779" s="424">
        <f>L1779+M1779-N1779</f>
        <v>0</v>
      </c>
      <c r="P1779" s="244"/>
      <c r="Q1779" s="663"/>
      <c r="R1779" s="667"/>
      <c r="S1779" s="667"/>
      <c r="T1779" s="667"/>
      <c r="U1779" s="667"/>
      <c r="V1779" s="667"/>
      <c r="W1779" s="711"/>
      <c r="X1779" s="313">
        <f t="shared" si="478"/>
        <v>0</v>
      </c>
    </row>
    <row r="1780" spans="2:24" ht="18.600000000000001" hidden="1" thickBot="1">
      <c r="B1780" s="686">
        <v>2200</v>
      </c>
      <c r="C1780" s="942" t="s">
        <v>231</v>
      </c>
      <c r="D1780" s="942"/>
      <c r="E1780" s="687"/>
      <c r="F1780" s="688">
        <f>SUM(F1781:F1782)</f>
        <v>0</v>
      </c>
      <c r="G1780" s="689">
        <f>SUM(G1781:G1782)</f>
        <v>0</v>
      </c>
      <c r="H1780" s="689">
        <f>SUM(H1781:H1782)</f>
        <v>0</v>
      </c>
      <c r="I1780" s="689">
        <f>SUM(I1781:I1782)</f>
        <v>0</v>
      </c>
      <c r="J1780" s="243" t="str">
        <f t="shared" si="477"/>
        <v/>
      </c>
      <c r="K1780" s="244"/>
      <c r="L1780" s="316">
        <f>SUM(L1781:L1782)</f>
        <v>0</v>
      </c>
      <c r="M1780" s="317">
        <f>SUM(M1781:M1782)</f>
        <v>0</v>
      </c>
      <c r="N1780" s="425">
        <f>SUM(N1781:N1782)</f>
        <v>0</v>
      </c>
      <c r="O1780" s="426">
        <f>SUM(O1781:O1782)</f>
        <v>0</v>
      </c>
      <c r="P1780" s="244"/>
      <c r="Q1780" s="665"/>
      <c r="R1780" s="666"/>
      <c r="S1780" s="666"/>
      <c r="T1780" s="666"/>
      <c r="U1780" s="666"/>
      <c r="V1780" s="666"/>
      <c r="W1780" s="712"/>
      <c r="X1780" s="313">
        <f t="shared" si="478"/>
        <v>0</v>
      </c>
    </row>
    <row r="1781" spans="2:24" ht="18.600000000000001" hidden="1" thickBot="1">
      <c r="B1781" s="136"/>
      <c r="C1781" s="137">
        <v>2221</v>
      </c>
      <c r="D1781" s="139" t="s">
        <v>1440</v>
      </c>
      <c r="E1781" s="704"/>
      <c r="F1781" s="449"/>
      <c r="G1781" s="245"/>
      <c r="H1781" s="245"/>
      <c r="I1781" s="476">
        <f t="shared" ref="I1781:I1786" si="479">F1781+G1781+H1781</f>
        <v>0</v>
      </c>
      <c r="J1781" s="243" t="str">
        <f t="shared" si="477"/>
        <v/>
      </c>
      <c r="K1781" s="244"/>
      <c r="L1781" s="423"/>
      <c r="M1781" s="252"/>
      <c r="N1781" s="315">
        <f t="shared" ref="N1781:N1786" si="480">I1781</f>
        <v>0</v>
      </c>
      <c r="O1781" s="424">
        <f t="shared" ref="O1781:O1786" si="481">L1781+M1781-N1781</f>
        <v>0</v>
      </c>
      <c r="P1781" s="244"/>
      <c r="Q1781" s="663"/>
      <c r="R1781" s="667"/>
      <c r="S1781" s="667"/>
      <c r="T1781" s="667"/>
      <c r="U1781" s="667"/>
      <c r="V1781" s="667"/>
      <c r="W1781" s="711"/>
      <c r="X1781" s="313">
        <f t="shared" si="478"/>
        <v>0</v>
      </c>
    </row>
    <row r="1782" spans="2:24" ht="18.600000000000001" hidden="1" thickBot="1">
      <c r="B1782" s="136"/>
      <c r="C1782" s="142">
        <v>2224</v>
      </c>
      <c r="D1782" s="141" t="s">
        <v>232</v>
      </c>
      <c r="E1782" s="704"/>
      <c r="F1782" s="449"/>
      <c r="G1782" s="245"/>
      <c r="H1782" s="245"/>
      <c r="I1782" s="476">
        <f t="shared" si="479"/>
        <v>0</v>
      </c>
      <c r="J1782" s="243" t="str">
        <f t="shared" si="477"/>
        <v/>
      </c>
      <c r="K1782" s="244"/>
      <c r="L1782" s="423"/>
      <c r="M1782" s="252"/>
      <c r="N1782" s="315">
        <f t="shared" si="480"/>
        <v>0</v>
      </c>
      <c r="O1782" s="424">
        <f t="shared" si="481"/>
        <v>0</v>
      </c>
      <c r="P1782" s="244"/>
      <c r="Q1782" s="663"/>
      <c r="R1782" s="667"/>
      <c r="S1782" s="667"/>
      <c r="T1782" s="667"/>
      <c r="U1782" s="667"/>
      <c r="V1782" s="667"/>
      <c r="W1782" s="711"/>
      <c r="X1782" s="313">
        <f t="shared" si="478"/>
        <v>0</v>
      </c>
    </row>
    <row r="1783" spans="2:24" ht="18.600000000000001" hidden="1" thickBot="1">
      <c r="B1783" s="686">
        <v>2500</v>
      </c>
      <c r="C1783" s="944" t="s">
        <v>233</v>
      </c>
      <c r="D1783" s="944"/>
      <c r="E1783" s="687"/>
      <c r="F1783" s="690"/>
      <c r="G1783" s="691"/>
      <c r="H1783" s="691"/>
      <c r="I1783" s="692">
        <f t="shared" si="479"/>
        <v>0</v>
      </c>
      <c r="J1783" s="243" t="str">
        <f t="shared" si="477"/>
        <v/>
      </c>
      <c r="K1783" s="244"/>
      <c r="L1783" s="428"/>
      <c r="M1783" s="254"/>
      <c r="N1783" s="315">
        <f t="shared" si="480"/>
        <v>0</v>
      </c>
      <c r="O1783" s="424">
        <f t="shared" si="481"/>
        <v>0</v>
      </c>
      <c r="P1783" s="244"/>
      <c r="Q1783" s="665"/>
      <c r="R1783" s="666"/>
      <c r="S1783" s="667"/>
      <c r="T1783" s="667"/>
      <c r="U1783" s="666"/>
      <c r="V1783" s="667"/>
      <c r="W1783" s="711"/>
      <c r="X1783" s="313">
        <f t="shared" si="478"/>
        <v>0</v>
      </c>
    </row>
    <row r="1784" spans="2:24" ht="18.600000000000001" hidden="1" thickBot="1">
      <c r="B1784" s="686">
        <v>2600</v>
      </c>
      <c r="C1784" s="961" t="s">
        <v>234</v>
      </c>
      <c r="D1784" s="962"/>
      <c r="E1784" s="687"/>
      <c r="F1784" s="690"/>
      <c r="G1784" s="691"/>
      <c r="H1784" s="691"/>
      <c r="I1784" s="692">
        <f t="shared" si="479"/>
        <v>0</v>
      </c>
      <c r="J1784" s="243" t="str">
        <f t="shared" si="477"/>
        <v/>
      </c>
      <c r="K1784" s="244"/>
      <c r="L1784" s="428"/>
      <c r="M1784" s="254"/>
      <c r="N1784" s="315">
        <f t="shared" si="480"/>
        <v>0</v>
      </c>
      <c r="O1784" s="424">
        <f t="shared" si="481"/>
        <v>0</v>
      </c>
      <c r="P1784" s="244"/>
      <c r="Q1784" s="665"/>
      <c r="R1784" s="666"/>
      <c r="S1784" s="667"/>
      <c r="T1784" s="667"/>
      <c r="U1784" s="666"/>
      <c r="V1784" s="667"/>
      <c r="W1784" s="711"/>
      <c r="X1784" s="313">
        <f t="shared" si="478"/>
        <v>0</v>
      </c>
    </row>
    <row r="1785" spans="2:24" ht="18.600000000000001" hidden="1" thickBot="1">
      <c r="B1785" s="686">
        <v>2700</v>
      </c>
      <c r="C1785" s="961" t="s">
        <v>235</v>
      </c>
      <c r="D1785" s="962"/>
      <c r="E1785" s="687"/>
      <c r="F1785" s="690"/>
      <c r="G1785" s="691"/>
      <c r="H1785" s="691"/>
      <c r="I1785" s="692">
        <f t="shared" si="479"/>
        <v>0</v>
      </c>
      <c r="J1785" s="243" t="str">
        <f t="shared" si="477"/>
        <v/>
      </c>
      <c r="K1785" s="244"/>
      <c r="L1785" s="428"/>
      <c r="M1785" s="254"/>
      <c r="N1785" s="315">
        <f t="shared" si="480"/>
        <v>0</v>
      </c>
      <c r="O1785" s="424">
        <f t="shared" si="481"/>
        <v>0</v>
      </c>
      <c r="P1785" s="244"/>
      <c r="Q1785" s="665"/>
      <c r="R1785" s="666"/>
      <c r="S1785" s="667"/>
      <c r="T1785" s="667"/>
      <c r="U1785" s="666"/>
      <c r="V1785" s="667"/>
      <c r="W1785" s="711"/>
      <c r="X1785" s="313">
        <f t="shared" si="478"/>
        <v>0</v>
      </c>
    </row>
    <row r="1786" spans="2:24" ht="18.600000000000001" hidden="1" thickBot="1">
      <c r="B1786" s="686">
        <v>2800</v>
      </c>
      <c r="C1786" s="961" t="s">
        <v>1683</v>
      </c>
      <c r="D1786" s="962"/>
      <c r="E1786" s="687"/>
      <c r="F1786" s="690"/>
      <c r="G1786" s="691"/>
      <c r="H1786" s="691"/>
      <c r="I1786" s="692">
        <f t="shared" si="479"/>
        <v>0</v>
      </c>
      <c r="J1786" s="243" t="str">
        <f t="shared" si="477"/>
        <v/>
      </c>
      <c r="K1786" s="244"/>
      <c r="L1786" s="428"/>
      <c r="M1786" s="254"/>
      <c r="N1786" s="315">
        <f t="shared" si="480"/>
        <v>0</v>
      </c>
      <c r="O1786" s="424">
        <f t="shared" si="481"/>
        <v>0</v>
      </c>
      <c r="P1786" s="244"/>
      <c r="Q1786" s="665"/>
      <c r="R1786" s="666"/>
      <c r="S1786" s="667"/>
      <c r="T1786" s="667"/>
      <c r="U1786" s="666"/>
      <c r="V1786" s="667"/>
      <c r="W1786" s="711"/>
      <c r="X1786" s="313">
        <f t="shared" si="478"/>
        <v>0</v>
      </c>
    </row>
    <row r="1787" spans="2:24" ht="18.600000000000001" hidden="1" thickBot="1">
      <c r="B1787" s="686">
        <v>2900</v>
      </c>
      <c r="C1787" s="952" t="s">
        <v>236</v>
      </c>
      <c r="D1787" s="953"/>
      <c r="E1787" s="687"/>
      <c r="F1787" s="688">
        <f>SUM(F1788:F1795)</f>
        <v>0</v>
      </c>
      <c r="G1787" s="689">
        <f>SUM(G1788:G1795)</f>
        <v>0</v>
      </c>
      <c r="H1787" s="689">
        <f>SUM(H1788:H1795)</f>
        <v>0</v>
      </c>
      <c r="I1787" s="689">
        <f>SUM(I1788:I1795)</f>
        <v>0</v>
      </c>
      <c r="J1787" s="243" t="str">
        <f t="shared" si="477"/>
        <v/>
      </c>
      <c r="K1787" s="244"/>
      <c r="L1787" s="316">
        <f>SUM(L1788:L1795)</f>
        <v>0</v>
      </c>
      <c r="M1787" s="317">
        <f>SUM(M1788:M1795)</f>
        <v>0</v>
      </c>
      <c r="N1787" s="425">
        <f>SUM(N1788:N1795)</f>
        <v>0</v>
      </c>
      <c r="O1787" s="426">
        <f>SUM(O1788:O1795)</f>
        <v>0</v>
      </c>
      <c r="P1787" s="244"/>
      <c r="Q1787" s="665"/>
      <c r="R1787" s="666"/>
      <c r="S1787" s="666"/>
      <c r="T1787" s="666"/>
      <c r="U1787" s="666"/>
      <c r="V1787" s="666"/>
      <c r="W1787" s="712"/>
      <c r="X1787" s="313">
        <f t="shared" si="478"/>
        <v>0</v>
      </c>
    </row>
    <row r="1788" spans="2:24" ht="18.600000000000001" hidden="1" thickBot="1">
      <c r="B1788" s="172"/>
      <c r="C1788" s="144">
        <v>2910</v>
      </c>
      <c r="D1788" s="319" t="s">
        <v>1720</v>
      </c>
      <c r="E1788" s="704"/>
      <c r="F1788" s="449"/>
      <c r="G1788" s="245"/>
      <c r="H1788" s="245"/>
      <c r="I1788" s="476">
        <f t="shared" ref="I1788:I1795" si="482">F1788+G1788+H1788</f>
        <v>0</v>
      </c>
      <c r="J1788" s="243" t="str">
        <f t="shared" si="477"/>
        <v/>
      </c>
      <c r="K1788" s="244"/>
      <c r="L1788" s="423"/>
      <c r="M1788" s="252"/>
      <c r="N1788" s="315">
        <f t="shared" ref="N1788:N1795" si="483">I1788</f>
        <v>0</v>
      </c>
      <c r="O1788" s="424">
        <f t="shared" ref="O1788:O1795" si="484">L1788+M1788-N1788</f>
        <v>0</v>
      </c>
      <c r="P1788" s="244"/>
      <c r="Q1788" s="663"/>
      <c r="R1788" s="667"/>
      <c r="S1788" s="667"/>
      <c r="T1788" s="667"/>
      <c r="U1788" s="667"/>
      <c r="V1788" s="667"/>
      <c r="W1788" s="711"/>
      <c r="X1788" s="313">
        <f t="shared" si="478"/>
        <v>0</v>
      </c>
    </row>
    <row r="1789" spans="2:24" ht="18.600000000000001" hidden="1" thickBot="1">
      <c r="B1789" s="172"/>
      <c r="C1789" s="144">
        <v>2920</v>
      </c>
      <c r="D1789" s="319" t="s">
        <v>237</v>
      </c>
      <c r="E1789" s="704"/>
      <c r="F1789" s="449"/>
      <c r="G1789" s="245"/>
      <c r="H1789" s="245"/>
      <c r="I1789" s="476">
        <f t="shared" si="482"/>
        <v>0</v>
      </c>
      <c r="J1789" s="243" t="str">
        <f t="shared" si="477"/>
        <v/>
      </c>
      <c r="K1789" s="244"/>
      <c r="L1789" s="423"/>
      <c r="M1789" s="252"/>
      <c r="N1789" s="315">
        <f t="shared" si="483"/>
        <v>0</v>
      </c>
      <c r="O1789" s="424">
        <f t="shared" si="484"/>
        <v>0</v>
      </c>
      <c r="P1789" s="244"/>
      <c r="Q1789" s="663"/>
      <c r="R1789" s="667"/>
      <c r="S1789" s="667"/>
      <c r="T1789" s="667"/>
      <c r="U1789" s="667"/>
      <c r="V1789" s="667"/>
      <c r="W1789" s="711"/>
      <c r="X1789" s="313">
        <f t="shared" si="478"/>
        <v>0</v>
      </c>
    </row>
    <row r="1790" spans="2:24" ht="33" hidden="1" thickBot="1">
      <c r="B1790" s="172"/>
      <c r="C1790" s="168">
        <v>2969</v>
      </c>
      <c r="D1790" s="320" t="s">
        <v>238</v>
      </c>
      <c r="E1790" s="704"/>
      <c r="F1790" s="449"/>
      <c r="G1790" s="245"/>
      <c r="H1790" s="245"/>
      <c r="I1790" s="476">
        <f t="shared" si="482"/>
        <v>0</v>
      </c>
      <c r="J1790" s="243" t="str">
        <f t="shared" si="477"/>
        <v/>
      </c>
      <c r="K1790" s="244"/>
      <c r="L1790" s="423"/>
      <c r="M1790" s="252"/>
      <c r="N1790" s="315">
        <f t="shared" si="483"/>
        <v>0</v>
      </c>
      <c r="O1790" s="424">
        <f t="shared" si="484"/>
        <v>0</v>
      </c>
      <c r="P1790" s="244"/>
      <c r="Q1790" s="663"/>
      <c r="R1790" s="667"/>
      <c r="S1790" s="667"/>
      <c r="T1790" s="667"/>
      <c r="U1790" s="667"/>
      <c r="V1790" s="667"/>
      <c r="W1790" s="711"/>
      <c r="X1790" s="313">
        <f t="shared" si="478"/>
        <v>0</v>
      </c>
    </row>
    <row r="1791" spans="2:24" ht="33" hidden="1" thickBot="1">
      <c r="B1791" s="172"/>
      <c r="C1791" s="168">
        <v>2970</v>
      </c>
      <c r="D1791" s="320" t="s">
        <v>239</v>
      </c>
      <c r="E1791" s="704"/>
      <c r="F1791" s="449"/>
      <c r="G1791" s="245"/>
      <c r="H1791" s="245"/>
      <c r="I1791" s="476">
        <f t="shared" si="482"/>
        <v>0</v>
      </c>
      <c r="J1791" s="243" t="str">
        <f t="shared" si="477"/>
        <v/>
      </c>
      <c r="K1791" s="244"/>
      <c r="L1791" s="423"/>
      <c r="M1791" s="252"/>
      <c r="N1791" s="315">
        <f t="shared" si="483"/>
        <v>0</v>
      </c>
      <c r="O1791" s="424">
        <f t="shared" si="484"/>
        <v>0</v>
      </c>
      <c r="P1791" s="244"/>
      <c r="Q1791" s="663"/>
      <c r="R1791" s="667"/>
      <c r="S1791" s="667"/>
      <c r="T1791" s="667"/>
      <c r="U1791" s="667"/>
      <c r="V1791" s="667"/>
      <c r="W1791" s="711"/>
      <c r="X1791" s="313">
        <f t="shared" si="478"/>
        <v>0</v>
      </c>
    </row>
    <row r="1792" spans="2:24" ht="18.600000000000001" hidden="1" thickBot="1">
      <c r="B1792" s="172"/>
      <c r="C1792" s="166">
        <v>2989</v>
      </c>
      <c r="D1792" s="321" t="s">
        <v>240</v>
      </c>
      <c r="E1792" s="704"/>
      <c r="F1792" s="449"/>
      <c r="G1792" s="245"/>
      <c r="H1792" s="245"/>
      <c r="I1792" s="476">
        <f t="shared" si="482"/>
        <v>0</v>
      </c>
      <c r="J1792" s="243" t="str">
        <f t="shared" si="477"/>
        <v/>
      </c>
      <c r="K1792" s="244"/>
      <c r="L1792" s="423"/>
      <c r="M1792" s="252"/>
      <c r="N1792" s="315">
        <f t="shared" si="483"/>
        <v>0</v>
      </c>
      <c r="O1792" s="424">
        <f t="shared" si="484"/>
        <v>0</v>
      </c>
      <c r="P1792" s="244"/>
      <c r="Q1792" s="663"/>
      <c r="R1792" s="667"/>
      <c r="S1792" s="667"/>
      <c r="T1792" s="667"/>
      <c r="U1792" s="667"/>
      <c r="V1792" s="667"/>
      <c r="W1792" s="711"/>
      <c r="X1792" s="313">
        <f t="shared" si="478"/>
        <v>0</v>
      </c>
    </row>
    <row r="1793" spans="2:24" ht="33" hidden="1" thickBot="1">
      <c r="B1793" s="136"/>
      <c r="C1793" s="137">
        <v>2990</v>
      </c>
      <c r="D1793" s="322" t="s">
        <v>1701</v>
      </c>
      <c r="E1793" s="704"/>
      <c r="F1793" s="449"/>
      <c r="G1793" s="245"/>
      <c r="H1793" s="245"/>
      <c r="I1793" s="476">
        <f t="shared" si="482"/>
        <v>0</v>
      </c>
      <c r="J1793" s="243" t="str">
        <f t="shared" si="477"/>
        <v/>
      </c>
      <c r="K1793" s="244"/>
      <c r="L1793" s="423"/>
      <c r="M1793" s="252"/>
      <c r="N1793" s="315">
        <f t="shared" si="483"/>
        <v>0</v>
      </c>
      <c r="O1793" s="424">
        <f t="shared" si="484"/>
        <v>0</v>
      </c>
      <c r="P1793" s="244"/>
      <c r="Q1793" s="663"/>
      <c r="R1793" s="667"/>
      <c r="S1793" s="667"/>
      <c r="T1793" s="667"/>
      <c r="U1793" s="667"/>
      <c r="V1793" s="667"/>
      <c r="W1793" s="711"/>
      <c r="X1793" s="313">
        <f t="shared" si="478"/>
        <v>0</v>
      </c>
    </row>
    <row r="1794" spans="2:24" ht="18.600000000000001" hidden="1" thickBot="1">
      <c r="B1794" s="136"/>
      <c r="C1794" s="137">
        <v>2991</v>
      </c>
      <c r="D1794" s="322" t="s">
        <v>241</v>
      </c>
      <c r="E1794" s="704"/>
      <c r="F1794" s="449"/>
      <c r="G1794" s="245"/>
      <c r="H1794" s="245"/>
      <c r="I1794" s="476">
        <f t="shared" si="482"/>
        <v>0</v>
      </c>
      <c r="J1794" s="243" t="str">
        <f t="shared" si="477"/>
        <v/>
      </c>
      <c r="K1794" s="244"/>
      <c r="L1794" s="423"/>
      <c r="M1794" s="252"/>
      <c r="N1794" s="315">
        <f t="shared" si="483"/>
        <v>0</v>
      </c>
      <c r="O1794" s="424">
        <f t="shared" si="484"/>
        <v>0</v>
      </c>
      <c r="P1794" s="244"/>
      <c r="Q1794" s="663"/>
      <c r="R1794" s="667"/>
      <c r="S1794" s="667"/>
      <c r="T1794" s="667"/>
      <c r="U1794" s="667"/>
      <c r="V1794" s="667"/>
      <c r="W1794" s="711"/>
      <c r="X1794" s="313">
        <f t="shared" si="478"/>
        <v>0</v>
      </c>
    </row>
    <row r="1795" spans="2:24" ht="18.600000000000001" hidden="1" thickBot="1">
      <c r="B1795" s="136"/>
      <c r="C1795" s="142">
        <v>2992</v>
      </c>
      <c r="D1795" s="154" t="s">
        <v>242</v>
      </c>
      <c r="E1795" s="704"/>
      <c r="F1795" s="449"/>
      <c r="G1795" s="245"/>
      <c r="H1795" s="245"/>
      <c r="I1795" s="476">
        <f t="shared" si="482"/>
        <v>0</v>
      </c>
      <c r="J1795" s="243" t="str">
        <f t="shared" si="477"/>
        <v/>
      </c>
      <c r="K1795" s="244"/>
      <c r="L1795" s="423"/>
      <c r="M1795" s="252"/>
      <c r="N1795" s="315">
        <f t="shared" si="483"/>
        <v>0</v>
      </c>
      <c r="O1795" s="424">
        <f t="shared" si="484"/>
        <v>0</v>
      </c>
      <c r="P1795" s="244"/>
      <c r="Q1795" s="663"/>
      <c r="R1795" s="667"/>
      <c r="S1795" s="667"/>
      <c r="T1795" s="667"/>
      <c r="U1795" s="667"/>
      <c r="V1795" s="667"/>
      <c r="W1795" s="711"/>
      <c r="X1795" s="313">
        <f t="shared" si="478"/>
        <v>0</v>
      </c>
    </row>
    <row r="1796" spans="2:24" ht="18.600000000000001" hidden="1" thickBot="1">
      <c r="B1796" s="686">
        <v>3300</v>
      </c>
      <c r="C1796" s="952" t="s">
        <v>1740</v>
      </c>
      <c r="D1796" s="952"/>
      <c r="E1796" s="687"/>
      <c r="F1796" s="673">
        <v>0</v>
      </c>
      <c r="G1796" s="673">
        <v>0</v>
      </c>
      <c r="H1796" s="673">
        <v>0</v>
      </c>
      <c r="I1796" s="689">
        <f>SUM(I1797:I1801)</f>
        <v>0</v>
      </c>
      <c r="J1796" s="243" t="str">
        <f t="shared" si="477"/>
        <v/>
      </c>
      <c r="K1796" s="244"/>
      <c r="L1796" s="665"/>
      <c r="M1796" s="666"/>
      <c r="N1796" s="666"/>
      <c r="O1796" s="712"/>
      <c r="P1796" s="244"/>
      <c r="Q1796" s="665"/>
      <c r="R1796" s="666"/>
      <c r="S1796" s="666"/>
      <c r="T1796" s="666"/>
      <c r="U1796" s="666"/>
      <c r="V1796" s="666"/>
      <c r="W1796" s="712"/>
      <c r="X1796" s="313">
        <f t="shared" si="478"/>
        <v>0</v>
      </c>
    </row>
    <row r="1797" spans="2:24" ht="18.600000000000001" hidden="1" thickBot="1">
      <c r="B1797" s="143"/>
      <c r="C1797" s="144">
        <v>3301</v>
      </c>
      <c r="D1797" s="460" t="s">
        <v>243</v>
      </c>
      <c r="E1797" s="704"/>
      <c r="F1797" s="592">
        <v>0</v>
      </c>
      <c r="G1797" s="592">
        <v>0</v>
      </c>
      <c r="H1797" s="592">
        <v>0</v>
      </c>
      <c r="I1797" s="476">
        <f t="shared" ref="I1797:I1804" si="485">F1797+G1797+H1797</f>
        <v>0</v>
      </c>
      <c r="J1797" s="243" t="str">
        <f t="shared" si="477"/>
        <v/>
      </c>
      <c r="K1797" s="244"/>
      <c r="L1797" s="663"/>
      <c r="M1797" s="667"/>
      <c r="N1797" s="667"/>
      <c r="O1797" s="711"/>
      <c r="P1797" s="244"/>
      <c r="Q1797" s="663"/>
      <c r="R1797" s="667"/>
      <c r="S1797" s="667"/>
      <c r="T1797" s="667"/>
      <c r="U1797" s="667"/>
      <c r="V1797" s="667"/>
      <c r="W1797" s="711"/>
      <c r="X1797" s="313">
        <f t="shared" si="478"/>
        <v>0</v>
      </c>
    </row>
    <row r="1798" spans="2:24" ht="18.600000000000001" hidden="1" thickBot="1">
      <c r="B1798" s="143"/>
      <c r="C1798" s="168">
        <v>3302</v>
      </c>
      <c r="D1798" s="461" t="s">
        <v>1061</v>
      </c>
      <c r="E1798" s="704"/>
      <c r="F1798" s="592">
        <v>0</v>
      </c>
      <c r="G1798" s="592">
        <v>0</v>
      </c>
      <c r="H1798" s="592">
        <v>0</v>
      </c>
      <c r="I1798" s="476">
        <f t="shared" si="485"/>
        <v>0</v>
      </c>
      <c r="J1798" s="243" t="str">
        <f t="shared" ref="J1798:J1829" si="486">(IF($E1798&lt;&gt;0,$J$2,IF($I1798&lt;&gt;0,$J$2,"")))</f>
        <v/>
      </c>
      <c r="K1798" s="244"/>
      <c r="L1798" s="663"/>
      <c r="M1798" s="667"/>
      <c r="N1798" s="667"/>
      <c r="O1798" s="711"/>
      <c r="P1798" s="244"/>
      <c r="Q1798" s="663"/>
      <c r="R1798" s="667"/>
      <c r="S1798" s="667"/>
      <c r="T1798" s="667"/>
      <c r="U1798" s="667"/>
      <c r="V1798" s="667"/>
      <c r="W1798" s="711"/>
      <c r="X1798" s="313">
        <f t="shared" ref="X1798:X1829" si="487">T1798-U1798-V1798-W1798</f>
        <v>0</v>
      </c>
    </row>
    <row r="1799" spans="2:24" ht="18.600000000000001" hidden="1" thickBot="1">
      <c r="B1799" s="143"/>
      <c r="C1799" s="166">
        <v>3304</v>
      </c>
      <c r="D1799" s="462" t="s">
        <v>245</v>
      </c>
      <c r="E1799" s="704"/>
      <c r="F1799" s="592">
        <v>0</v>
      </c>
      <c r="G1799" s="592">
        <v>0</v>
      </c>
      <c r="H1799" s="592">
        <v>0</v>
      </c>
      <c r="I1799" s="476">
        <f t="shared" si="485"/>
        <v>0</v>
      </c>
      <c r="J1799" s="243" t="str">
        <f t="shared" si="486"/>
        <v/>
      </c>
      <c r="K1799" s="244"/>
      <c r="L1799" s="663"/>
      <c r="M1799" s="667"/>
      <c r="N1799" s="667"/>
      <c r="O1799" s="711"/>
      <c r="P1799" s="244"/>
      <c r="Q1799" s="663"/>
      <c r="R1799" s="667"/>
      <c r="S1799" s="667"/>
      <c r="T1799" s="667"/>
      <c r="U1799" s="667"/>
      <c r="V1799" s="667"/>
      <c r="W1799" s="711"/>
      <c r="X1799" s="313">
        <f t="shared" si="487"/>
        <v>0</v>
      </c>
    </row>
    <row r="1800" spans="2:24" ht="31.8" hidden="1" thickBot="1">
      <c r="B1800" s="143"/>
      <c r="C1800" s="142">
        <v>3306</v>
      </c>
      <c r="D1800" s="463" t="s">
        <v>1684</v>
      </c>
      <c r="E1800" s="704"/>
      <c r="F1800" s="592">
        <v>0</v>
      </c>
      <c r="G1800" s="592">
        <v>0</v>
      </c>
      <c r="H1800" s="592">
        <v>0</v>
      </c>
      <c r="I1800" s="476">
        <f t="shared" si="485"/>
        <v>0</v>
      </c>
      <c r="J1800" s="243" t="str">
        <f t="shared" si="486"/>
        <v/>
      </c>
      <c r="K1800" s="244"/>
      <c r="L1800" s="663"/>
      <c r="M1800" s="667"/>
      <c r="N1800" s="667"/>
      <c r="O1800" s="711"/>
      <c r="P1800" s="244"/>
      <c r="Q1800" s="663"/>
      <c r="R1800" s="667"/>
      <c r="S1800" s="667"/>
      <c r="T1800" s="667"/>
      <c r="U1800" s="667"/>
      <c r="V1800" s="667"/>
      <c r="W1800" s="711"/>
      <c r="X1800" s="313">
        <f t="shared" si="487"/>
        <v>0</v>
      </c>
    </row>
    <row r="1801" spans="2:24" ht="18.600000000000001" hidden="1" thickBot="1">
      <c r="B1801" s="143"/>
      <c r="C1801" s="142">
        <v>3307</v>
      </c>
      <c r="D1801" s="463" t="s">
        <v>1775</v>
      </c>
      <c r="E1801" s="704"/>
      <c r="F1801" s="592">
        <v>0</v>
      </c>
      <c r="G1801" s="592">
        <v>0</v>
      </c>
      <c r="H1801" s="592">
        <v>0</v>
      </c>
      <c r="I1801" s="476">
        <f t="shared" si="485"/>
        <v>0</v>
      </c>
      <c r="J1801" s="243" t="str">
        <f t="shared" si="486"/>
        <v/>
      </c>
      <c r="K1801" s="244"/>
      <c r="L1801" s="663"/>
      <c r="M1801" s="667"/>
      <c r="N1801" s="667"/>
      <c r="O1801" s="711"/>
      <c r="P1801" s="244"/>
      <c r="Q1801" s="663"/>
      <c r="R1801" s="667"/>
      <c r="S1801" s="667"/>
      <c r="T1801" s="667"/>
      <c r="U1801" s="667"/>
      <c r="V1801" s="667"/>
      <c r="W1801" s="711"/>
      <c r="X1801" s="313">
        <f t="shared" si="487"/>
        <v>0</v>
      </c>
    </row>
    <row r="1802" spans="2:24" ht="18.600000000000001" hidden="1" thickBot="1">
      <c r="B1802" s="686">
        <v>3900</v>
      </c>
      <c r="C1802" s="944" t="s">
        <v>246</v>
      </c>
      <c r="D1802" s="965"/>
      <c r="E1802" s="687"/>
      <c r="F1802" s="673">
        <v>0</v>
      </c>
      <c r="G1802" s="673">
        <v>0</v>
      </c>
      <c r="H1802" s="673">
        <v>0</v>
      </c>
      <c r="I1802" s="692">
        <f t="shared" si="485"/>
        <v>0</v>
      </c>
      <c r="J1802" s="243" t="str">
        <f t="shared" si="486"/>
        <v/>
      </c>
      <c r="K1802" s="244"/>
      <c r="L1802" s="428"/>
      <c r="M1802" s="254"/>
      <c r="N1802" s="317">
        <f>I1802</f>
        <v>0</v>
      </c>
      <c r="O1802" s="424">
        <f>L1802+M1802-N1802</f>
        <v>0</v>
      </c>
      <c r="P1802" s="244"/>
      <c r="Q1802" s="428"/>
      <c r="R1802" s="254"/>
      <c r="S1802" s="429">
        <f>+IF(+(L1802+M1802)&gt;=I1802,+M1802,+(+I1802-L1802))</f>
        <v>0</v>
      </c>
      <c r="T1802" s="315">
        <f>Q1802+R1802-S1802</f>
        <v>0</v>
      </c>
      <c r="U1802" s="254"/>
      <c r="V1802" s="254"/>
      <c r="W1802" s="253"/>
      <c r="X1802" s="313">
        <f t="shared" si="487"/>
        <v>0</v>
      </c>
    </row>
    <row r="1803" spans="2:24" ht="18.600000000000001" thickBot="1">
      <c r="B1803" s="686">
        <v>4000</v>
      </c>
      <c r="C1803" s="966" t="s">
        <v>247</v>
      </c>
      <c r="D1803" s="966"/>
      <c r="E1803" s="687"/>
      <c r="F1803" s="690">
        <v>31959</v>
      </c>
      <c r="G1803" s="691"/>
      <c r="H1803" s="691"/>
      <c r="I1803" s="692">
        <f t="shared" si="485"/>
        <v>31959</v>
      </c>
      <c r="J1803" s="243">
        <f t="shared" si="486"/>
        <v>1</v>
      </c>
      <c r="K1803" s="244"/>
      <c r="L1803" s="428"/>
      <c r="M1803" s="254"/>
      <c r="N1803" s="317">
        <f>I1803</f>
        <v>31959</v>
      </c>
      <c r="O1803" s="424">
        <f>L1803+M1803-N1803</f>
        <v>-31959</v>
      </c>
      <c r="P1803" s="244"/>
      <c r="Q1803" s="665"/>
      <c r="R1803" s="666"/>
      <c r="S1803" s="666"/>
      <c r="T1803" s="667"/>
      <c r="U1803" s="666"/>
      <c r="V1803" s="666"/>
      <c r="W1803" s="711"/>
      <c r="X1803" s="313">
        <f t="shared" si="487"/>
        <v>0</v>
      </c>
    </row>
    <row r="1804" spans="2:24" ht="18.600000000000001" hidden="1" thickBot="1">
      <c r="B1804" s="686">
        <v>4100</v>
      </c>
      <c r="C1804" s="966" t="s">
        <v>248</v>
      </c>
      <c r="D1804" s="966"/>
      <c r="E1804" s="687"/>
      <c r="F1804" s="673">
        <v>0</v>
      </c>
      <c r="G1804" s="673">
        <v>0</v>
      </c>
      <c r="H1804" s="673">
        <v>0</v>
      </c>
      <c r="I1804" s="692">
        <f t="shared" si="485"/>
        <v>0</v>
      </c>
      <c r="J1804" s="243" t="str">
        <f t="shared" si="486"/>
        <v/>
      </c>
      <c r="K1804" s="244"/>
      <c r="L1804" s="665"/>
      <c r="M1804" s="666"/>
      <c r="N1804" s="666"/>
      <c r="O1804" s="712"/>
      <c r="P1804" s="244"/>
      <c r="Q1804" s="665"/>
      <c r="R1804" s="666"/>
      <c r="S1804" s="666"/>
      <c r="T1804" s="666"/>
      <c r="U1804" s="666"/>
      <c r="V1804" s="666"/>
      <c r="W1804" s="712"/>
      <c r="X1804" s="313">
        <f t="shared" si="487"/>
        <v>0</v>
      </c>
    </row>
    <row r="1805" spans="2:24" ht="18.600000000000001" hidden="1" thickBot="1">
      <c r="B1805" s="686">
        <v>4200</v>
      </c>
      <c r="C1805" s="952" t="s">
        <v>249</v>
      </c>
      <c r="D1805" s="953"/>
      <c r="E1805" s="687"/>
      <c r="F1805" s="688">
        <f>SUM(F1806:F1811)</f>
        <v>0</v>
      </c>
      <c r="G1805" s="689">
        <f>SUM(G1806:G1811)</f>
        <v>0</v>
      </c>
      <c r="H1805" s="689">
        <f>SUM(H1806:H1811)</f>
        <v>0</v>
      </c>
      <c r="I1805" s="689">
        <f>SUM(I1806:I1811)</f>
        <v>0</v>
      </c>
      <c r="J1805" s="243" t="str">
        <f t="shared" si="486"/>
        <v/>
      </c>
      <c r="K1805" s="244"/>
      <c r="L1805" s="316">
        <f>SUM(L1806:L1811)</f>
        <v>0</v>
      </c>
      <c r="M1805" s="317">
        <f>SUM(M1806:M1811)</f>
        <v>0</v>
      </c>
      <c r="N1805" s="425">
        <f>SUM(N1806:N1811)</f>
        <v>0</v>
      </c>
      <c r="O1805" s="426">
        <f>SUM(O1806:O1811)</f>
        <v>0</v>
      </c>
      <c r="P1805" s="244"/>
      <c r="Q1805" s="316">
        <f t="shared" ref="Q1805:W1805" si="488">SUM(Q1806:Q1811)</f>
        <v>0</v>
      </c>
      <c r="R1805" s="317">
        <f t="shared" si="488"/>
        <v>0</v>
      </c>
      <c r="S1805" s="317">
        <f t="shared" si="488"/>
        <v>0</v>
      </c>
      <c r="T1805" s="317">
        <f t="shared" si="488"/>
        <v>0</v>
      </c>
      <c r="U1805" s="317">
        <f t="shared" si="488"/>
        <v>0</v>
      </c>
      <c r="V1805" s="317">
        <f t="shared" si="488"/>
        <v>0</v>
      </c>
      <c r="W1805" s="426">
        <f t="shared" si="488"/>
        <v>0</v>
      </c>
      <c r="X1805" s="313">
        <f t="shared" si="487"/>
        <v>0</v>
      </c>
    </row>
    <row r="1806" spans="2:24" ht="18.600000000000001" hidden="1" thickBot="1">
      <c r="B1806" s="173"/>
      <c r="C1806" s="144">
        <v>4201</v>
      </c>
      <c r="D1806" s="138" t="s">
        <v>250</v>
      </c>
      <c r="E1806" s="704"/>
      <c r="F1806" s="449"/>
      <c r="G1806" s="245"/>
      <c r="H1806" s="245"/>
      <c r="I1806" s="476">
        <f t="shared" ref="I1806:I1811" si="489">F1806+G1806+H1806</f>
        <v>0</v>
      </c>
      <c r="J1806" s="243" t="str">
        <f t="shared" si="486"/>
        <v/>
      </c>
      <c r="K1806" s="244"/>
      <c r="L1806" s="423"/>
      <c r="M1806" s="252"/>
      <c r="N1806" s="315">
        <f t="shared" ref="N1806:N1811" si="490">I1806</f>
        <v>0</v>
      </c>
      <c r="O1806" s="424">
        <f t="shared" ref="O1806:O1811" si="491">L1806+M1806-N1806</f>
        <v>0</v>
      </c>
      <c r="P1806" s="244"/>
      <c r="Q1806" s="423"/>
      <c r="R1806" s="252"/>
      <c r="S1806" s="429">
        <f t="shared" ref="S1806:S1811" si="492">+IF(+(L1806+M1806)&gt;=I1806,+M1806,+(+I1806-L1806))</f>
        <v>0</v>
      </c>
      <c r="T1806" s="315">
        <f t="shared" ref="T1806:T1811" si="493">Q1806+R1806-S1806</f>
        <v>0</v>
      </c>
      <c r="U1806" s="252"/>
      <c r="V1806" s="252"/>
      <c r="W1806" s="253"/>
      <c r="X1806" s="313">
        <f t="shared" si="487"/>
        <v>0</v>
      </c>
    </row>
    <row r="1807" spans="2:24" ht="18.600000000000001" hidden="1" thickBot="1">
      <c r="B1807" s="173"/>
      <c r="C1807" s="137">
        <v>4202</v>
      </c>
      <c r="D1807" s="139" t="s">
        <v>251</v>
      </c>
      <c r="E1807" s="704"/>
      <c r="F1807" s="449"/>
      <c r="G1807" s="245"/>
      <c r="H1807" s="245"/>
      <c r="I1807" s="476">
        <f t="shared" si="489"/>
        <v>0</v>
      </c>
      <c r="J1807" s="243" t="str">
        <f t="shared" si="486"/>
        <v/>
      </c>
      <c r="K1807" s="244"/>
      <c r="L1807" s="423"/>
      <c r="M1807" s="252"/>
      <c r="N1807" s="315">
        <f t="shared" si="490"/>
        <v>0</v>
      </c>
      <c r="O1807" s="424">
        <f t="shared" si="491"/>
        <v>0</v>
      </c>
      <c r="P1807" s="244"/>
      <c r="Q1807" s="423"/>
      <c r="R1807" s="252"/>
      <c r="S1807" s="429">
        <f t="shared" si="492"/>
        <v>0</v>
      </c>
      <c r="T1807" s="315">
        <f t="shared" si="493"/>
        <v>0</v>
      </c>
      <c r="U1807" s="252"/>
      <c r="V1807" s="252"/>
      <c r="W1807" s="253"/>
      <c r="X1807" s="313">
        <f t="shared" si="487"/>
        <v>0</v>
      </c>
    </row>
    <row r="1808" spans="2:24" ht="18.600000000000001" hidden="1" thickBot="1">
      <c r="B1808" s="173"/>
      <c r="C1808" s="137">
        <v>4214</v>
      </c>
      <c r="D1808" s="139" t="s">
        <v>252</v>
      </c>
      <c r="E1808" s="704"/>
      <c r="F1808" s="449"/>
      <c r="G1808" s="245"/>
      <c r="H1808" s="245"/>
      <c r="I1808" s="476">
        <f t="shared" si="489"/>
        <v>0</v>
      </c>
      <c r="J1808" s="243" t="str">
        <f t="shared" si="486"/>
        <v/>
      </c>
      <c r="K1808" s="244"/>
      <c r="L1808" s="423"/>
      <c r="M1808" s="252"/>
      <c r="N1808" s="315">
        <f t="shared" si="490"/>
        <v>0</v>
      </c>
      <c r="O1808" s="424">
        <f t="shared" si="491"/>
        <v>0</v>
      </c>
      <c r="P1808" s="244"/>
      <c r="Q1808" s="423"/>
      <c r="R1808" s="252"/>
      <c r="S1808" s="429">
        <f t="shared" si="492"/>
        <v>0</v>
      </c>
      <c r="T1808" s="315">
        <f t="shared" si="493"/>
        <v>0</v>
      </c>
      <c r="U1808" s="252"/>
      <c r="V1808" s="252"/>
      <c r="W1808" s="253"/>
      <c r="X1808" s="313">
        <f t="shared" si="487"/>
        <v>0</v>
      </c>
    </row>
    <row r="1809" spans="2:24" ht="18.600000000000001" hidden="1" thickBot="1">
      <c r="B1809" s="173"/>
      <c r="C1809" s="137">
        <v>4217</v>
      </c>
      <c r="D1809" s="139" t="s">
        <v>253</v>
      </c>
      <c r="E1809" s="704"/>
      <c r="F1809" s="449"/>
      <c r="G1809" s="245"/>
      <c r="H1809" s="245"/>
      <c r="I1809" s="476">
        <f t="shared" si="489"/>
        <v>0</v>
      </c>
      <c r="J1809" s="243" t="str">
        <f t="shared" si="486"/>
        <v/>
      </c>
      <c r="K1809" s="244"/>
      <c r="L1809" s="423"/>
      <c r="M1809" s="252"/>
      <c r="N1809" s="315">
        <f t="shared" si="490"/>
        <v>0</v>
      </c>
      <c r="O1809" s="424">
        <f t="shared" si="491"/>
        <v>0</v>
      </c>
      <c r="P1809" s="244"/>
      <c r="Q1809" s="423"/>
      <c r="R1809" s="252"/>
      <c r="S1809" s="429">
        <f t="shared" si="492"/>
        <v>0</v>
      </c>
      <c r="T1809" s="315">
        <f t="shared" si="493"/>
        <v>0</v>
      </c>
      <c r="U1809" s="252"/>
      <c r="V1809" s="252"/>
      <c r="W1809" s="253"/>
      <c r="X1809" s="313">
        <f t="shared" si="487"/>
        <v>0</v>
      </c>
    </row>
    <row r="1810" spans="2:24" ht="18.600000000000001" hidden="1" thickBot="1">
      <c r="B1810" s="173"/>
      <c r="C1810" s="137">
        <v>4218</v>
      </c>
      <c r="D1810" s="145" t="s">
        <v>254</v>
      </c>
      <c r="E1810" s="704"/>
      <c r="F1810" s="449"/>
      <c r="G1810" s="245"/>
      <c r="H1810" s="245"/>
      <c r="I1810" s="476">
        <f t="shared" si="489"/>
        <v>0</v>
      </c>
      <c r="J1810" s="243" t="str">
        <f t="shared" si="486"/>
        <v/>
      </c>
      <c r="K1810" s="244"/>
      <c r="L1810" s="423"/>
      <c r="M1810" s="252"/>
      <c r="N1810" s="315">
        <f t="shared" si="490"/>
        <v>0</v>
      </c>
      <c r="O1810" s="424">
        <f t="shared" si="491"/>
        <v>0</v>
      </c>
      <c r="P1810" s="244"/>
      <c r="Q1810" s="423"/>
      <c r="R1810" s="252"/>
      <c r="S1810" s="429">
        <f t="shared" si="492"/>
        <v>0</v>
      </c>
      <c r="T1810" s="315">
        <f t="shared" si="493"/>
        <v>0</v>
      </c>
      <c r="U1810" s="252"/>
      <c r="V1810" s="252"/>
      <c r="W1810" s="253"/>
      <c r="X1810" s="313">
        <f t="shared" si="487"/>
        <v>0</v>
      </c>
    </row>
    <row r="1811" spans="2:24" ht="18.600000000000001" hidden="1" thickBot="1">
      <c r="B1811" s="173"/>
      <c r="C1811" s="137">
        <v>4219</v>
      </c>
      <c r="D1811" s="156" t="s">
        <v>255</v>
      </c>
      <c r="E1811" s="704"/>
      <c r="F1811" s="449"/>
      <c r="G1811" s="245"/>
      <c r="H1811" s="245"/>
      <c r="I1811" s="476">
        <f t="shared" si="489"/>
        <v>0</v>
      </c>
      <c r="J1811" s="243" t="str">
        <f t="shared" si="486"/>
        <v/>
      </c>
      <c r="K1811" s="244"/>
      <c r="L1811" s="423"/>
      <c r="M1811" s="252"/>
      <c r="N1811" s="315">
        <f t="shared" si="490"/>
        <v>0</v>
      </c>
      <c r="O1811" s="424">
        <f t="shared" si="491"/>
        <v>0</v>
      </c>
      <c r="P1811" s="244"/>
      <c r="Q1811" s="423"/>
      <c r="R1811" s="252"/>
      <c r="S1811" s="429">
        <f t="shared" si="492"/>
        <v>0</v>
      </c>
      <c r="T1811" s="315">
        <f t="shared" si="493"/>
        <v>0</v>
      </c>
      <c r="U1811" s="252"/>
      <c r="V1811" s="252"/>
      <c r="W1811" s="253"/>
      <c r="X1811" s="313">
        <f t="shared" si="487"/>
        <v>0</v>
      </c>
    </row>
    <row r="1812" spans="2:24" ht="18.600000000000001" hidden="1" thickBot="1">
      <c r="B1812" s="686">
        <v>4300</v>
      </c>
      <c r="C1812" s="942" t="s">
        <v>1685</v>
      </c>
      <c r="D1812" s="942"/>
      <c r="E1812" s="687"/>
      <c r="F1812" s="688">
        <f>SUM(F1813:F1815)</f>
        <v>0</v>
      </c>
      <c r="G1812" s="689">
        <f>SUM(G1813:G1815)</f>
        <v>0</v>
      </c>
      <c r="H1812" s="689">
        <f>SUM(H1813:H1815)</f>
        <v>0</v>
      </c>
      <c r="I1812" s="689">
        <f>SUM(I1813:I1815)</f>
        <v>0</v>
      </c>
      <c r="J1812" s="243" t="str">
        <f t="shared" si="486"/>
        <v/>
      </c>
      <c r="K1812" s="244"/>
      <c r="L1812" s="316">
        <f>SUM(L1813:L1815)</f>
        <v>0</v>
      </c>
      <c r="M1812" s="317">
        <f>SUM(M1813:M1815)</f>
        <v>0</v>
      </c>
      <c r="N1812" s="425">
        <f>SUM(N1813:N1815)</f>
        <v>0</v>
      </c>
      <c r="O1812" s="426">
        <f>SUM(O1813:O1815)</f>
        <v>0</v>
      </c>
      <c r="P1812" s="244"/>
      <c r="Q1812" s="316">
        <f t="shared" ref="Q1812:W1812" si="494">SUM(Q1813:Q1815)</f>
        <v>0</v>
      </c>
      <c r="R1812" s="317">
        <f t="shared" si="494"/>
        <v>0</v>
      </c>
      <c r="S1812" s="317">
        <f t="shared" si="494"/>
        <v>0</v>
      </c>
      <c r="T1812" s="317">
        <f t="shared" si="494"/>
        <v>0</v>
      </c>
      <c r="U1812" s="317">
        <f t="shared" si="494"/>
        <v>0</v>
      </c>
      <c r="V1812" s="317">
        <f t="shared" si="494"/>
        <v>0</v>
      </c>
      <c r="W1812" s="426">
        <f t="shared" si="494"/>
        <v>0</v>
      </c>
      <c r="X1812" s="313">
        <f t="shared" si="487"/>
        <v>0</v>
      </c>
    </row>
    <row r="1813" spans="2:24" ht="18.600000000000001" hidden="1" thickBot="1">
      <c r="B1813" s="173"/>
      <c r="C1813" s="144">
        <v>4301</v>
      </c>
      <c r="D1813" s="163" t="s">
        <v>256</v>
      </c>
      <c r="E1813" s="704"/>
      <c r="F1813" s="449"/>
      <c r="G1813" s="245"/>
      <c r="H1813" s="245"/>
      <c r="I1813" s="476">
        <f t="shared" ref="I1813:I1818" si="495">F1813+G1813+H1813</f>
        <v>0</v>
      </c>
      <c r="J1813" s="243" t="str">
        <f t="shared" si="486"/>
        <v/>
      </c>
      <c r="K1813" s="244"/>
      <c r="L1813" s="423"/>
      <c r="M1813" s="252"/>
      <c r="N1813" s="315">
        <f t="shared" ref="N1813:N1818" si="496">I1813</f>
        <v>0</v>
      </c>
      <c r="O1813" s="424">
        <f t="shared" ref="O1813:O1818" si="497">L1813+M1813-N1813</f>
        <v>0</v>
      </c>
      <c r="P1813" s="244"/>
      <c r="Q1813" s="423"/>
      <c r="R1813" s="252"/>
      <c r="S1813" s="429">
        <f t="shared" ref="S1813:S1818" si="498">+IF(+(L1813+M1813)&gt;=I1813,+M1813,+(+I1813-L1813))</f>
        <v>0</v>
      </c>
      <c r="T1813" s="315">
        <f t="shared" ref="T1813:T1818" si="499">Q1813+R1813-S1813</f>
        <v>0</v>
      </c>
      <c r="U1813" s="252"/>
      <c r="V1813" s="252"/>
      <c r="W1813" s="253"/>
      <c r="X1813" s="313">
        <f t="shared" si="487"/>
        <v>0</v>
      </c>
    </row>
    <row r="1814" spans="2:24" ht="18.600000000000001" hidden="1" thickBot="1">
      <c r="B1814" s="173"/>
      <c r="C1814" s="137">
        <v>4302</v>
      </c>
      <c r="D1814" s="139" t="s">
        <v>1062</v>
      </c>
      <c r="E1814" s="704"/>
      <c r="F1814" s="449"/>
      <c r="G1814" s="245"/>
      <c r="H1814" s="245"/>
      <c r="I1814" s="476">
        <f t="shared" si="495"/>
        <v>0</v>
      </c>
      <c r="J1814" s="243" t="str">
        <f t="shared" si="486"/>
        <v/>
      </c>
      <c r="K1814" s="244"/>
      <c r="L1814" s="423"/>
      <c r="M1814" s="252"/>
      <c r="N1814" s="315">
        <f t="shared" si="496"/>
        <v>0</v>
      </c>
      <c r="O1814" s="424">
        <f t="shared" si="497"/>
        <v>0</v>
      </c>
      <c r="P1814" s="244"/>
      <c r="Q1814" s="423"/>
      <c r="R1814" s="252"/>
      <c r="S1814" s="429">
        <f t="shared" si="498"/>
        <v>0</v>
      </c>
      <c r="T1814" s="315">
        <f t="shared" si="499"/>
        <v>0</v>
      </c>
      <c r="U1814" s="252"/>
      <c r="V1814" s="252"/>
      <c r="W1814" s="253"/>
      <c r="X1814" s="313">
        <f t="shared" si="487"/>
        <v>0</v>
      </c>
    </row>
    <row r="1815" spans="2:24" ht="18.600000000000001" hidden="1" thickBot="1">
      <c r="B1815" s="173"/>
      <c r="C1815" s="142">
        <v>4309</v>
      </c>
      <c r="D1815" s="148" t="s">
        <v>258</v>
      </c>
      <c r="E1815" s="704"/>
      <c r="F1815" s="449"/>
      <c r="G1815" s="245"/>
      <c r="H1815" s="245"/>
      <c r="I1815" s="476">
        <f t="shared" si="495"/>
        <v>0</v>
      </c>
      <c r="J1815" s="243" t="str">
        <f t="shared" si="486"/>
        <v/>
      </c>
      <c r="K1815" s="244"/>
      <c r="L1815" s="423"/>
      <c r="M1815" s="252"/>
      <c r="N1815" s="315">
        <f t="shared" si="496"/>
        <v>0</v>
      </c>
      <c r="O1815" s="424">
        <f t="shared" si="497"/>
        <v>0</v>
      </c>
      <c r="P1815" s="244"/>
      <c r="Q1815" s="423"/>
      <c r="R1815" s="252"/>
      <c r="S1815" s="429">
        <f t="shared" si="498"/>
        <v>0</v>
      </c>
      <c r="T1815" s="315">
        <f t="shared" si="499"/>
        <v>0</v>
      </c>
      <c r="U1815" s="252"/>
      <c r="V1815" s="252"/>
      <c r="W1815" s="253"/>
      <c r="X1815" s="313">
        <f t="shared" si="487"/>
        <v>0</v>
      </c>
    </row>
    <row r="1816" spans="2:24" ht="18.600000000000001" hidden="1" thickBot="1">
      <c r="B1816" s="686">
        <v>4400</v>
      </c>
      <c r="C1816" s="944" t="s">
        <v>1686</v>
      </c>
      <c r="D1816" s="944"/>
      <c r="E1816" s="687"/>
      <c r="F1816" s="690"/>
      <c r="G1816" s="691"/>
      <c r="H1816" s="691"/>
      <c r="I1816" s="692">
        <f t="shared" si="495"/>
        <v>0</v>
      </c>
      <c r="J1816" s="243" t="str">
        <f t="shared" si="486"/>
        <v/>
      </c>
      <c r="K1816" s="244"/>
      <c r="L1816" s="428"/>
      <c r="M1816" s="254"/>
      <c r="N1816" s="317">
        <f t="shared" si="496"/>
        <v>0</v>
      </c>
      <c r="O1816" s="424">
        <f t="shared" si="497"/>
        <v>0</v>
      </c>
      <c r="P1816" s="244"/>
      <c r="Q1816" s="428"/>
      <c r="R1816" s="254"/>
      <c r="S1816" s="429">
        <f t="shared" si="498"/>
        <v>0</v>
      </c>
      <c r="T1816" s="315">
        <f t="shared" si="499"/>
        <v>0</v>
      </c>
      <c r="U1816" s="254"/>
      <c r="V1816" s="254"/>
      <c r="W1816" s="253"/>
      <c r="X1816" s="313">
        <f t="shared" si="487"/>
        <v>0</v>
      </c>
    </row>
    <row r="1817" spans="2:24" ht="18.600000000000001" hidden="1" thickBot="1">
      <c r="B1817" s="686">
        <v>4500</v>
      </c>
      <c r="C1817" s="966" t="s">
        <v>1687</v>
      </c>
      <c r="D1817" s="966"/>
      <c r="E1817" s="687"/>
      <c r="F1817" s="690"/>
      <c r="G1817" s="691"/>
      <c r="H1817" s="691"/>
      <c r="I1817" s="692">
        <f t="shared" si="495"/>
        <v>0</v>
      </c>
      <c r="J1817" s="243" t="str">
        <f t="shared" si="486"/>
        <v/>
      </c>
      <c r="K1817" s="244"/>
      <c r="L1817" s="428"/>
      <c r="M1817" s="254"/>
      <c r="N1817" s="317">
        <f t="shared" si="496"/>
        <v>0</v>
      </c>
      <c r="O1817" s="424">
        <f t="shared" si="497"/>
        <v>0</v>
      </c>
      <c r="P1817" s="244"/>
      <c r="Q1817" s="428"/>
      <c r="R1817" s="254"/>
      <c r="S1817" s="429">
        <f t="shared" si="498"/>
        <v>0</v>
      </c>
      <c r="T1817" s="315">
        <f t="shared" si="499"/>
        <v>0</v>
      </c>
      <c r="U1817" s="254"/>
      <c r="V1817" s="254"/>
      <c r="W1817" s="253"/>
      <c r="X1817" s="313">
        <f t="shared" si="487"/>
        <v>0</v>
      </c>
    </row>
    <row r="1818" spans="2:24" ht="18.600000000000001" hidden="1" thickBot="1">
      <c r="B1818" s="686">
        <v>4600</v>
      </c>
      <c r="C1818" s="961" t="s">
        <v>259</v>
      </c>
      <c r="D1818" s="967"/>
      <c r="E1818" s="687"/>
      <c r="F1818" s="690"/>
      <c r="G1818" s="691"/>
      <c r="H1818" s="691"/>
      <c r="I1818" s="692">
        <f t="shared" si="495"/>
        <v>0</v>
      </c>
      <c r="J1818" s="243" t="str">
        <f t="shared" si="486"/>
        <v/>
      </c>
      <c r="K1818" s="244"/>
      <c r="L1818" s="428"/>
      <c r="M1818" s="254"/>
      <c r="N1818" s="317">
        <f t="shared" si="496"/>
        <v>0</v>
      </c>
      <c r="O1818" s="424">
        <f t="shared" si="497"/>
        <v>0</v>
      </c>
      <c r="P1818" s="244"/>
      <c r="Q1818" s="428"/>
      <c r="R1818" s="254"/>
      <c r="S1818" s="429">
        <f t="shared" si="498"/>
        <v>0</v>
      </c>
      <c r="T1818" s="315">
        <f t="shared" si="499"/>
        <v>0</v>
      </c>
      <c r="U1818" s="254"/>
      <c r="V1818" s="254"/>
      <c r="W1818" s="253"/>
      <c r="X1818" s="313">
        <f t="shared" si="487"/>
        <v>0</v>
      </c>
    </row>
    <row r="1819" spans="2:24" ht="18.600000000000001" hidden="1" thickBot="1">
      <c r="B1819" s="686">
        <v>4900</v>
      </c>
      <c r="C1819" s="952" t="s">
        <v>290</v>
      </c>
      <c r="D1819" s="952"/>
      <c r="E1819" s="687"/>
      <c r="F1819" s="688">
        <f>+F1820+F1821</f>
        <v>0</v>
      </c>
      <c r="G1819" s="689">
        <f>+G1820+G1821</f>
        <v>0</v>
      </c>
      <c r="H1819" s="689">
        <f>+H1820+H1821</f>
        <v>0</v>
      </c>
      <c r="I1819" s="689">
        <f>+I1820+I1821</f>
        <v>0</v>
      </c>
      <c r="J1819" s="243" t="str">
        <f t="shared" si="486"/>
        <v/>
      </c>
      <c r="K1819" s="244"/>
      <c r="L1819" s="665"/>
      <c r="M1819" s="666"/>
      <c r="N1819" s="666"/>
      <c r="O1819" s="712"/>
      <c r="P1819" s="244"/>
      <c r="Q1819" s="665"/>
      <c r="R1819" s="666"/>
      <c r="S1819" s="666"/>
      <c r="T1819" s="666"/>
      <c r="U1819" s="666"/>
      <c r="V1819" s="666"/>
      <c r="W1819" s="712"/>
      <c r="X1819" s="313">
        <f t="shared" si="487"/>
        <v>0</v>
      </c>
    </row>
    <row r="1820" spans="2:24" ht="18.600000000000001" hidden="1" thickBot="1">
      <c r="B1820" s="173"/>
      <c r="C1820" s="144">
        <v>4901</v>
      </c>
      <c r="D1820" s="174" t="s">
        <v>291</v>
      </c>
      <c r="E1820" s="704"/>
      <c r="F1820" s="449"/>
      <c r="G1820" s="245"/>
      <c r="H1820" s="245"/>
      <c r="I1820" s="476">
        <f>F1820+G1820+H1820</f>
        <v>0</v>
      </c>
      <c r="J1820" s="243" t="str">
        <f t="shared" si="486"/>
        <v/>
      </c>
      <c r="K1820" s="244"/>
      <c r="L1820" s="663"/>
      <c r="M1820" s="667"/>
      <c r="N1820" s="667"/>
      <c r="O1820" s="711"/>
      <c r="P1820" s="244"/>
      <c r="Q1820" s="663"/>
      <c r="R1820" s="667"/>
      <c r="S1820" s="667"/>
      <c r="T1820" s="667"/>
      <c r="U1820" s="667"/>
      <c r="V1820" s="667"/>
      <c r="W1820" s="711"/>
      <c r="X1820" s="313">
        <f t="shared" si="487"/>
        <v>0</v>
      </c>
    </row>
    <row r="1821" spans="2:24" ht="18.600000000000001" hidden="1" thickBot="1">
      <c r="B1821" s="173"/>
      <c r="C1821" s="142">
        <v>4902</v>
      </c>
      <c r="D1821" s="148" t="s">
        <v>292</v>
      </c>
      <c r="E1821" s="704"/>
      <c r="F1821" s="449"/>
      <c r="G1821" s="245"/>
      <c r="H1821" s="245"/>
      <c r="I1821" s="476">
        <f>F1821+G1821+H1821</f>
        <v>0</v>
      </c>
      <c r="J1821" s="243" t="str">
        <f t="shared" si="486"/>
        <v/>
      </c>
      <c r="K1821" s="244"/>
      <c r="L1821" s="663"/>
      <c r="M1821" s="667"/>
      <c r="N1821" s="667"/>
      <c r="O1821" s="711"/>
      <c r="P1821" s="244"/>
      <c r="Q1821" s="663"/>
      <c r="R1821" s="667"/>
      <c r="S1821" s="667"/>
      <c r="T1821" s="667"/>
      <c r="U1821" s="667"/>
      <c r="V1821" s="667"/>
      <c r="W1821" s="711"/>
      <c r="X1821" s="313">
        <f t="shared" si="487"/>
        <v>0</v>
      </c>
    </row>
    <row r="1822" spans="2:24" ht="18.600000000000001" hidden="1" thickBot="1">
      <c r="B1822" s="693">
        <v>5100</v>
      </c>
      <c r="C1822" s="949" t="s">
        <v>260</v>
      </c>
      <c r="D1822" s="949"/>
      <c r="E1822" s="694"/>
      <c r="F1822" s="695"/>
      <c r="G1822" s="696"/>
      <c r="H1822" s="696"/>
      <c r="I1822" s="692">
        <f>F1822+G1822+H1822</f>
        <v>0</v>
      </c>
      <c r="J1822" s="243" t="str">
        <f t="shared" si="486"/>
        <v/>
      </c>
      <c r="K1822" s="244"/>
      <c r="L1822" s="430"/>
      <c r="M1822" s="431"/>
      <c r="N1822" s="327">
        <f>I1822</f>
        <v>0</v>
      </c>
      <c r="O1822" s="424">
        <f>L1822+M1822-N1822</f>
        <v>0</v>
      </c>
      <c r="P1822" s="244"/>
      <c r="Q1822" s="430"/>
      <c r="R1822" s="431"/>
      <c r="S1822" s="429">
        <f>+IF(+(L1822+M1822)&gt;=I1822,+M1822,+(+I1822-L1822))</f>
        <v>0</v>
      </c>
      <c r="T1822" s="315">
        <f>Q1822+R1822-S1822</f>
        <v>0</v>
      </c>
      <c r="U1822" s="431"/>
      <c r="V1822" s="431"/>
      <c r="W1822" s="253"/>
      <c r="X1822" s="313">
        <f t="shared" si="487"/>
        <v>0</v>
      </c>
    </row>
    <row r="1823" spans="2:24" ht="18.600000000000001" thickBot="1">
      <c r="B1823" s="693">
        <v>5200</v>
      </c>
      <c r="C1823" s="964" t="s">
        <v>261</v>
      </c>
      <c r="D1823" s="964"/>
      <c r="E1823" s="694"/>
      <c r="F1823" s="697">
        <f>SUM(F1824:F1830)</f>
        <v>32000</v>
      </c>
      <c r="G1823" s="698">
        <f>SUM(G1824:G1830)</f>
        <v>0</v>
      </c>
      <c r="H1823" s="698">
        <f>SUM(H1824:H1830)</f>
        <v>0</v>
      </c>
      <c r="I1823" s="698">
        <f>SUM(I1824:I1830)</f>
        <v>32000</v>
      </c>
      <c r="J1823" s="243">
        <f t="shared" si="486"/>
        <v>1</v>
      </c>
      <c r="K1823" s="244"/>
      <c r="L1823" s="326">
        <f>SUM(L1824:L1830)</f>
        <v>0</v>
      </c>
      <c r="M1823" s="327">
        <f>SUM(M1824:M1830)</f>
        <v>0</v>
      </c>
      <c r="N1823" s="432">
        <f>SUM(N1824:N1830)</f>
        <v>32000</v>
      </c>
      <c r="O1823" s="433">
        <f>SUM(O1824:O1830)</f>
        <v>-32000</v>
      </c>
      <c r="P1823" s="244"/>
      <c r="Q1823" s="326">
        <f t="shared" ref="Q1823:W1823" si="500">SUM(Q1824:Q1830)</f>
        <v>0</v>
      </c>
      <c r="R1823" s="327">
        <f t="shared" si="500"/>
        <v>0</v>
      </c>
      <c r="S1823" s="327">
        <f t="shared" si="500"/>
        <v>32000</v>
      </c>
      <c r="T1823" s="327">
        <f t="shared" si="500"/>
        <v>-32000</v>
      </c>
      <c r="U1823" s="327">
        <f t="shared" si="500"/>
        <v>0</v>
      </c>
      <c r="V1823" s="327">
        <f t="shared" si="500"/>
        <v>0</v>
      </c>
      <c r="W1823" s="433">
        <f t="shared" si="500"/>
        <v>0</v>
      </c>
      <c r="X1823" s="313">
        <f t="shared" si="487"/>
        <v>-32000</v>
      </c>
    </row>
    <row r="1824" spans="2:24" ht="18.600000000000001" hidden="1" thickBot="1">
      <c r="B1824" s="175"/>
      <c r="C1824" s="176">
        <v>5201</v>
      </c>
      <c r="D1824" s="177" t="s">
        <v>262</v>
      </c>
      <c r="E1824" s="705"/>
      <c r="F1824" s="473"/>
      <c r="G1824" s="434"/>
      <c r="H1824" s="434"/>
      <c r="I1824" s="476">
        <f t="shared" ref="I1824:I1830" si="501">F1824+G1824+H1824</f>
        <v>0</v>
      </c>
      <c r="J1824" s="243" t="str">
        <f t="shared" si="486"/>
        <v/>
      </c>
      <c r="K1824" s="244"/>
      <c r="L1824" s="435"/>
      <c r="M1824" s="436"/>
      <c r="N1824" s="330">
        <f t="shared" ref="N1824:N1830" si="502">I1824</f>
        <v>0</v>
      </c>
      <c r="O1824" s="424">
        <f t="shared" ref="O1824:O1830" si="503">L1824+M1824-N1824</f>
        <v>0</v>
      </c>
      <c r="P1824" s="244"/>
      <c r="Q1824" s="435"/>
      <c r="R1824" s="436"/>
      <c r="S1824" s="429">
        <f t="shared" ref="S1824:S1830" si="504">+IF(+(L1824+M1824)&gt;=I1824,+M1824,+(+I1824-L1824))</f>
        <v>0</v>
      </c>
      <c r="T1824" s="315">
        <f t="shared" ref="T1824:T1830" si="505">Q1824+R1824-S1824</f>
        <v>0</v>
      </c>
      <c r="U1824" s="436"/>
      <c r="V1824" s="436"/>
      <c r="W1824" s="253"/>
      <c r="X1824" s="313">
        <f t="shared" si="487"/>
        <v>0</v>
      </c>
    </row>
    <row r="1825" spans="2:24" ht="18.600000000000001" hidden="1" thickBot="1">
      <c r="B1825" s="175"/>
      <c r="C1825" s="178">
        <v>5202</v>
      </c>
      <c r="D1825" s="179" t="s">
        <v>263</v>
      </c>
      <c r="E1825" s="705"/>
      <c r="F1825" s="473"/>
      <c r="G1825" s="434"/>
      <c r="H1825" s="434"/>
      <c r="I1825" s="476">
        <f t="shared" si="501"/>
        <v>0</v>
      </c>
      <c r="J1825" s="243" t="str">
        <f t="shared" si="486"/>
        <v/>
      </c>
      <c r="K1825" s="244"/>
      <c r="L1825" s="435"/>
      <c r="M1825" s="436"/>
      <c r="N1825" s="330">
        <f t="shared" si="502"/>
        <v>0</v>
      </c>
      <c r="O1825" s="424">
        <f t="shared" si="503"/>
        <v>0</v>
      </c>
      <c r="P1825" s="244"/>
      <c r="Q1825" s="435"/>
      <c r="R1825" s="436"/>
      <c r="S1825" s="429">
        <f t="shared" si="504"/>
        <v>0</v>
      </c>
      <c r="T1825" s="315">
        <f t="shared" si="505"/>
        <v>0</v>
      </c>
      <c r="U1825" s="436"/>
      <c r="V1825" s="436"/>
      <c r="W1825" s="253"/>
      <c r="X1825" s="313">
        <f t="shared" si="487"/>
        <v>0</v>
      </c>
    </row>
    <row r="1826" spans="2:24" ht="18.600000000000001" hidden="1" thickBot="1">
      <c r="B1826" s="175"/>
      <c r="C1826" s="178">
        <v>5203</v>
      </c>
      <c r="D1826" s="179" t="s">
        <v>924</v>
      </c>
      <c r="E1826" s="705"/>
      <c r="F1826" s="473"/>
      <c r="G1826" s="434"/>
      <c r="H1826" s="434"/>
      <c r="I1826" s="476">
        <f t="shared" si="501"/>
        <v>0</v>
      </c>
      <c r="J1826" s="243" t="str">
        <f t="shared" si="486"/>
        <v/>
      </c>
      <c r="K1826" s="244"/>
      <c r="L1826" s="435"/>
      <c r="M1826" s="436"/>
      <c r="N1826" s="330">
        <f t="shared" si="502"/>
        <v>0</v>
      </c>
      <c r="O1826" s="424">
        <f t="shared" si="503"/>
        <v>0</v>
      </c>
      <c r="P1826" s="244"/>
      <c r="Q1826" s="435"/>
      <c r="R1826" s="436"/>
      <c r="S1826" s="429">
        <f t="shared" si="504"/>
        <v>0</v>
      </c>
      <c r="T1826" s="315">
        <f t="shared" si="505"/>
        <v>0</v>
      </c>
      <c r="U1826" s="436"/>
      <c r="V1826" s="436"/>
      <c r="W1826" s="253"/>
      <c r="X1826" s="313">
        <f t="shared" si="487"/>
        <v>0</v>
      </c>
    </row>
    <row r="1827" spans="2:24" ht="18.600000000000001" thickBot="1">
      <c r="B1827" s="175"/>
      <c r="C1827" s="178">
        <v>5204</v>
      </c>
      <c r="D1827" s="179" t="s">
        <v>925</v>
      </c>
      <c r="E1827" s="705"/>
      <c r="F1827" s="473">
        <v>17000</v>
      </c>
      <c r="G1827" s="434"/>
      <c r="H1827" s="434"/>
      <c r="I1827" s="476">
        <f t="shared" si="501"/>
        <v>17000</v>
      </c>
      <c r="J1827" s="243">
        <f t="shared" si="486"/>
        <v>1</v>
      </c>
      <c r="K1827" s="244"/>
      <c r="L1827" s="435"/>
      <c r="M1827" s="436"/>
      <c r="N1827" s="330">
        <f t="shared" si="502"/>
        <v>17000</v>
      </c>
      <c r="O1827" s="424">
        <f t="shared" si="503"/>
        <v>-17000</v>
      </c>
      <c r="P1827" s="244"/>
      <c r="Q1827" s="435"/>
      <c r="R1827" s="436"/>
      <c r="S1827" s="429">
        <f t="shared" si="504"/>
        <v>17000</v>
      </c>
      <c r="T1827" s="315">
        <f t="shared" si="505"/>
        <v>-17000</v>
      </c>
      <c r="U1827" s="436"/>
      <c r="V1827" s="436"/>
      <c r="W1827" s="253"/>
      <c r="X1827" s="313">
        <f t="shared" si="487"/>
        <v>-17000</v>
      </c>
    </row>
    <row r="1828" spans="2:24" ht="18.600000000000001" hidden="1" thickBot="1">
      <c r="B1828" s="175"/>
      <c r="C1828" s="178">
        <v>5205</v>
      </c>
      <c r="D1828" s="179" t="s">
        <v>926</v>
      </c>
      <c r="E1828" s="705"/>
      <c r="F1828" s="473"/>
      <c r="G1828" s="434"/>
      <c r="H1828" s="434"/>
      <c r="I1828" s="476">
        <f t="shared" si="501"/>
        <v>0</v>
      </c>
      <c r="J1828" s="243" t="str">
        <f t="shared" si="486"/>
        <v/>
      </c>
      <c r="K1828" s="244"/>
      <c r="L1828" s="435"/>
      <c r="M1828" s="436"/>
      <c r="N1828" s="330">
        <f t="shared" si="502"/>
        <v>0</v>
      </c>
      <c r="O1828" s="424">
        <f t="shared" si="503"/>
        <v>0</v>
      </c>
      <c r="P1828" s="244"/>
      <c r="Q1828" s="435"/>
      <c r="R1828" s="436"/>
      <c r="S1828" s="429">
        <f t="shared" si="504"/>
        <v>0</v>
      </c>
      <c r="T1828" s="315">
        <f t="shared" si="505"/>
        <v>0</v>
      </c>
      <c r="U1828" s="436"/>
      <c r="V1828" s="436"/>
      <c r="W1828" s="253"/>
      <c r="X1828" s="313">
        <f t="shared" si="487"/>
        <v>0</v>
      </c>
    </row>
    <row r="1829" spans="2:24" ht="18.600000000000001" thickBot="1">
      <c r="B1829" s="175"/>
      <c r="C1829" s="178">
        <v>5206</v>
      </c>
      <c r="D1829" s="179" t="s">
        <v>927</v>
      </c>
      <c r="E1829" s="705"/>
      <c r="F1829" s="473">
        <v>15000</v>
      </c>
      <c r="G1829" s="434"/>
      <c r="H1829" s="434"/>
      <c r="I1829" s="476">
        <f t="shared" si="501"/>
        <v>15000</v>
      </c>
      <c r="J1829" s="243">
        <f t="shared" si="486"/>
        <v>1</v>
      </c>
      <c r="K1829" s="244"/>
      <c r="L1829" s="435"/>
      <c r="M1829" s="436"/>
      <c r="N1829" s="330">
        <f t="shared" si="502"/>
        <v>15000</v>
      </c>
      <c r="O1829" s="424">
        <f t="shared" si="503"/>
        <v>-15000</v>
      </c>
      <c r="P1829" s="244"/>
      <c r="Q1829" s="435"/>
      <c r="R1829" s="436"/>
      <c r="S1829" s="429">
        <f t="shared" si="504"/>
        <v>15000</v>
      </c>
      <c r="T1829" s="315">
        <f t="shared" si="505"/>
        <v>-15000</v>
      </c>
      <c r="U1829" s="436"/>
      <c r="V1829" s="436"/>
      <c r="W1829" s="253"/>
      <c r="X1829" s="313">
        <f t="shared" si="487"/>
        <v>-15000</v>
      </c>
    </row>
    <row r="1830" spans="2:24" ht="18.600000000000001" hidden="1" thickBot="1">
      <c r="B1830" s="175"/>
      <c r="C1830" s="180">
        <v>5219</v>
      </c>
      <c r="D1830" s="181" t="s">
        <v>928</v>
      </c>
      <c r="E1830" s="705"/>
      <c r="F1830" s="473"/>
      <c r="G1830" s="434"/>
      <c r="H1830" s="434"/>
      <c r="I1830" s="476">
        <f t="shared" si="501"/>
        <v>0</v>
      </c>
      <c r="J1830" s="243" t="str">
        <f t="shared" ref="J1830:J1849" si="506">(IF($E1830&lt;&gt;0,$J$2,IF($I1830&lt;&gt;0,$J$2,"")))</f>
        <v/>
      </c>
      <c r="K1830" s="244"/>
      <c r="L1830" s="435"/>
      <c r="M1830" s="436"/>
      <c r="N1830" s="330">
        <f t="shared" si="502"/>
        <v>0</v>
      </c>
      <c r="O1830" s="424">
        <f t="shared" si="503"/>
        <v>0</v>
      </c>
      <c r="P1830" s="244"/>
      <c r="Q1830" s="435"/>
      <c r="R1830" s="436"/>
      <c r="S1830" s="429">
        <f t="shared" si="504"/>
        <v>0</v>
      </c>
      <c r="T1830" s="315">
        <f t="shared" si="505"/>
        <v>0</v>
      </c>
      <c r="U1830" s="436"/>
      <c r="V1830" s="436"/>
      <c r="W1830" s="253"/>
      <c r="X1830" s="313">
        <f t="shared" ref="X1830:X1861" si="507">T1830-U1830-V1830-W1830</f>
        <v>0</v>
      </c>
    </row>
    <row r="1831" spans="2:24" ht="18.600000000000001" hidden="1" thickBot="1">
      <c r="B1831" s="693">
        <v>5300</v>
      </c>
      <c r="C1831" s="968" t="s">
        <v>929</v>
      </c>
      <c r="D1831" s="968"/>
      <c r="E1831" s="694"/>
      <c r="F1831" s="697">
        <f>SUM(F1832:F1833)</f>
        <v>0</v>
      </c>
      <c r="G1831" s="698">
        <f>SUM(G1832:G1833)</f>
        <v>0</v>
      </c>
      <c r="H1831" s="698">
        <f>SUM(H1832:H1833)</f>
        <v>0</v>
      </c>
      <c r="I1831" s="698">
        <f>SUM(I1832:I1833)</f>
        <v>0</v>
      </c>
      <c r="J1831" s="243" t="str">
        <f t="shared" si="506"/>
        <v/>
      </c>
      <c r="K1831" s="244"/>
      <c r="L1831" s="326">
        <f>SUM(L1832:L1833)</f>
        <v>0</v>
      </c>
      <c r="M1831" s="327">
        <f>SUM(M1832:M1833)</f>
        <v>0</v>
      </c>
      <c r="N1831" s="432">
        <f>SUM(N1832:N1833)</f>
        <v>0</v>
      </c>
      <c r="O1831" s="433">
        <f>SUM(O1832:O1833)</f>
        <v>0</v>
      </c>
      <c r="P1831" s="244"/>
      <c r="Q1831" s="326">
        <f t="shared" ref="Q1831:W1831" si="508">SUM(Q1832:Q1833)</f>
        <v>0</v>
      </c>
      <c r="R1831" s="327">
        <f t="shared" si="508"/>
        <v>0</v>
      </c>
      <c r="S1831" s="327">
        <f t="shared" si="508"/>
        <v>0</v>
      </c>
      <c r="T1831" s="327">
        <f t="shared" si="508"/>
        <v>0</v>
      </c>
      <c r="U1831" s="327">
        <f t="shared" si="508"/>
        <v>0</v>
      </c>
      <c r="V1831" s="327">
        <f t="shared" si="508"/>
        <v>0</v>
      </c>
      <c r="W1831" s="433">
        <f t="shared" si="508"/>
        <v>0</v>
      </c>
      <c r="X1831" s="313">
        <f t="shared" si="507"/>
        <v>0</v>
      </c>
    </row>
    <row r="1832" spans="2:24" ht="18.600000000000001" hidden="1" thickBot="1">
      <c r="B1832" s="175"/>
      <c r="C1832" s="176">
        <v>5301</v>
      </c>
      <c r="D1832" s="177" t="s">
        <v>1441</v>
      </c>
      <c r="E1832" s="705"/>
      <c r="F1832" s="473"/>
      <c r="G1832" s="434"/>
      <c r="H1832" s="434"/>
      <c r="I1832" s="476">
        <f>F1832+G1832+H1832</f>
        <v>0</v>
      </c>
      <c r="J1832" s="243" t="str">
        <f t="shared" si="506"/>
        <v/>
      </c>
      <c r="K1832" s="244"/>
      <c r="L1832" s="435"/>
      <c r="M1832" s="436"/>
      <c r="N1832" s="330">
        <f>I1832</f>
        <v>0</v>
      </c>
      <c r="O1832" s="424">
        <f>L1832+M1832-N1832</f>
        <v>0</v>
      </c>
      <c r="P1832" s="244"/>
      <c r="Q1832" s="435"/>
      <c r="R1832" s="436"/>
      <c r="S1832" s="429">
        <f>+IF(+(L1832+M1832)&gt;=I1832,+M1832,+(+I1832-L1832))</f>
        <v>0</v>
      </c>
      <c r="T1832" s="315">
        <f>Q1832+R1832-S1832</f>
        <v>0</v>
      </c>
      <c r="U1832" s="436"/>
      <c r="V1832" s="436"/>
      <c r="W1832" s="253"/>
      <c r="X1832" s="313">
        <f t="shared" si="507"/>
        <v>0</v>
      </c>
    </row>
    <row r="1833" spans="2:24" ht="18.600000000000001" hidden="1" thickBot="1">
      <c r="B1833" s="175"/>
      <c r="C1833" s="180">
        <v>5309</v>
      </c>
      <c r="D1833" s="181" t="s">
        <v>930</v>
      </c>
      <c r="E1833" s="705"/>
      <c r="F1833" s="473"/>
      <c r="G1833" s="434"/>
      <c r="H1833" s="434"/>
      <c r="I1833" s="476">
        <f>F1833+G1833+H1833</f>
        <v>0</v>
      </c>
      <c r="J1833" s="243" t="str">
        <f t="shared" si="506"/>
        <v/>
      </c>
      <c r="K1833" s="244"/>
      <c r="L1833" s="435"/>
      <c r="M1833" s="436"/>
      <c r="N1833" s="330">
        <f>I1833</f>
        <v>0</v>
      </c>
      <c r="O1833" s="424">
        <f>L1833+M1833-N1833</f>
        <v>0</v>
      </c>
      <c r="P1833" s="244"/>
      <c r="Q1833" s="435"/>
      <c r="R1833" s="436"/>
      <c r="S1833" s="429">
        <f>+IF(+(L1833+M1833)&gt;=I1833,+M1833,+(+I1833-L1833))</f>
        <v>0</v>
      </c>
      <c r="T1833" s="315">
        <f>Q1833+R1833-S1833</f>
        <v>0</v>
      </c>
      <c r="U1833" s="436"/>
      <c r="V1833" s="436"/>
      <c r="W1833" s="253"/>
      <c r="X1833" s="313">
        <f t="shared" si="507"/>
        <v>0</v>
      </c>
    </row>
    <row r="1834" spans="2:24" ht="18.600000000000001" hidden="1" thickBot="1">
      <c r="B1834" s="693">
        <v>5400</v>
      </c>
      <c r="C1834" s="949" t="s">
        <v>1011</v>
      </c>
      <c r="D1834" s="949"/>
      <c r="E1834" s="694"/>
      <c r="F1834" s="695"/>
      <c r="G1834" s="696"/>
      <c r="H1834" s="696"/>
      <c r="I1834" s="692">
        <f>F1834+G1834+H1834</f>
        <v>0</v>
      </c>
      <c r="J1834" s="243" t="str">
        <f t="shared" si="506"/>
        <v/>
      </c>
      <c r="K1834" s="244"/>
      <c r="L1834" s="430"/>
      <c r="M1834" s="431"/>
      <c r="N1834" s="327">
        <f>I1834</f>
        <v>0</v>
      </c>
      <c r="O1834" s="424">
        <f>L1834+M1834-N1834</f>
        <v>0</v>
      </c>
      <c r="P1834" s="244"/>
      <c r="Q1834" s="430"/>
      <c r="R1834" s="431"/>
      <c r="S1834" s="429">
        <f>+IF(+(L1834+M1834)&gt;=I1834,+M1834,+(+I1834-L1834))</f>
        <v>0</v>
      </c>
      <c r="T1834" s="315">
        <f>Q1834+R1834-S1834</f>
        <v>0</v>
      </c>
      <c r="U1834" s="431"/>
      <c r="V1834" s="431"/>
      <c r="W1834" s="253"/>
      <c r="X1834" s="313">
        <f t="shared" si="507"/>
        <v>0</v>
      </c>
    </row>
    <row r="1835" spans="2:24" ht="18.600000000000001" hidden="1" thickBot="1">
      <c r="B1835" s="686">
        <v>5500</v>
      </c>
      <c r="C1835" s="952" t="s">
        <v>1012</v>
      </c>
      <c r="D1835" s="952"/>
      <c r="E1835" s="687"/>
      <c r="F1835" s="688">
        <f>SUM(F1836:F1839)</f>
        <v>0</v>
      </c>
      <c r="G1835" s="689">
        <f>SUM(G1836:G1839)</f>
        <v>0</v>
      </c>
      <c r="H1835" s="689">
        <f>SUM(H1836:H1839)</f>
        <v>0</v>
      </c>
      <c r="I1835" s="689">
        <f>SUM(I1836:I1839)</f>
        <v>0</v>
      </c>
      <c r="J1835" s="243" t="str">
        <f t="shared" si="506"/>
        <v/>
      </c>
      <c r="K1835" s="244"/>
      <c r="L1835" s="316">
        <f>SUM(L1836:L1839)</f>
        <v>0</v>
      </c>
      <c r="M1835" s="317">
        <f>SUM(M1836:M1839)</f>
        <v>0</v>
      </c>
      <c r="N1835" s="425">
        <f>SUM(N1836:N1839)</f>
        <v>0</v>
      </c>
      <c r="O1835" s="426">
        <f>SUM(O1836:O1839)</f>
        <v>0</v>
      </c>
      <c r="P1835" s="244"/>
      <c r="Q1835" s="316">
        <f t="shared" ref="Q1835:W1835" si="509">SUM(Q1836:Q1839)</f>
        <v>0</v>
      </c>
      <c r="R1835" s="317">
        <f t="shared" si="509"/>
        <v>0</v>
      </c>
      <c r="S1835" s="317">
        <f t="shared" si="509"/>
        <v>0</v>
      </c>
      <c r="T1835" s="317">
        <f t="shared" si="509"/>
        <v>0</v>
      </c>
      <c r="U1835" s="317">
        <f t="shared" si="509"/>
        <v>0</v>
      </c>
      <c r="V1835" s="317">
        <f t="shared" si="509"/>
        <v>0</v>
      </c>
      <c r="W1835" s="426">
        <f t="shared" si="509"/>
        <v>0</v>
      </c>
      <c r="X1835" s="313">
        <f t="shared" si="507"/>
        <v>0</v>
      </c>
    </row>
    <row r="1836" spans="2:24" ht="18.600000000000001" hidden="1" thickBot="1">
      <c r="B1836" s="173"/>
      <c r="C1836" s="144">
        <v>5501</v>
      </c>
      <c r="D1836" s="163" t="s">
        <v>1013</v>
      </c>
      <c r="E1836" s="704"/>
      <c r="F1836" s="449"/>
      <c r="G1836" s="245"/>
      <c r="H1836" s="245"/>
      <c r="I1836" s="476">
        <f>F1836+G1836+H1836</f>
        <v>0</v>
      </c>
      <c r="J1836" s="243" t="str">
        <f t="shared" si="506"/>
        <v/>
      </c>
      <c r="K1836" s="244"/>
      <c r="L1836" s="423"/>
      <c r="M1836" s="252"/>
      <c r="N1836" s="315">
        <f>I1836</f>
        <v>0</v>
      </c>
      <c r="O1836" s="424">
        <f>L1836+M1836-N1836</f>
        <v>0</v>
      </c>
      <c r="P1836" s="244"/>
      <c r="Q1836" s="423"/>
      <c r="R1836" s="252"/>
      <c r="S1836" s="429">
        <f>+IF(+(L1836+M1836)&gt;=I1836,+M1836,+(+I1836-L1836))</f>
        <v>0</v>
      </c>
      <c r="T1836" s="315">
        <f>Q1836+R1836-S1836</f>
        <v>0</v>
      </c>
      <c r="U1836" s="252"/>
      <c r="V1836" s="252"/>
      <c r="W1836" s="253"/>
      <c r="X1836" s="313">
        <f t="shared" si="507"/>
        <v>0</v>
      </c>
    </row>
    <row r="1837" spans="2:24" ht="18.600000000000001" hidden="1" thickBot="1">
      <c r="B1837" s="173"/>
      <c r="C1837" s="137">
        <v>5502</v>
      </c>
      <c r="D1837" s="145" t="s">
        <v>1014</v>
      </c>
      <c r="E1837" s="704"/>
      <c r="F1837" s="449"/>
      <c r="G1837" s="245"/>
      <c r="H1837" s="245"/>
      <c r="I1837" s="476">
        <f>F1837+G1837+H1837</f>
        <v>0</v>
      </c>
      <c r="J1837" s="243" t="str">
        <f t="shared" si="506"/>
        <v/>
      </c>
      <c r="K1837" s="244"/>
      <c r="L1837" s="423"/>
      <c r="M1837" s="252"/>
      <c r="N1837" s="315">
        <f>I1837</f>
        <v>0</v>
      </c>
      <c r="O1837" s="424">
        <f>L1837+M1837-N1837</f>
        <v>0</v>
      </c>
      <c r="P1837" s="244"/>
      <c r="Q1837" s="423"/>
      <c r="R1837" s="252"/>
      <c r="S1837" s="429">
        <f>+IF(+(L1837+M1837)&gt;=I1837,+M1837,+(+I1837-L1837))</f>
        <v>0</v>
      </c>
      <c r="T1837" s="315">
        <f>Q1837+R1837-S1837</f>
        <v>0</v>
      </c>
      <c r="U1837" s="252"/>
      <c r="V1837" s="252"/>
      <c r="W1837" s="253"/>
      <c r="X1837" s="313">
        <f t="shared" si="507"/>
        <v>0</v>
      </c>
    </row>
    <row r="1838" spans="2:24" ht="18.600000000000001" hidden="1" thickBot="1">
      <c r="B1838" s="173"/>
      <c r="C1838" s="137">
        <v>5503</v>
      </c>
      <c r="D1838" s="139" t="s">
        <v>1015</v>
      </c>
      <c r="E1838" s="704"/>
      <c r="F1838" s="449"/>
      <c r="G1838" s="245"/>
      <c r="H1838" s="245"/>
      <c r="I1838" s="476">
        <f>F1838+G1838+H1838</f>
        <v>0</v>
      </c>
      <c r="J1838" s="243" t="str">
        <f t="shared" si="506"/>
        <v/>
      </c>
      <c r="K1838" s="244"/>
      <c r="L1838" s="423"/>
      <c r="M1838" s="252"/>
      <c r="N1838" s="315">
        <f>I1838</f>
        <v>0</v>
      </c>
      <c r="O1838" s="424">
        <f>L1838+M1838-N1838</f>
        <v>0</v>
      </c>
      <c r="P1838" s="244"/>
      <c r="Q1838" s="423"/>
      <c r="R1838" s="252"/>
      <c r="S1838" s="429">
        <f>+IF(+(L1838+M1838)&gt;=I1838,+M1838,+(+I1838-L1838))</f>
        <v>0</v>
      </c>
      <c r="T1838" s="315">
        <f>Q1838+R1838-S1838</f>
        <v>0</v>
      </c>
      <c r="U1838" s="252"/>
      <c r="V1838" s="252"/>
      <c r="W1838" s="253"/>
      <c r="X1838" s="313">
        <f t="shared" si="507"/>
        <v>0</v>
      </c>
    </row>
    <row r="1839" spans="2:24" ht="18.600000000000001" hidden="1" thickBot="1">
      <c r="B1839" s="173"/>
      <c r="C1839" s="137">
        <v>5504</v>
      </c>
      <c r="D1839" s="145" t="s">
        <v>1016</v>
      </c>
      <c r="E1839" s="704"/>
      <c r="F1839" s="449"/>
      <c r="G1839" s="245"/>
      <c r="H1839" s="245"/>
      <c r="I1839" s="476">
        <f>F1839+G1839+H1839</f>
        <v>0</v>
      </c>
      <c r="J1839" s="243" t="str">
        <f t="shared" si="506"/>
        <v/>
      </c>
      <c r="K1839" s="244"/>
      <c r="L1839" s="423"/>
      <c r="M1839" s="252"/>
      <c r="N1839" s="315">
        <f>I1839</f>
        <v>0</v>
      </c>
      <c r="O1839" s="424">
        <f>L1839+M1839-N1839</f>
        <v>0</v>
      </c>
      <c r="P1839" s="244"/>
      <c r="Q1839" s="423"/>
      <c r="R1839" s="252"/>
      <c r="S1839" s="429">
        <f>+IF(+(L1839+M1839)&gt;=I1839,+M1839,+(+I1839-L1839))</f>
        <v>0</v>
      </c>
      <c r="T1839" s="315">
        <f>Q1839+R1839-S1839</f>
        <v>0</v>
      </c>
      <c r="U1839" s="252"/>
      <c r="V1839" s="252"/>
      <c r="W1839" s="253"/>
      <c r="X1839" s="313">
        <f t="shared" si="507"/>
        <v>0</v>
      </c>
    </row>
    <row r="1840" spans="2:24" ht="18.600000000000001" hidden="1" thickBot="1">
      <c r="B1840" s="686">
        <v>5700</v>
      </c>
      <c r="C1840" s="950" t="s">
        <v>1017</v>
      </c>
      <c r="D1840" s="951"/>
      <c r="E1840" s="694"/>
      <c r="F1840" s="673">
        <v>0</v>
      </c>
      <c r="G1840" s="673">
        <v>0</v>
      </c>
      <c r="H1840" s="673">
        <v>0</v>
      </c>
      <c r="I1840" s="698">
        <f>SUM(I1841:I1843)</f>
        <v>0</v>
      </c>
      <c r="J1840" s="243" t="str">
        <f t="shared" si="506"/>
        <v/>
      </c>
      <c r="K1840" s="244"/>
      <c r="L1840" s="326">
        <f>SUM(L1841:L1843)</f>
        <v>0</v>
      </c>
      <c r="M1840" s="327">
        <f>SUM(M1841:M1843)</f>
        <v>0</v>
      </c>
      <c r="N1840" s="432">
        <f>SUM(N1841:N1842)</f>
        <v>0</v>
      </c>
      <c r="O1840" s="433">
        <f>SUM(O1841:O1843)</f>
        <v>0</v>
      </c>
      <c r="P1840" s="244"/>
      <c r="Q1840" s="326">
        <f>SUM(Q1841:Q1843)</f>
        <v>0</v>
      </c>
      <c r="R1840" s="327">
        <f>SUM(R1841:R1843)</f>
        <v>0</v>
      </c>
      <c r="S1840" s="327">
        <f>SUM(S1841:S1843)</f>
        <v>0</v>
      </c>
      <c r="T1840" s="327">
        <f>SUM(T1841:T1843)</f>
        <v>0</v>
      </c>
      <c r="U1840" s="327">
        <f>SUM(U1841:U1843)</f>
        <v>0</v>
      </c>
      <c r="V1840" s="327">
        <f>SUM(V1841:V1842)</f>
        <v>0</v>
      </c>
      <c r="W1840" s="433">
        <f>SUM(W1841:W1843)</f>
        <v>0</v>
      </c>
      <c r="X1840" s="313">
        <f t="shared" si="507"/>
        <v>0</v>
      </c>
    </row>
    <row r="1841" spans="2:24" ht="18.600000000000001" hidden="1" thickBot="1">
      <c r="B1841" s="175"/>
      <c r="C1841" s="176">
        <v>5701</v>
      </c>
      <c r="D1841" s="177" t="s">
        <v>1018</v>
      </c>
      <c r="E1841" s="705"/>
      <c r="F1841" s="592">
        <v>0</v>
      </c>
      <c r="G1841" s="592">
        <v>0</v>
      </c>
      <c r="H1841" s="592">
        <v>0</v>
      </c>
      <c r="I1841" s="476">
        <f>F1841+G1841+H1841</f>
        <v>0</v>
      </c>
      <c r="J1841" s="243" t="str">
        <f t="shared" si="506"/>
        <v/>
      </c>
      <c r="K1841" s="244"/>
      <c r="L1841" s="435"/>
      <c r="M1841" s="436"/>
      <c r="N1841" s="330">
        <f>I1841</f>
        <v>0</v>
      </c>
      <c r="O1841" s="424">
        <f>L1841+M1841-N1841</f>
        <v>0</v>
      </c>
      <c r="P1841" s="244"/>
      <c r="Q1841" s="435"/>
      <c r="R1841" s="436"/>
      <c r="S1841" s="429">
        <f>+IF(+(L1841+M1841)&gt;=I1841,+M1841,+(+I1841-L1841))</f>
        <v>0</v>
      </c>
      <c r="T1841" s="315">
        <f>Q1841+R1841-S1841</f>
        <v>0</v>
      </c>
      <c r="U1841" s="436"/>
      <c r="V1841" s="436"/>
      <c r="W1841" s="253"/>
      <c r="X1841" s="313">
        <f t="shared" si="507"/>
        <v>0</v>
      </c>
    </row>
    <row r="1842" spans="2:24" ht="18.600000000000001" hidden="1" thickBot="1">
      <c r="B1842" s="175"/>
      <c r="C1842" s="180">
        <v>5702</v>
      </c>
      <c r="D1842" s="181" t="s">
        <v>1019</v>
      </c>
      <c r="E1842" s="705"/>
      <c r="F1842" s="592">
        <v>0</v>
      </c>
      <c r="G1842" s="592">
        <v>0</v>
      </c>
      <c r="H1842" s="592">
        <v>0</v>
      </c>
      <c r="I1842" s="476">
        <f>F1842+G1842+H1842</f>
        <v>0</v>
      </c>
      <c r="J1842" s="243" t="str">
        <f t="shared" si="506"/>
        <v/>
      </c>
      <c r="K1842" s="244"/>
      <c r="L1842" s="435"/>
      <c r="M1842" s="436"/>
      <c r="N1842" s="330">
        <f>I1842</f>
        <v>0</v>
      </c>
      <c r="O1842" s="424">
        <f>L1842+M1842-N1842</f>
        <v>0</v>
      </c>
      <c r="P1842" s="244"/>
      <c r="Q1842" s="435"/>
      <c r="R1842" s="436"/>
      <c r="S1842" s="429">
        <f>+IF(+(L1842+M1842)&gt;=I1842,+M1842,+(+I1842-L1842))</f>
        <v>0</v>
      </c>
      <c r="T1842" s="315">
        <f>Q1842+R1842-S1842</f>
        <v>0</v>
      </c>
      <c r="U1842" s="436"/>
      <c r="V1842" s="436"/>
      <c r="W1842" s="253"/>
      <c r="X1842" s="313">
        <f t="shared" si="507"/>
        <v>0</v>
      </c>
    </row>
    <row r="1843" spans="2:24" ht="18.600000000000001" hidden="1" thickBot="1">
      <c r="B1843" s="136"/>
      <c r="C1843" s="182">
        <v>4071</v>
      </c>
      <c r="D1843" s="464" t="s">
        <v>1020</v>
      </c>
      <c r="E1843" s="704"/>
      <c r="F1843" s="592">
        <v>0</v>
      </c>
      <c r="G1843" s="592">
        <v>0</v>
      </c>
      <c r="H1843" s="592">
        <v>0</v>
      </c>
      <c r="I1843" s="476">
        <f>F1843+G1843+H1843</f>
        <v>0</v>
      </c>
      <c r="J1843" s="243" t="str">
        <f t="shared" si="506"/>
        <v/>
      </c>
      <c r="K1843" s="244"/>
      <c r="L1843" s="713"/>
      <c r="M1843" s="667"/>
      <c r="N1843" s="667"/>
      <c r="O1843" s="714"/>
      <c r="P1843" s="244"/>
      <c r="Q1843" s="663"/>
      <c r="R1843" s="667"/>
      <c r="S1843" s="667"/>
      <c r="T1843" s="667"/>
      <c r="U1843" s="667"/>
      <c r="V1843" s="667"/>
      <c r="W1843" s="711"/>
      <c r="X1843" s="313">
        <f t="shared" si="507"/>
        <v>0</v>
      </c>
    </row>
    <row r="1844" spans="2:24" ht="16.2" hidden="1" thickBot="1">
      <c r="B1844" s="173"/>
      <c r="C1844" s="183"/>
      <c r="D1844" s="334"/>
      <c r="E1844" s="706"/>
      <c r="F1844" s="248"/>
      <c r="G1844" s="248"/>
      <c r="H1844" s="248"/>
      <c r="I1844" s="249"/>
      <c r="J1844" s="243" t="str">
        <f t="shared" si="506"/>
        <v/>
      </c>
      <c r="K1844" s="244"/>
      <c r="L1844" s="437"/>
      <c r="M1844" s="438"/>
      <c r="N1844" s="323"/>
      <c r="O1844" s="324"/>
      <c r="P1844" s="244"/>
      <c r="Q1844" s="437"/>
      <c r="R1844" s="438"/>
      <c r="S1844" s="323"/>
      <c r="T1844" s="323"/>
      <c r="U1844" s="438"/>
      <c r="V1844" s="323"/>
      <c r="W1844" s="324"/>
      <c r="X1844" s="324"/>
    </row>
    <row r="1845" spans="2:24" ht="18.600000000000001" hidden="1" thickBot="1">
      <c r="B1845" s="699">
        <v>98</v>
      </c>
      <c r="C1845" s="963" t="s">
        <v>1021</v>
      </c>
      <c r="D1845" s="942"/>
      <c r="E1845" s="687"/>
      <c r="F1845" s="690"/>
      <c r="G1845" s="691"/>
      <c r="H1845" s="691"/>
      <c r="I1845" s="692">
        <f>F1845+G1845+H1845</f>
        <v>0</v>
      </c>
      <c r="J1845" s="243" t="str">
        <f t="shared" si="506"/>
        <v/>
      </c>
      <c r="K1845" s="244"/>
      <c r="L1845" s="428"/>
      <c r="M1845" s="254"/>
      <c r="N1845" s="317">
        <f>I1845</f>
        <v>0</v>
      </c>
      <c r="O1845" s="424">
        <f>L1845+M1845-N1845</f>
        <v>0</v>
      </c>
      <c r="P1845" s="244"/>
      <c r="Q1845" s="428"/>
      <c r="R1845" s="254"/>
      <c r="S1845" s="429">
        <f>+IF(+(L1845+M1845)&gt;=I1845,+M1845,+(+I1845-L1845))</f>
        <v>0</v>
      </c>
      <c r="T1845" s="315">
        <f>Q1845+R1845-S1845</f>
        <v>0</v>
      </c>
      <c r="U1845" s="254"/>
      <c r="V1845" s="254"/>
      <c r="W1845" s="253"/>
      <c r="X1845" s="313">
        <f>T1845-U1845-V1845-W1845</f>
        <v>0</v>
      </c>
    </row>
    <row r="1846" spans="2:24" ht="16.8" hidden="1" thickBot="1">
      <c r="B1846" s="184"/>
      <c r="C1846" s="335" t="s">
        <v>1022</v>
      </c>
      <c r="D1846" s="336"/>
      <c r="E1846" s="395"/>
      <c r="F1846" s="395"/>
      <c r="G1846" s="395"/>
      <c r="H1846" s="395"/>
      <c r="I1846" s="337"/>
      <c r="J1846" s="243" t="str">
        <f t="shared" si="506"/>
        <v/>
      </c>
      <c r="K1846" s="244"/>
      <c r="L1846" s="338"/>
      <c r="M1846" s="339"/>
      <c r="N1846" s="339"/>
      <c r="O1846" s="340"/>
      <c r="P1846" s="244"/>
      <c r="Q1846" s="338"/>
      <c r="R1846" s="339"/>
      <c r="S1846" s="339"/>
      <c r="T1846" s="339"/>
      <c r="U1846" s="339"/>
      <c r="V1846" s="339"/>
      <c r="W1846" s="340"/>
      <c r="X1846" s="340"/>
    </row>
    <row r="1847" spans="2:24" ht="16.8" hidden="1" thickBot="1">
      <c r="B1847" s="184"/>
      <c r="C1847" s="341" t="s">
        <v>1023</v>
      </c>
      <c r="D1847" s="334"/>
      <c r="E1847" s="384"/>
      <c r="F1847" s="384"/>
      <c r="G1847" s="384"/>
      <c r="H1847" s="384"/>
      <c r="I1847" s="307"/>
      <c r="J1847" s="243" t="str">
        <f t="shared" si="506"/>
        <v/>
      </c>
      <c r="K1847" s="244"/>
      <c r="L1847" s="342"/>
      <c r="M1847" s="343"/>
      <c r="N1847" s="343"/>
      <c r="O1847" s="344"/>
      <c r="P1847" s="244"/>
      <c r="Q1847" s="342"/>
      <c r="R1847" s="343"/>
      <c r="S1847" s="343"/>
      <c r="T1847" s="343"/>
      <c r="U1847" s="343"/>
      <c r="V1847" s="343"/>
      <c r="W1847" s="344"/>
      <c r="X1847" s="344"/>
    </row>
    <row r="1848" spans="2:24" ht="16.8" hidden="1" thickBot="1">
      <c r="B1848" s="185"/>
      <c r="C1848" s="345" t="s">
        <v>1688</v>
      </c>
      <c r="D1848" s="346"/>
      <c r="E1848" s="396"/>
      <c r="F1848" s="396"/>
      <c r="G1848" s="396"/>
      <c r="H1848" s="396"/>
      <c r="I1848" s="309"/>
      <c r="J1848" s="243" t="str">
        <f t="shared" si="506"/>
        <v/>
      </c>
      <c r="K1848" s="244"/>
      <c r="L1848" s="347"/>
      <c r="M1848" s="348"/>
      <c r="N1848" s="348"/>
      <c r="O1848" s="349"/>
      <c r="P1848" s="244"/>
      <c r="Q1848" s="347"/>
      <c r="R1848" s="348"/>
      <c r="S1848" s="348"/>
      <c r="T1848" s="348"/>
      <c r="U1848" s="348"/>
      <c r="V1848" s="348"/>
      <c r="W1848" s="349"/>
      <c r="X1848" s="349"/>
    </row>
    <row r="1849" spans="2:24" ht="18.600000000000001" thickBot="1">
      <c r="B1849" s="607"/>
      <c r="C1849" s="608" t="s">
        <v>1242</v>
      </c>
      <c r="D1849" s="609" t="s">
        <v>1024</v>
      </c>
      <c r="E1849" s="700"/>
      <c r="F1849" s="700">
        <f>SUM(F1734,F1737,F1743,F1751,F1752,F1770,F1774,F1780,F1783,F1784,F1785,F1786,F1787,F1796,F1802,F1803,F1804,F1805,F1812,F1816,F1817,F1818,F1819,F1822,F1823,F1831,F1834,F1835,F1840)+F1845</f>
        <v>662323</v>
      </c>
      <c r="G1849" s="700">
        <f>SUM(G1734,G1737,G1743,G1751,G1752,G1770,G1774,G1780,G1783,G1784,G1785,G1786,G1787,G1796,G1802,G1803,G1804,G1805,G1812,G1816,G1817,G1818,G1819,G1822,G1823,G1831,G1834,G1835,G1840)+G1845</f>
        <v>0</v>
      </c>
      <c r="H1849" s="700">
        <f>SUM(H1734,H1737,H1743,H1751,H1752,H1770,H1774,H1780,H1783,H1784,H1785,H1786,H1787,H1796,H1802,H1803,H1804,H1805,H1812,H1816,H1817,H1818,H1819,H1822,H1823,H1831,H1834,H1835,H1840)+H1845</f>
        <v>0</v>
      </c>
      <c r="I1849" s="700">
        <f>SUM(I1734,I1737,I1743,I1751,I1752,I1770,I1774,I1780,I1783,I1784,I1785,I1786,I1787,I1796,I1802,I1803,I1804,I1805,I1812,I1816,I1817,I1818,I1819,I1822,I1823,I1831,I1834,I1835,I1840)+I1845</f>
        <v>662323</v>
      </c>
      <c r="J1849" s="243">
        <f t="shared" si="506"/>
        <v>1</v>
      </c>
      <c r="K1849" s="439" t="str">
        <f>LEFT(C1731,1)</f>
        <v>3</v>
      </c>
      <c r="L1849" s="276">
        <f>SUM(L1734,L1737,L1743,L1751,L1752,L1770,L1774,L1780,L1783,L1784,L1785,L1786,L1787,L1796,L1802,L1803,L1804,L1805,L1812,L1816,L1817,L1818,L1819,L1822,L1823,L1831,L1834,L1835,L1840)+L1845</f>
        <v>0</v>
      </c>
      <c r="M1849" s="276">
        <f>SUM(M1734,M1737,M1743,M1751,M1752,M1770,M1774,M1780,M1783,M1784,M1785,M1786,M1787,M1796,M1802,M1803,M1804,M1805,M1812,M1816,M1817,M1818,M1819,M1822,M1823,M1831,M1834,M1835,M1840)+M1845</f>
        <v>0</v>
      </c>
      <c r="N1849" s="276">
        <f>SUM(N1734,N1737,N1743,N1751,N1752,N1770,N1774,N1780,N1783,N1784,N1785,N1786,N1787,N1796,N1802,N1803,N1804,N1805,N1812,N1816,N1817,N1818,N1819,N1822,N1823,N1831,N1834,N1835,N1840)+N1845</f>
        <v>662323</v>
      </c>
      <c r="O1849" s="276">
        <f>SUM(O1734,O1737,O1743,O1751,O1752,O1770,O1774,O1780,O1783,O1784,O1785,O1786,O1787,O1796,O1802,O1803,O1804,O1805,O1812,O1816,O1817,O1818,O1819,O1822,O1823,O1831,O1834,O1835,O1840)+O1845</f>
        <v>-662323</v>
      </c>
      <c r="P1849" s="222"/>
      <c r="Q1849" s="276">
        <f t="shared" ref="Q1849:W1849" si="510">SUM(Q1734,Q1737,Q1743,Q1751,Q1752,Q1770,Q1774,Q1780,Q1783,Q1784,Q1785,Q1786,Q1787,Q1796,Q1802,Q1803,Q1804,Q1805,Q1812,Q1816,Q1817,Q1818,Q1819,Q1822,Q1823,Q1831,Q1834,Q1835,Q1840)+Q1845</f>
        <v>0</v>
      </c>
      <c r="R1849" s="276">
        <f t="shared" si="510"/>
        <v>0</v>
      </c>
      <c r="S1849" s="276">
        <f t="shared" si="510"/>
        <v>130411</v>
      </c>
      <c r="T1849" s="276">
        <f t="shared" si="510"/>
        <v>-130411</v>
      </c>
      <c r="U1849" s="276">
        <f t="shared" si="510"/>
        <v>0</v>
      </c>
      <c r="V1849" s="276">
        <f t="shared" si="510"/>
        <v>0</v>
      </c>
      <c r="W1849" s="276">
        <f t="shared" si="510"/>
        <v>0</v>
      </c>
      <c r="X1849" s="313">
        <f>T1849-U1849-V1849-W1849</f>
        <v>-130411</v>
      </c>
    </row>
    <row r="1850" spans="2:24">
      <c r="B1850" s="554" t="s">
        <v>32</v>
      </c>
      <c r="C1850" s="186"/>
      <c r="I1850" s="219"/>
      <c r="J1850" s="221">
        <f>J1849</f>
        <v>1</v>
      </c>
      <c r="P1850"/>
    </row>
    <row r="1851" spans="2:24">
      <c r="B1851" s="392"/>
      <c r="C1851" s="392"/>
      <c r="D1851" s="393"/>
      <c r="E1851" s="392"/>
      <c r="F1851" s="392"/>
      <c r="G1851" s="392"/>
      <c r="H1851" s="392"/>
      <c r="I1851" s="394"/>
      <c r="J1851" s="221">
        <f>J1849</f>
        <v>1</v>
      </c>
      <c r="L1851" s="392"/>
      <c r="M1851" s="392"/>
      <c r="N1851" s="394"/>
      <c r="O1851" s="394"/>
      <c r="P1851" s="394"/>
      <c r="Q1851" s="392"/>
      <c r="R1851" s="392"/>
      <c r="S1851" s="394"/>
      <c r="T1851" s="394"/>
      <c r="U1851" s="392"/>
      <c r="V1851" s="394"/>
      <c r="W1851" s="394"/>
      <c r="X1851" s="394"/>
    </row>
    <row r="1852" spans="2:24" ht="18" hidden="1">
      <c r="B1852" s="402"/>
      <c r="C1852" s="402"/>
      <c r="D1852" s="402"/>
      <c r="E1852" s="402"/>
      <c r="F1852" s="402"/>
      <c r="G1852" s="402"/>
      <c r="H1852" s="402"/>
      <c r="I1852" s="484"/>
      <c r="J1852" s="440">
        <f>(IF(E1849&lt;&gt;0,$G$2,IF(I1849&lt;&gt;0,$G$2,"")))</f>
        <v>0</v>
      </c>
    </row>
    <row r="1853" spans="2:24" ht="18" hidden="1">
      <c r="B1853" s="402"/>
      <c r="C1853" s="402"/>
      <c r="D1853" s="474"/>
      <c r="E1853" s="402"/>
      <c r="F1853" s="402"/>
      <c r="G1853" s="402"/>
      <c r="H1853" s="402"/>
      <c r="I1853" s="484"/>
      <c r="J1853" s="440" t="str">
        <f>(IF(E1850&lt;&gt;0,$G$2,IF(I1850&lt;&gt;0,$G$2,"")))</f>
        <v/>
      </c>
    </row>
    <row r="1854" spans="2:24">
      <c r="E1854" s="278"/>
      <c r="F1854" s="278"/>
      <c r="G1854" s="278"/>
      <c r="H1854" s="278"/>
      <c r="I1854" s="282"/>
      <c r="J1854" s="221">
        <f>(IF($E1987&lt;&gt;0,$J$2,IF($I1987&lt;&gt;0,$J$2,"")))</f>
        <v>1</v>
      </c>
      <c r="L1854" s="278"/>
      <c r="M1854" s="278"/>
      <c r="N1854" s="282"/>
      <c r="O1854" s="282"/>
      <c r="P1854" s="282"/>
      <c r="Q1854" s="278"/>
      <c r="R1854" s="278"/>
      <c r="S1854" s="282"/>
      <c r="T1854" s="282"/>
      <c r="U1854" s="278"/>
      <c r="V1854" s="282"/>
      <c r="W1854" s="282"/>
    </row>
    <row r="1855" spans="2:24">
      <c r="C1855" s="227"/>
      <c r="D1855" s="228"/>
      <c r="E1855" s="278"/>
      <c r="F1855" s="278"/>
      <c r="G1855" s="278"/>
      <c r="H1855" s="278"/>
      <c r="I1855" s="282"/>
      <c r="J1855" s="221">
        <f>(IF($E1987&lt;&gt;0,$J$2,IF($I1987&lt;&gt;0,$J$2,"")))</f>
        <v>1</v>
      </c>
      <c r="L1855" s="278"/>
      <c r="M1855" s="278"/>
      <c r="N1855" s="282"/>
      <c r="O1855" s="282"/>
      <c r="P1855" s="282"/>
      <c r="Q1855" s="278"/>
      <c r="R1855" s="278"/>
      <c r="S1855" s="282"/>
      <c r="T1855" s="282"/>
      <c r="U1855" s="278"/>
      <c r="V1855" s="282"/>
      <c r="W1855" s="282"/>
    </row>
    <row r="1856" spans="2:24">
      <c r="B1856" s="897" t="str">
        <f>$B$7</f>
        <v>БЮДЖЕТ - НАЧАЛЕН ПЛАН
ПО ПЪЛНА ЕДИННА БЮДЖЕТНА КЛАСИФИКАЦИЯ</v>
      </c>
      <c r="C1856" s="898"/>
      <c r="D1856" s="898"/>
      <c r="E1856" s="278"/>
      <c r="F1856" s="278"/>
      <c r="G1856" s="278"/>
      <c r="H1856" s="278"/>
      <c r="I1856" s="282"/>
      <c r="J1856" s="221">
        <f>(IF($E1987&lt;&gt;0,$J$2,IF($I1987&lt;&gt;0,$J$2,"")))</f>
        <v>1</v>
      </c>
      <c r="L1856" s="278"/>
      <c r="M1856" s="278"/>
      <c r="N1856" s="282"/>
      <c r="O1856" s="282"/>
      <c r="P1856" s="282"/>
      <c r="Q1856" s="278"/>
      <c r="R1856" s="278"/>
      <c r="S1856" s="282"/>
      <c r="T1856" s="282"/>
      <c r="U1856" s="278"/>
      <c r="V1856" s="282"/>
      <c r="W1856" s="282"/>
    </row>
    <row r="1857" spans="2:24">
      <c r="C1857" s="227"/>
      <c r="D1857" s="228"/>
      <c r="E1857" s="279" t="s">
        <v>1656</v>
      </c>
      <c r="F1857" s="279" t="s">
        <v>1524</v>
      </c>
      <c r="G1857" s="278"/>
      <c r="H1857" s="278"/>
      <c r="I1857" s="282"/>
      <c r="J1857" s="221">
        <f>(IF($E1987&lt;&gt;0,$J$2,IF($I1987&lt;&gt;0,$J$2,"")))</f>
        <v>1</v>
      </c>
      <c r="L1857" s="278"/>
      <c r="M1857" s="278"/>
      <c r="N1857" s="282"/>
      <c r="O1857" s="282"/>
      <c r="P1857" s="282"/>
      <c r="Q1857" s="278"/>
      <c r="R1857" s="278"/>
      <c r="S1857" s="282"/>
      <c r="T1857" s="282"/>
      <c r="U1857" s="278"/>
      <c r="V1857" s="282"/>
      <c r="W1857" s="282"/>
    </row>
    <row r="1858" spans="2:24" ht="17.399999999999999">
      <c r="B1858" s="899" t="str">
        <f>$B$9</f>
        <v>Маджарово</v>
      </c>
      <c r="C1858" s="900"/>
      <c r="D1858" s="901"/>
      <c r="E1858" s="578">
        <f>$E$9</f>
        <v>44927</v>
      </c>
      <c r="F1858" s="579">
        <f>$F$9</f>
        <v>45291</v>
      </c>
      <c r="G1858" s="278"/>
      <c r="H1858" s="278"/>
      <c r="I1858" s="282"/>
      <c r="J1858" s="221">
        <f>(IF($E1987&lt;&gt;0,$J$2,IF($I1987&lt;&gt;0,$J$2,"")))</f>
        <v>1</v>
      </c>
      <c r="L1858" s="278"/>
      <c r="M1858" s="278"/>
      <c r="N1858" s="282"/>
      <c r="O1858" s="282"/>
      <c r="P1858" s="282"/>
      <c r="Q1858" s="278"/>
      <c r="R1858" s="278"/>
      <c r="S1858" s="282"/>
      <c r="T1858" s="282"/>
      <c r="U1858" s="278"/>
      <c r="V1858" s="282"/>
      <c r="W1858" s="282"/>
    </row>
    <row r="1859" spans="2:24">
      <c r="B1859" s="230" t="str">
        <f>$B$10</f>
        <v>(наименование на разпоредителя с бюджет)</v>
      </c>
      <c r="E1859" s="278"/>
      <c r="F1859" s="280">
        <f>$F$10</f>
        <v>0</v>
      </c>
      <c r="G1859" s="278"/>
      <c r="H1859" s="278"/>
      <c r="I1859" s="282"/>
      <c r="J1859" s="221">
        <f>(IF($E1987&lt;&gt;0,$J$2,IF($I1987&lt;&gt;0,$J$2,"")))</f>
        <v>1</v>
      </c>
      <c r="L1859" s="278"/>
      <c r="M1859" s="278"/>
      <c r="N1859" s="282"/>
      <c r="O1859" s="282"/>
      <c r="P1859" s="282"/>
      <c r="Q1859" s="278"/>
      <c r="R1859" s="278"/>
      <c r="S1859" s="282"/>
      <c r="T1859" s="282"/>
      <c r="U1859" s="278"/>
      <c r="V1859" s="282"/>
      <c r="W1859" s="282"/>
    </row>
    <row r="1860" spans="2:24">
      <c r="B1860" s="230"/>
      <c r="E1860" s="281"/>
      <c r="F1860" s="278"/>
      <c r="G1860" s="278"/>
      <c r="H1860" s="278"/>
      <c r="I1860" s="282"/>
      <c r="J1860" s="221">
        <f>(IF($E1987&lt;&gt;0,$J$2,IF($I1987&lt;&gt;0,$J$2,"")))</f>
        <v>1</v>
      </c>
      <c r="L1860" s="278"/>
      <c r="M1860" s="278"/>
      <c r="N1860" s="282"/>
      <c r="O1860" s="282"/>
      <c r="P1860" s="282"/>
      <c r="Q1860" s="278"/>
      <c r="R1860" s="278"/>
      <c r="S1860" s="282"/>
      <c r="T1860" s="282"/>
      <c r="U1860" s="278"/>
      <c r="V1860" s="282"/>
      <c r="W1860" s="282"/>
    </row>
    <row r="1861" spans="2:24" ht="18">
      <c r="B1861" s="883" t="str">
        <f>$B$12</f>
        <v>Маджарово</v>
      </c>
      <c r="C1861" s="884"/>
      <c r="D1861" s="885"/>
      <c r="E1861" s="229" t="s">
        <v>1657</v>
      </c>
      <c r="F1861" s="580" t="str">
        <f>$F$12</f>
        <v>7604</v>
      </c>
      <c r="G1861" s="278"/>
      <c r="H1861" s="278"/>
      <c r="I1861" s="282"/>
      <c r="J1861" s="221">
        <f>(IF($E1987&lt;&gt;0,$J$2,IF($I1987&lt;&gt;0,$J$2,"")))</f>
        <v>1</v>
      </c>
      <c r="L1861" s="278"/>
      <c r="M1861" s="278"/>
      <c r="N1861" s="282"/>
      <c r="O1861" s="282"/>
      <c r="P1861" s="282"/>
      <c r="Q1861" s="278"/>
      <c r="R1861" s="278"/>
      <c r="S1861" s="282"/>
      <c r="T1861" s="282"/>
      <c r="U1861" s="278"/>
      <c r="V1861" s="282"/>
      <c r="W1861" s="282"/>
    </row>
    <row r="1862" spans="2:24">
      <c r="B1862" s="581" t="str">
        <f>$B$13</f>
        <v>(наименование на първостепенния разпоредител с бюджет)</v>
      </c>
      <c r="E1862" s="281" t="s">
        <v>1658</v>
      </c>
      <c r="F1862" s="278"/>
      <c r="G1862" s="278"/>
      <c r="H1862" s="278"/>
      <c r="I1862" s="282"/>
      <c r="J1862" s="221">
        <f>(IF($E1987&lt;&gt;0,$J$2,IF($I1987&lt;&gt;0,$J$2,"")))</f>
        <v>1</v>
      </c>
      <c r="L1862" s="278"/>
      <c r="M1862" s="278"/>
      <c r="N1862" s="282"/>
      <c r="O1862" s="282"/>
      <c r="P1862" s="282"/>
      <c r="Q1862" s="278"/>
      <c r="R1862" s="278"/>
      <c r="S1862" s="282"/>
      <c r="T1862" s="282"/>
      <c r="U1862" s="278"/>
      <c r="V1862" s="282"/>
      <c r="W1862" s="282"/>
    </row>
    <row r="1863" spans="2:24" ht="18">
      <c r="B1863" s="230"/>
      <c r="D1863" s="441"/>
      <c r="E1863" s="277"/>
      <c r="F1863" s="277"/>
      <c r="G1863" s="277"/>
      <c r="H1863" s="277"/>
      <c r="I1863" s="384"/>
      <c r="J1863" s="221">
        <f>(IF($E1987&lt;&gt;0,$J$2,IF($I1987&lt;&gt;0,$J$2,"")))</f>
        <v>1</v>
      </c>
      <c r="L1863" s="278"/>
      <c r="M1863" s="278"/>
      <c r="N1863" s="282"/>
      <c r="O1863" s="282"/>
      <c r="P1863" s="282"/>
      <c r="Q1863" s="278"/>
      <c r="R1863" s="278"/>
      <c r="S1863" s="282"/>
      <c r="T1863" s="282"/>
      <c r="U1863" s="278"/>
      <c r="V1863" s="282"/>
      <c r="W1863" s="282"/>
    </row>
    <row r="1864" spans="2:24" ht="16.8" thickBot="1">
      <c r="C1864" s="227"/>
      <c r="D1864" s="228"/>
      <c r="E1864" s="278"/>
      <c r="F1864" s="281"/>
      <c r="G1864" s="281"/>
      <c r="H1864" s="281"/>
      <c r="I1864" s="284" t="s">
        <v>1659</v>
      </c>
      <c r="J1864" s="221">
        <f>(IF($E1987&lt;&gt;0,$J$2,IF($I1987&lt;&gt;0,$J$2,"")))</f>
        <v>1</v>
      </c>
      <c r="L1864" s="283" t="s">
        <v>91</v>
      </c>
      <c r="M1864" s="278"/>
      <c r="N1864" s="282"/>
      <c r="O1864" s="284" t="s">
        <v>1659</v>
      </c>
      <c r="P1864" s="282"/>
      <c r="Q1864" s="283" t="s">
        <v>92</v>
      </c>
      <c r="R1864" s="278"/>
      <c r="S1864" s="282"/>
      <c r="T1864" s="284" t="s">
        <v>1659</v>
      </c>
      <c r="U1864" s="278"/>
      <c r="V1864" s="282"/>
      <c r="W1864" s="284" t="s">
        <v>1659</v>
      </c>
    </row>
    <row r="1865" spans="2:24" ht="18.600000000000001" thickBot="1">
      <c r="B1865" s="674"/>
      <c r="C1865" s="675"/>
      <c r="D1865" s="676" t="s">
        <v>1055</v>
      </c>
      <c r="E1865" s="677"/>
      <c r="F1865" s="955" t="s">
        <v>1460</v>
      </c>
      <c r="G1865" s="956"/>
      <c r="H1865" s="957"/>
      <c r="I1865" s="958"/>
      <c r="J1865" s="221">
        <f>(IF($E1987&lt;&gt;0,$J$2,IF($I1987&lt;&gt;0,$J$2,"")))</f>
        <v>1</v>
      </c>
      <c r="L1865" s="912" t="s">
        <v>1888</v>
      </c>
      <c r="M1865" s="912" t="s">
        <v>1889</v>
      </c>
      <c r="N1865" s="905" t="s">
        <v>1890</v>
      </c>
      <c r="O1865" s="905" t="s">
        <v>93</v>
      </c>
      <c r="P1865" s="222"/>
      <c r="Q1865" s="905" t="s">
        <v>1891</v>
      </c>
      <c r="R1865" s="905" t="s">
        <v>1892</v>
      </c>
      <c r="S1865" s="905" t="s">
        <v>1893</v>
      </c>
      <c r="T1865" s="905" t="s">
        <v>94</v>
      </c>
      <c r="U1865" s="409" t="s">
        <v>95</v>
      </c>
      <c r="V1865" s="410"/>
      <c r="W1865" s="411"/>
      <c r="X1865" s="291"/>
    </row>
    <row r="1866" spans="2:24" ht="31.8" thickBot="1">
      <c r="B1866" s="678" t="s">
        <v>1575</v>
      </c>
      <c r="C1866" s="679" t="s">
        <v>1660</v>
      </c>
      <c r="D1866" s="680" t="s">
        <v>1056</v>
      </c>
      <c r="E1866" s="681"/>
      <c r="F1866" s="605" t="s">
        <v>1461</v>
      </c>
      <c r="G1866" s="605" t="s">
        <v>1462</v>
      </c>
      <c r="H1866" s="605" t="s">
        <v>1459</v>
      </c>
      <c r="I1866" s="605" t="s">
        <v>1049</v>
      </c>
      <c r="J1866" s="221">
        <f>(IF($E1987&lt;&gt;0,$J$2,IF($I1987&lt;&gt;0,$J$2,"")))</f>
        <v>1</v>
      </c>
      <c r="L1866" s="948"/>
      <c r="M1866" s="954"/>
      <c r="N1866" s="948"/>
      <c r="O1866" s="954"/>
      <c r="P1866" s="222"/>
      <c r="Q1866" s="945"/>
      <c r="R1866" s="945"/>
      <c r="S1866" s="945"/>
      <c r="T1866" s="945"/>
      <c r="U1866" s="412">
        <f>$C$3</f>
        <v>2023</v>
      </c>
      <c r="V1866" s="412">
        <f>$C$3+1</f>
        <v>2024</v>
      </c>
      <c r="W1866" s="412" t="str">
        <f>CONCATENATE("след ",$C$3+1)</f>
        <v>след 2024</v>
      </c>
      <c r="X1866" s="413" t="s">
        <v>96</v>
      </c>
    </row>
    <row r="1867" spans="2:24" ht="18" thickBot="1">
      <c r="B1867" s="506"/>
      <c r="C1867" s="397"/>
      <c r="D1867" s="295" t="s">
        <v>1244</v>
      </c>
      <c r="E1867" s="701"/>
      <c r="F1867" s="296"/>
      <c r="G1867" s="296"/>
      <c r="H1867" s="296"/>
      <c r="I1867" s="483"/>
      <c r="J1867" s="221">
        <f>(IF($E1987&lt;&gt;0,$J$2,IF($I1987&lt;&gt;0,$J$2,"")))</f>
        <v>1</v>
      </c>
      <c r="L1867" s="297" t="s">
        <v>97</v>
      </c>
      <c r="M1867" s="297" t="s">
        <v>98</v>
      </c>
      <c r="N1867" s="298" t="s">
        <v>99</v>
      </c>
      <c r="O1867" s="298" t="s">
        <v>100</v>
      </c>
      <c r="P1867" s="222"/>
      <c r="Q1867" s="504" t="s">
        <v>101</v>
      </c>
      <c r="R1867" s="504" t="s">
        <v>102</v>
      </c>
      <c r="S1867" s="504" t="s">
        <v>103</v>
      </c>
      <c r="T1867" s="504" t="s">
        <v>104</v>
      </c>
      <c r="U1867" s="504" t="s">
        <v>1026</v>
      </c>
      <c r="V1867" s="504" t="s">
        <v>1027</v>
      </c>
      <c r="W1867" s="504" t="s">
        <v>1028</v>
      </c>
      <c r="X1867" s="414" t="s">
        <v>1029</v>
      </c>
    </row>
    <row r="1868" spans="2:24" ht="122.4" thickBot="1">
      <c r="B1868" s="236"/>
      <c r="C1868" s="511">
        <f>VLOOKUP(D1868,OP_LIST2,2,FALSE)</f>
        <v>0</v>
      </c>
      <c r="D1868" s="512" t="s">
        <v>944</v>
      </c>
      <c r="E1868" s="702"/>
      <c r="F1868" s="368"/>
      <c r="G1868" s="368"/>
      <c r="H1868" s="368"/>
      <c r="I1868" s="303"/>
      <c r="J1868" s="221">
        <f>(IF($E1987&lt;&gt;0,$J$2,IF($I1987&lt;&gt;0,$J$2,"")))</f>
        <v>1</v>
      </c>
      <c r="L1868" s="415" t="s">
        <v>1030</v>
      </c>
      <c r="M1868" s="415" t="s">
        <v>1030</v>
      </c>
      <c r="N1868" s="415" t="s">
        <v>1031</v>
      </c>
      <c r="O1868" s="415" t="s">
        <v>1032</v>
      </c>
      <c r="P1868" s="222"/>
      <c r="Q1868" s="415" t="s">
        <v>1030</v>
      </c>
      <c r="R1868" s="415" t="s">
        <v>1030</v>
      </c>
      <c r="S1868" s="415" t="s">
        <v>1057</v>
      </c>
      <c r="T1868" s="415" t="s">
        <v>1034</v>
      </c>
      <c r="U1868" s="415" t="s">
        <v>1030</v>
      </c>
      <c r="V1868" s="415" t="s">
        <v>1030</v>
      </c>
      <c r="W1868" s="415" t="s">
        <v>1030</v>
      </c>
      <c r="X1868" s="306" t="s">
        <v>1035</v>
      </c>
    </row>
    <row r="1869" spans="2:24" ht="18" thickBot="1">
      <c r="B1869" s="510"/>
      <c r="C1869" s="513">
        <f>VLOOKUP(D1870,EBK_DEIN2,2,FALSE)</f>
        <v>3336</v>
      </c>
      <c r="D1869" s="505" t="s">
        <v>1444</v>
      </c>
      <c r="E1869" s="703"/>
      <c r="F1869" s="368"/>
      <c r="G1869" s="368"/>
      <c r="H1869" s="368"/>
      <c r="I1869" s="303"/>
      <c r="J1869" s="221">
        <f>(IF($E1987&lt;&gt;0,$J$2,IF($I1987&lt;&gt;0,$J$2,"")))</f>
        <v>1</v>
      </c>
      <c r="L1869" s="416"/>
      <c r="M1869" s="416"/>
      <c r="N1869" s="344"/>
      <c r="O1869" s="417"/>
      <c r="P1869" s="222"/>
      <c r="Q1869" s="416"/>
      <c r="R1869" s="416"/>
      <c r="S1869" s="344"/>
      <c r="T1869" s="417"/>
      <c r="U1869" s="416"/>
      <c r="V1869" s="344"/>
      <c r="W1869" s="417"/>
      <c r="X1869" s="418"/>
    </row>
    <row r="1870" spans="2:24" ht="18">
      <c r="B1870" s="419"/>
      <c r="C1870" s="238"/>
      <c r="D1870" s="502" t="s">
        <v>833</v>
      </c>
      <c r="E1870" s="703"/>
      <c r="F1870" s="368"/>
      <c r="G1870" s="368"/>
      <c r="H1870" s="368"/>
      <c r="I1870" s="303"/>
      <c r="J1870" s="221">
        <f>(IF($E1987&lt;&gt;0,$J$2,IF($I1987&lt;&gt;0,$J$2,"")))</f>
        <v>1</v>
      </c>
      <c r="L1870" s="416"/>
      <c r="M1870" s="416"/>
      <c r="N1870" s="344"/>
      <c r="O1870" s="420">
        <f>SUMIF(O1873:O1874,"&lt;0")+SUMIF(O1876:O1880,"&lt;0")+SUMIF(O1882:O1889,"&lt;0")+SUMIF(O1891:O1907,"&lt;0")+SUMIF(O1913:O1917,"&lt;0")+SUMIF(O1919:O1924,"&lt;0")+SUMIF(O1927:O1933,"&lt;0")+SUMIF(O1940:O1941,"&lt;0")+SUMIF(O1944:O1949,"&lt;0")+SUMIF(O1951:O1956,"&lt;0")+SUMIF(O1960,"&lt;0")+SUMIF(O1962:O1968,"&lt;0")+SUMIF(O1970:O1972,"&lt;0")+SUMIF(O1974:O1977,"&lt;0")+SUMIF(O1979:O1980,"&lt;0")+SUMIF(O1983,"&lt;0")</f>
        <v>-79000</v>
      </c>
      <c r="P1870" s="222"/>
      <c r="Q1870" s="416"/>
      <c r="R1870" s="416"/>
      <c r="S1870" s="344"/>
      <c r="T1870" s="420">
        <f>SUMIF(T1873:T1874,"&lt;0")+SUMIF(T1876:T1880,"&lt;0")+SUMIF(T1882:T1889,"&lt;0")+SUMIF(T1891:T1907,"&lt;0")+SUMIF(T1913:T1917,"&lt;0")+SUMIF(T1919:T1924,"&lt;0")+SUMIF(T1927:T1933,"&lt;0")+SUMIF(T1940:T1941,"&lt;0")+SUMIF(T1944:T1949,"&lt;0")+SUMIF(T1951:T1956,"&lt;0")+SUMIF(T1960,"&lt;0")+SUMIF(T1962:T1968,"&lt;0")+SUMIF(T1970:T1972,"&lt;0")+SUMIF(T1974:T1977,"&lt;0")+SUMIF(T1979:T1980,"&lt;0")+SUMIF(T1983,"&lt;0")</f>
        <v>-45000</v>
      </c>
      <c r="U1870" s="416"/>
      <c r="V1870" s="344"/>
      <c r="W1870" s="417"/>
      <c r="X1870" s="308"/>
    </row>
    <row r="1871" spans="2:24" ht="18.600000000000001" thickBot="1">
      <c r="B1871" s="354"/>
      <c r="C1871" s="238"/>
      <c r="D1871" s="292" t="s">
        <v>1058</v>
      </c>
      <c r="E1871" s="703"/>
      <c r="F1871" s="368"/>
      <c r="G1871" s="368"/>
      <c r="H1871" s="368"/>
      <c r="I1871" s="303"/>
      <c r="J1871" s="221">
        <f>(IF($E1987&lt;&gt;0,$J$2,IF($I1987&lt;&gt;0,$J$2,"")))</f>
        <v>1</v>
      </c>
      <c r="L1871" s="416"/>
      <c r="M1871" s="416"/>
      <c r="N1871" s="344"/>
      <c r="O1871" s="417"/>
      <c r="P1871" s="222"/>
      <c r="Q1871" s="416"/>
      <c r="R1871" s="416"/>
      <c r="S1871" s="344"/>
      <c r="T1871" s="417"/>
      <c r="U1871" s="416"/>
      <c r="V1871" s="344"/>
      <c r="W1871" s="417"/>
      <c r="X1871" s="310"/>
    </row>
    <row r="1872" spans="2:24" ht="18.600000000000001" thickBot="1">
      <c r="B1872" s="682">
        <v>100</v>
      </c>
      <c r="C1872" s="959" t="s">
        <v>1245</v>
      </c>
      <c r="D1872" s="960"/>
      <c r="E1872" s="683"/>
      <c r="F1872" s="684">
        <f>SUM(F1873:F1874)</f>
        <v>0</v>
      </c>
      <c r="G1872" s="685">
        <f>SUM(G1873:G1874)</f>
        <v>27000</v>
      </c>
      <c r="H1872" s="685">
        <f>SUM(H1873:H1874)</f>
        <v>0</v>
      </c>
      <c r="I1872" s="685">
        <f>SUM(I1873:I1874)</f>
        <v>27000</v>
      </c>
      <c r="J1872" s="243">
        <f t="shared" ref="J1872:J1903" si="511">(IF($E1872&lt;&gt;0,$J$2,IF($I1872&lt;&gt;0,$J$2,"")))</f>
        <v>1</v>
      </c>
      <c r="K1872" s="244"/>
      <c r="L1872" s="311">
        <f>SUM(L1873:L1874)</f>
        <v>0</v>
      </c>
      <c r="M1872" s="312">
        <f>SUM(M1873:M1874)</f>
        <v>0</v>
      </c>
      <c r="N1872" s="421">
        <f>SUM(N1873:N1874)</f>
        <v>27000</v>
      </c>
      <c r="O1872" s="422">
        <f>SUM(O1873:O1874)</f>
        <v>-27000</v>
      </c>
      <c r="P1872" s="244"/>
      <c r="Q1872" s="707"/>
      <c r="R1872" s="708"/>
      <c r="S1872" s="709"/>
      <c r="T1872" s="708"/>
      <c r="U1872" s="708"/>
      <c r="V1872" s="708"/>
      <c r="W1872" s="710"/>
      <c r="X1872" s="313">
        <f t="shared" ref="X1872:X1903" si="512">T1872-U1872-V1872-W1872</f>
        <v>0</v>
      </c>
    </row>
    <row r="1873" spans="2:24" ht="18.600000000000001" thickBot="1">
      <c r="B1873" s="140"/>
      <c r="C1873" s="144">
        <v>101</v>
      </c>
      <c r="D1873" s="138" t="s">
        <v>1246</v>
      </c>
      <c r="E1873" s="704"/>
      <c r="F1873" s="449"/>
      <c r="G1873" s="245">
        <v>27000</v>
      </c>
      <c r="H1873" s="245"/>
      <c r="I1873" s="476">
        <f>F1873+G1873+H1873</f>
        <v>27000</v>
      </c>
      <c r="J1873" s="243">
        <f t="shared" si="511"/>
        <v>1</v>
      </c>
      <c r="K1873" s="244"/>
      <c r="L1873" s="423"/>
      <c r="M1873" s="252"/>
      <c r="N1873" s="315">
        <f>I1873</f>
        <v>27000</v>
      </c>
      <c r="O1873" s="424">
        <f>L1873+M1873-N1873</f>
        <v>-27000</v>
      </c>
      <c r="P1873" s="244"/>
      <c r="Q1873" s="663"/>
      <c r="R1873" s="667"/>
      <c r="S1873" s="667"/>
      <c r="T1873" s="667"/>
      <c r="U1873" s="667"/>
      <c r="V1873" s="667"/>
      <c r="W1873" s="711"/>
      <c r="X1873" s="313">
        <f t="shared" si="512"/>
        <v>0</v>
      </c>
    </row>
    <row r="1874" spans="2:24" ht="18.600000000000001" hidden="1" thickBot="1">
      <c r="B1874" s="140"/>
      <c r="C1874" s="137">
        <v>102</v>
      </c>
      <c r="D1874" s="139" t="s">
        <v>1247</v>
      </c>
      <c r="E1874" s="704"/>
      <c r="F1874" s="449"/>
      <c r="G1874" s="245"/>
      <c r="H1874" s="245"/>
      <c r="I1874" s="476">
        <f>F1874+G1874+H1874</f>
        <v>0</v>
      </c>
      <c r="J1874" s="243" t="str">
        <f t="shared" si="511"/>
        <v/>
      </c>
      <c r="K1874" s="244"/>
      <c r="L1874" s="423"/>
      <c r="M1874" s="252"/>
      <c r="N1874" s="315">
        <f>I1874</f>
        <v>0</v>
      </c>
      <c r="O1874" s="424">
        <f>L1874+M1874-N1874</f>
        <v>0</v>
      </c>
      <c r="P1874" s="244"/>
      <c r="Q1874" s="663"/>
      <c r="R1874" s="667"/>
      <c r="S1874" s="667"/>
      <c r="T1874" s="667"/>
      <c r="U1874" s="667"/>
      <c r="V1874" s="667"/>
      <c r="W1874" s="711"/>
      <c r="X1874" s="313">
        <f t="shared" si="512"/>
        <v>0</v>
      </c>
    </row>
    <row r="1875" spans="2:24" ht="18.600000000000001" thickBot="1">
      <c r="B1875" s="686">
        <v>200</v>
      </c>
      <c r="C1875" s="946" t="s">
        <v>1248</v>
      </c>
      <c r="D1875" s="946"/>
      <c r="E1875" s="687"/>
      <c r="F1875" s="688">
        <f>SUM(F1876:F1880)</f>
        <v>0</v>
      </c>
      <c r="G1875" s="689">
        <f>SUM(G1876:G1880)</f>
        <v>1000</v>
      </c>
      <c r="H1875" s="689">
        <f>SUM(H1876:H1880)</f>
        <v>0</v>
      </c>
      <c r="I1875" s="689">
        <f>SUM(I1876:I1880)</f>
        <v>1000</v>
      </c>
      <c r="J1875" s="243">
        <f t="shared" si="511"/>
        <v>1</v>
      </c>
      <c r="K1875" s="244"/>
      <c r="L1875" s="316">
        <f>SUM(L1876:L1880)</f>
        <v>0</v>
      </c>
      <c r="M1875" s="317">
        <f>SUM(M1876:M1880)</f>
        <v>0</v>
      </c>
      <c r="N1875" s="425">
        <f>SUM(N1876:N1880)</f>
        <v>1000</v>
      </c>
      <c r="O1875" s="426">
        <f>SUM(O1876:O1880)</f>
        <v>-1000</v>
      </c>
      <c r="P1875" s="244"/>
      <c r="Q1875" s="665"/>
      <c r="R1875" s="666"/>
      <c r="S1875" s="666"/>
      <c r="T1875" s="666"/>
      <c r="U1875" s="666"/>
      <c r="V1875" s="666"/>
      <c r="W1875" s="712"/>
      <c r="X1875" s="313">
        <f t="shared" si="512"/>
        <v>0</v>
      </c>
    </row>
    <row r="1876" spans="2:24" ht="18.600000000000001" hidden="1" thickBot="1">
      <c r="B1876" s="143"/>
      <c r="C1876" s="144">
        <v>201</v>
      </c>
      <c r="D1876" s="138" t="s">
        <v>1249</v>
      </c>
      <c r="E1876" s="704"/>
      <c r="F1876" s="449"/>
      <c r="G1876" s="245"/>
      <c r="H1876" s="245"/>
      <c r="I1876" s="476">
        <f>F1876+G1876+H1876</f>
        <v>0</v>
      </c>
      <c r="J1876" s="243" t="str">
        <f t="shared" si="511"/>
        <v/>
      </c>
      <c r="K1876" s="244"/>
      <c r="L1876" s="423"/>
      <c r="M1876" s="252"/>
      <c r="N1876" s="315">
        <f>I1876</f>
        <v>0</v>
      </c>
      <c r="O1876" s="424">
        <f>L1876+M1876-N1876</f>
        <v>0</v>
      </c>
      <c r="P1876" s="244"/>
      <c r="Q1876" s="663"/>
      <c r="R1876" s="667"/>
      <c r="S1876" s="667"/>
      <c r="T1876" s="667"/>
      <c r="U1876" s="667"/>
      <c r="V1876" s="667"/>
      <c r="W1876" s="711"/>
      <c r="X1876" s="313">
        <f t="shared" si="512"/>
        <v>0</v>
      </c>
    </row>
    <row r="1877" spans="2:24" ht="18.600000000000001" hidden="1" thickBot="1">
      <c r="B1877" s="136"/>
      <c r="C1877" s="137">
        <v>202</v>
      </c>
      <c r="D1877" s="145" t="s">
        <v>1250</v>
      </c>
      <c r="E1877" s="704"/>
      <c r="F1877" s="449"/>
      <c r="G1877" s="245"/>
      <c r="H1877" s="245"/>
      <c r="I1877" s="476">
        <f>F1877+G1877+H1877</f>
        <v>0</v>
      </c>
      <c r="J1877" s="243" t="str">
        <f t="shared" si="511"/>
        <v/>
      </c>
      <c r="K1877" s="244"/>
      <c r="L1877" s="423"/>
      <c r="M1877" s="252"/>
      <c r="N1877" s="315">
        <f>I1877</f>
        <v>0</v>
      </c>
      <c r="O1877" s="424">
        <f>L1877+M1877-N1877</f>
        <v>0</v>
      </c>
      <c r="P1877" s="244"/>
      <c r="Q1877" s="663"/>
      <c r="R1877" s="667"/>
      <c r="S1877" s="667"/>
      <c r="T1877" s="667"/>
      <c r="U1877" s="667"/>
      <c r="V1877" s="667"/>
      <c r="W1877" s="711"/>
      <c r="X1877" s="313">
        <f t="shared" si="512"/>
        <v>0</v>
      </c>
    </row>
    <row r="1878" spans="2:24" ht="18.600000000000001" thickBot="1">
      <c r="B1878" s="152"/>
      <c r="C1878" s="137">
        <v>205</v>
      </c>
      <c r="D1878" s="145" t="s">
        <v>901</v>
      </c>
      <c r="E1878" s="704"/>
      <c r="F1878" s="449"/>
      <c r="G1878" s="245">
        <v>1000</v>
      </c>
      <c r="H1878" s="245"/>
      <c r="I1878" s="476">
        <f>F1878+G1878+H1878</f>
        <v>1000</v>
      </c>
      <c r="J1878" s="243">
        <f t="shared" si="511"/>
        <v>1</v>
      </c>
      <c r="K1878" s="244"/>
      <c r="L1878" s="423"/>
      <c r="M1878" s="252"/>
      <c r="N1878" s="315">
        <f>I1878</f>
        <v>1000</v>
      </c>
      <c r="O1878" s="424">
        <f>L1878+M1878-N1878</f>
        <v>-1000</v>
      </c>
      <c r="P1878" s="244"/>
      <c r="Q1878" s="663"/>
      <c r="R1878" s="667"/>
      <c r="S1878" s="667"/>
      <c r="T1878" s="667"/>
      <c r="U1878" s="667"/>
      <c r="V1878" s="667"/>
      <c r="W1878" s="711"/>
      <c r="X1878" s="313">
        <f t="shared" si="512"/>
        <v>0</v>
      </c>
    </row>
    <row r="1879" spans="2:24" ht="18.600000000000001" hidden="1" thickBot="1">
      <c r="B1879" s="152"/>
      <c r="C1879" s="137">
        <v>208</v>
      </c>
      <c r="D1879" s="159" t="s">
        <v>902</v>
      </c>
      <c r="E1879" s="704"/>
      <c r="F1879" s="449"/>
      <c r="G1879" s="245"/>
      <c r="H1879" s="245"/>
      <c r="I1879" s="476">
        <f>F1879+G1879+H1879</f>
        <v>0</v>
      </c>
      <c r="J1879" s="243" t="str">
        <f t="shared" si="511"/>
        <v/>
      </c>
      <c r="K1879" s="244"/>
      <c r="L1879" s="423"/>
      <c r="M1879" s="252"/>
      <c r="N1879" s="315">
        <f>I1879</f>
        <v>0</v>
      </c>
      <c r="O1879" s="424">
        <f>L1879+M1879-N1879</f>
        <v>0</v>
      </c>
      <c r="P1879" s="244"/>
      <c r="Q1879" s="663"/>
      <c r="R1879" s="667"/>
      <c r="S1879" s="667"/>
      <c r="T1879" s="667"/>
      <c r="U1879" s="667"/>
      <c r="V1879" s="667"/>
      <c r="W1879" s="711"/>
      <c r="X1879" s="313">
        <f t="shared" si="512"/>
        <v>0</v>
      </c>
    </row>
    <row r="1880" spans="2:24" ht="18.600000000000001" hidden="1" thickBot="1">
      <c r="B1880" s="143"/>
      <c r="C1880" s="142">
        <v>209</v>
      </c>
      <c r="D1880" s="148" t="s">
        <v>903</v>
      </c>
      <c r="E1880" s="704"/>
      <c r="F1880" s="449"/>
      <c r="G1880" s="245"/>
      <c r="H1880" s="245"/>
      <c r="I1880" s="476">
        <f>F1880+G1880+H1880</f>
        <v>0</v>
      </c>
      <c r="J1880" s="243" t="str">
        <f t="shared" si="511"/>
        <v/>
      </c>
      <c r="K1880" s="244"/>
      <c r="L1880" s="423"/>
      <c r="M1880" s="252"/>
      <c r="N1880" s="315">
        <f>I1880</f>
        <v>0</v>
      </c>
      <c r="O1880" s="424">
        <f>L1880+M1880-N1880</f>
        <v>0</v>
      </c>
      <c r="P1880" s="244"/>
      <c r="Q1880" s="663"/>
      <c r="R1880" s="667"/>
      <c r="S1880" s="667"/>
      <c r="T1880" s="667"/>
      <c r="U1880" s="667"/>
      <c r="V1880" s="667"/>
      <c r="W1880" s="711"/>
      <c r="X1880" s="313">
        <f t="shared" si="512"/>
        <v>0</v>
      </c>
    </row>
    <row r="1881" spans="2:24" ht="18.600000000000001" thickBot="1">
      <c r="B1881" s="686">
        <v>500</v>
      </c>
      <c r="C1881" s="947" t="s">
        <v>203</v>
      </c>
      <c r="D1881" s="947"/>
      <c r="E1881" s="687"/>
      <c r="F1881" s="688">
        <f>SUM(F1882:F1888)</f>
        <v>0</v>
      </c>
      <c r="G1881" s="689">
        <f>SUM(G1882:G1888)</f>
        <v>6000</v>
      </c>
      <c r="H1881" s="689">
        <f>SUM(H1882:H1888)</f>
        <v>0</v>
      </c>
      <c r="I1881" s="689">
        <f>SUM(I1882:I1888)</f>
        <v>6000</v>
      </c>
      <c r="J1881" s="243">
        <f t="shared" si="511"/>
        <v>1</v>
      </c>
      <c r="K1881" s="244"/>
      <c r="L1881" s="316">
        <f>SUM(L1882:L1888)</f>
        <v>0</v>
      </c>
      <c r="M1881" s="317">
        <f>SUM(M1882:M1888)</f>
        <v>0</v>
      </c>
      <c r="N1881" s="425">
        <f>SUM(N1882:N1888)</f>
        <v>6000</v>
      </c>
      <c r="O1881" s="426">
        <f>SUM(O1882:O1888)</f>
        <v>-6000</v>
      </c>
      <c r="P1881" s="244"/>
      <c r="Q1881" s="665"/>
      <c r="R1881" s="666"/>
      <c r="S1881" s="667"/>
      <c r="T1881" s="666"/>
      <c r="U1881" s="666"/>
      <c r="V1881" s="666"/>
      <c r="W1881" s="712"/>
      <c r="X1881" s="313">
        <f t="shared" si="512"/>
        <v>0</v>
      </c>
    </row>
    <row r="1882" spans="2:24" ht="18.600000000000001" thickBot="1">
      <c r="B1882" s="143"/>
      <c r="C1882" s="160">
        <v>551</v>
      </c>
      <c r="D1882" s="456" t="s">
        <v>204</v>
      </c>
      <c r="E1882" s="704"/>
      <c r="F1882" s="449"/>
      <c r="G1882" s="245">
        <v>4000</v>
      </c>
      <c r="H1882" s="245"/>
      <c r="I1882" s="476">
        <f t="shared" ref="I1882:I1889" si="513">F1882+G1882+H1882</f>
        <v>4000</v>
      </c>
      <c r="J1882" s="243">
        <f t="shared" si="511"/>
        <v>1</v>
      </c>
      <c r="K1882" s="244"/>
      <c r="L1882" s="423"/>
      <c r="M1882" s="252"/>
      <c r="N1882" s="315">
        <f t="shared" ref="N1882:N1889" si="514">I1882</f>
        <v>4000</v>
      </c>
      <c r="O1882" s="424">
        <f t="shared" ref="O1882:O1889" si="515">L1882+M1882-N1882</f>
        <v>-4000</v>
      </c>
      <c r="P1882" s="244"/>
      <c r="Q1882" s="663"/>
      <c r="R1882" s="667"/>
      <c r="S1882" s="667"/>
      <c r="T1882" s="667"/>
      <c r="U1882" s="667"/>
      <c r="V1882" s="667"/>
      <c r="W1882" s="711"/>
      <c r="X1882" s="313">
        <f t="shared" si="512"/>
        <v>0</v>
      </c>
    </row>
    <row r="1883" spans="2:24" ht="18.600000000000001" hidden="1" thickBot="1">
      <c r="B1883" s="143"/>
      <c r="C1883" s="161">
        <v>552</v>
      </c>
      <c r="D1883" s="457" t="s">
        <v>205</v>
      </c>
      <c r="E1883" s="704"/>
      <c r="F1883" s="449"/>
      <c r="G1883" s="245"/>
      <c r="H1883" s="245"/>
      <c r="I1883" s="476">
        <f t="shared" si="513"/>
        <v>0</v>
      </c>
      <c r="J1883" s="243" t="str">
        <f t="shared" si="511"/>
        <v/>
      </c>
      <c r="K1883" s="244"/>
      <c r="L1883" s="423"/>
      <c r="M1883" s="252"/>
      <c r="N1883" s="315">
        <f t="shared" si="514"/>
        <v>0</v>
      </c>
      <c r="O1883" s="424">
        <f t="shared" si="515"/>
        <v>0</v>
      </c>
      <c r="P1883" s="244"/>
      <c r="Q1883" s="663"/>
      <c r="R1883" s="667"/>
      <c r="S1883" s="667"/>
      <c r="T1883" s="667"/>
      <c r="U1883" s="667"/>
      <c r="V1883" s="667"/>
      <c r="W1883" s="711"/>
      <c r="X1883" s="313">
        <f t="shared" si="512"/>
        <v>0</v>
      </c>
    </row>
    <row r="1884" spans="2:24" ht="18.600000000000001" hidden="1" thickBot="1">
      <c r="B1884" s="143"/>
      <c r="C1884" s="161">
        <v>558</v>
      </c>
      <c r="D1884" s="457" t="s">
        <v>1676</v>
      </c>
      <c r="E1884" s="704"/>
      <c r="F1884" s="592">
        <v>0</v>
      </c>
      <c r="G1884" s="592">
        <v>0</v>
      </c>
      <c r="H1884" s="592">
        <v>0</v>
      </c>
      <c r="I1884" s="476">
        <f t="shared" si="513"/>
        <v>0</v>
      </c>
      <c r="J1884" s="243" t="str">
        <f t="shared" si="511"/>
        <v/>
      </c>
      <c r="K1884" s="244"/>
      <c r="L1884" s="423"/>
      <c r="M1884" s="252"/>
      <c r="N1884" s="315">
        <f t="shared" si="514"/>
        <v>0</v>
      </c>
      <c r="O1884" s="424">
        <f t="shared" si="515"/>
        <v>0</v>
      </c>
      <c r="P1884" s="244"/>
      <c r="Q1884" s="663"/>
      <c r="R1884" s="667"/>
      <c r="S1884" s="667"/>
      <c r="T1884" s="667"/>
      <c r="U1884" s="667"/>
      <c r="V1884" s="667"/>
      <c r="W1884" s="711"/>
      <c r="X1884" s="313">
        <f t="shared" si="512"/>
        <v>0</v>
      </c>
    </row>
    <row r="1885" spans="2:24" ht="18.600000000000001" thickBot="1">
      <c r="B1885" s="143"/>
      <c r="C1885" s="161">
        <v>560</v>
      </c>
      <c r="D1885" s="458" t="s">
        <v>206</v>
      </c>
      <c r="E1885" s="704"/>
      <c r="F1885" s="449"/>
      <c r="G1885" s="245">
        <v>1500</v>
      </c>
      <c r="H1885" s="245"/>
      <c r="I1885" s="476">
        <f t="shared" si="513"/>
        <v>1500</v>
      </c>
      <c r="J1885" s="243">
        <f t="shared" si="511"/>
        <v>1</v>
      </c>
      <c r="K1885" s="244"/>
      <c r="L1885" s="423"/>
      <c r="M1885" s="252"/>
      <c r="N1885" s="315">
        <f t="shared" si="514"/>
        <v>1500</v>
      </c>
      <c r="O1885" s="424">
        <f t="shared" si="515"/>
        <v>-1500</v>
      </c>
      <c r="P1885" s="244"/>
      <c r="Q1885" s="663"/>
      <c r="R1885" s="667"/>
      <c r="S1885" s="667"/>
      <c r="T1885" s="667"/>
      <c r="U1885" s="667"/>
      <c r="V1885" s="667"/>
      <c r="W1885" s="711"/>
      <c r="X1885" s="313">
        <f t="shared" si="512"/>
        <v>0</v>
      </c>
    </row>
    <row r="1886" spans="2:24" ht="18.600000000000001" thickBot="1">
      <c r="B1886" s="143"/>
      <c r="C1886" s="161">
        <v>580</v>
      </c>
      <c r="D1886" s="457" t="s">
        <v>207</v>
      </c>
      <c r="E1886" s="704"/>
      <c r="F1886" s="449"/>
      <c r="G1886" s="245">
        <v>500</v>
      </c>
      <c r="H1886" s="245"/>
      <c r="I1886" s="476">
        <f t="shared" si="513"/>
        <v>500</v>
      </c>
      <c r="J1886" s="243">
        <f t="shared" si="511"/>
        <v>1</v>
      </c>
      <c r="K1886" s="244"/>
      <c r="L1886" s="423"/>
      <c r="M1886" s="252"/>
      <c r="N1886" s="315">
        <f t="shared" si="514"/>
        <v>500</v>
      </c>
      <c r="O1886" s="424">
        <f t="shared" si="515"/>
        <v>-500</v>
      </c>
      <c r="P1886" s="244"/>
      <c r="Q1886" s="663"/>
      <c r="R1886" s="667"/>
      <c r="S1886" s="667"/>
      <c r="T1886" s="667"/>
      <c r="U1886" s="667"/>
      <c r="V1886" s="667"/>
      <c r="W1886" s="711"/>
      <c r="X1886" s="313">
        <f t="shared" si="512"/>
        <v>0</v>
      </c>
    </row>
    <row r="1887" spans="2:24" ht="18.600000000000001" hidden="1" thickBot="1">
      <c r="B1887" s="143"/>
      <c r="C1887" s="161">
        <v>588</v>
      </c>
      <c r="D1887" s="457" t="s">
        <v>1681</v>
      </c>
      <c r="E1887" s="704"/>
      <c r="F1887" s="592">
        <v>0</v>
      </c>
      <c r="G1887" s="592">
        <v>0</v>
      </c>
      <c r="H1887" s="592">
        <v>0</v>
      </c>
      <c r="I1887" s="476">
        <f t="shared" si="513"/>
        <v>0</v>
      </c>
      <c r="J1887" s="243" t="str">
        <f t="shared" si="511"/>
        <v/>
      </c>
      <c r="K1887" s="244"/>
      <c r="L1887" s="423"/>
      <c r="M1887" s="252"/>
      <c r="N1887" s="315">
        <f t="shared" si="514"/>
        <v>0</v>
      </c>
      <c r="O1887" s="424">
        <f t="shared" si="515"/>
        <v>0</v>
      </c>
      <c r="P1887" s="244"/>
      <c r="Q1887" s="663"/>
      <c r="R1887" s="667"/>
      <c r="S1887" s="667"/>
      <c r="T1887" s="667"/>
      <c r="U1887" s="667"/>
      <c r="V1887" s="667"/>
      <c r="W1887" s="711"/>
      <c r="X1887" s="313">
        <f t="shared" si="512"/>
        <v>0</v>
      </c>
    </row>
    <row r="1888" spans="2:24" ht="32.4" hidden="1" thickBot="1">
      <c r="B1888" s="143"/>
      <c r="C1888" s="162">
        <v>590</v>
      </c>
      <c r="D1888" s="459" t="s">
        <v>208</v>
      </c>
      <c r="E1888" s="704"/>
      <c r="F1888" s="449"/>
      <c r="G1888" s="245"/>
      <c r="H1888" s="245"/>
      <c r="I1888" s="476">
        <f t="shared" si="513"/>
        <v>0</v>
      </c>
      <c r="J1888" s="243" t="str">
        <f t="shared" si="511"/>
        <v/>
      </c>
      <c r="K1888" s="244"/>
      <c r="L1888" s="423"/>
      <c r="M1888" s="252"/>
      <c r="N1888" s="315">
        <f t="shared" si="514"/>
        <v>0</v>
      </c>
      <c r="O1888" s="424">
        <f t="shared" si="515"/>
        <v>0</v>
      </c>
      <c r="P1888" s="244"/>
      <c r="Q1888" s="663"/>
      <c r="R1888" s="667"/>
      <c r="S1888" s="667"/>
      <c r="T1888" s="667"/>
      <c r="U1888" s="667"/>
      <c r="V1888" s="667"/>
      <c r="W1888" s="711"/>
      <c r="X1888" s="313">
        <f t="shared" si="512"/>
        <v>0</v>
      </c>
    </row>
    <row r="1889" spans="2:24" ht="18.600000000000001" hidden="1" thickBot="1">
      <c r="B1889" s="686">
        <v>800</v>
      </c>
      <c r="C1889" s="947" t="s">
        <v>1059</v>
      </c>
      <c r="D1889" s="947"/>
      <c r="E1889" s="687"/>
      <c r="F1889" s="690"/>
      <c r="G1889" s="691"/>
      <c r="H1889" s="691"/>
      <c r="I1889" s="692">
        <f t="shared" si="513"/>
        <v>0</v>
      </c>
      <c r="J1889" s="243" t="str">
        <f t="shared" si="511"/>
        <v/>
      </c>
      <c r="K1889" s="244"/>
      <c r="L1889" s="428"/>
      <c r="M1889" s="254"/>
      <c r="N1889" s="315">
        <f t="shared" si="514"/>
        <v>0</v>
      </c>
      <c r="O1889" s="424">
        <f t="shared" si="515"/>
        <v>0</v>
      </c>
      <c r="P1889" s="244"/>
      <c r="Q1889" s="665"/>
      <c r="R1889" s="666"/>
      <c r="S1889" s="667"/>
      <c r="T1889" s="667"/>
      <c r="U1889" s="666"/>
      <c r="V1889" s="667"/>
      <c r="W1889" s="711"/>
      <c r="X1889" s="313">
        <f t="shared" si="512"/>
        <v>0</v>
      </c>
    </row>
    <row r="1890" spans="2:24" ht="18.600000000000001" thickBot="1">
      <c r="B1890" s="686">
        <v>1000</v>
      </c>
      <c r="C1890" s="943" t="s">
        <v>210</v>
      </c>
      <c r="D1890" s="943"/>
      <c r="E1890" s="687"/>
      <c r="F1890" s="688">
        <f>SUM(F1891:F1907)</f>
        <v>0</v>
      </c>
      <c r="G1890" s="689">
        <f>SUM(G1891:G1907)</f>
        <v>45000</v>
      </c>
      <c r="H1890" s="689">
        <f>SUM(H1891:H1907)</f>
        <v>0</v>
      </c>
      <c r="I1890" s="689">
        <f>SUM(I1891:I1907)</f>
        <v>45000</v>
      </c>
      <c r="J1890" s="243">
        <f t="shared" si="511"/>
        <v>1</v>
      </c>
      <c r="K1890" s="244"/>
      <c r="L1890" s="316">
        <f>SUM(L1891:L1907)</f>
        <v>0</v>
      </c>
      <c r="M1890" s="317">
        <f>SUM(M1891:M1907)</f>
        <v>0</v>
      </c>
      <c r="N1890" s="425">
        <f>SUM(N1891:N1907)</f>
        <v>45000</v>
      </c>
      <c r="O1890" s="426">
        <f>SUM(O1891:O1907)</f>
        <v>-45000</v>
      </c>
      <c r="P1890" s="244"/>
      <c r="Q1890" s="316">
        <f t="shared" ref="Q1890:W1890" si="516">SUM(Q1891:Q1907)</f>
        <v>0</v>
      </c>
      <c r="R1890" s="317">
        <f t="shared" si="516"/>
        <v>0</v>
      </c>
      <c r="S1890" s="317">
        <f t="shared" si="516"/>
        <v>45000</v>
      </c>
      <c r="T1890" s="317">
        <f t="shared" si="516"/>
        <v>-45000</v>
      </c>
      <c r="U1890" s="317">
        <f t="shared" si="516"/>
        <v>0</v>
      </c>
      <c r="V1890" s="317">
        <f t="shared" si="516"/>
        <v>0</v>
      </c>
      <c r="W1890" s="426">
        <f t="shared" si="516"/>
        <v>0</v>
      </c>
      <c r="X1890" s="313">
        <f t="shared" si="512"/>
        <v>-45000</v>
      </c>
    </row>
    <row r="1891" spans="2:24" ht="18.600000000000001" thickBot="1">
      <c r="B1891" s="136"/>
      <c r="C1891" s="144">
        <v>1011</v>
      </c>
      <c r="D1891" s="163" t="s">
        <v>211</v>
      </c>
      <c r="E1891" s="704"/>
      <c r="F1891" s="449"/>
      <c r="G1891" s="245">
        <v>30000</v>
      </c>
      <c r="H1891" s="245"/>
      <c r="I1891" s="476">
        <f t="shared" ref="I1891:I1907" si="517">F1891+G1891+H1891</f>
        <v>30000</v>
      </c>
      <c r="J1891" s="243">
        <f t="shared" si="511"/>
        <v>1</v>
      </c>
      <c r="K1891" s="244"/>
      <c r="L1891" s="423"/>
      <c r="M1891" s="252"/>
      <c r="N1891" s="315">
        <f t="shared" ref="N1891:N1907" si="518">I1891</f>
        <v>30000</v>
      </c>
      <c r="O1891" s="424">
        <f t="shared" ref="O1891:O1907" si="519">L1891+M1891-N1891</f>
        <v>-30000</v>
      </c>
      <c r="P1891" s="244"/>
      <c r="Q1891" s="423"/>
      <c r="R1891" s="252"/>
      <c r="S1891" s="429">
        <f t="shared" ref="S1891:S1898" si="520">+IF(+(L1891+M1891)&gt;=I1891,+M1891,+(+I1891-L1891))</f>
        <v>30000</v>
      </c>
      <c r="T1891" s="315">
        <f t="shared" ref="T1891:T1898" si="521">Q1891+R1891-S1891</f>
        <v>-30000</v>
      </c>
      <c r="U1891" s="252"/>
      <c r="V1891" s="252"/>
      <c r="W1891" s="253"/>
      <c r="X1891" s="313">
        <f t="shared" si="512"/>
        <v>-30000</v>
      </c>
    </row>
    <row r="1892" spans="2:24" ht="18.600000000000001" hidden="1" thickBot="1">
      <c r="B1892" s="136"/>
      <c r="C1892" s="137">
        <v>1012</v>
      </c>
      <c r="D1892" s="145" t="s">
        <v>212</v>
      </c>
      <c r="E1892" s="704"/>
      <c r="F1892" s="449"/>
      <c r="G1892" s="245"/>
      <c r="H1892" s="245"/>
      <c r="I1892" s="476">
        <f t="shared" si="517"/>
        <v>0</v>
      </c>
      <c r="J1892" s="243" t="str">
        <f t="shared" si="511"/>
        <v/>
      </c>
      <c r="K1892" s="244"/>
      <c r="L1892" s="423"/>
      <c r="M1892" s="252"/>
      <c r="N1892" s="315">
        <f t="shared" si="518"/>
        <v>0</v>
      </c>
      <c r="O1892" s="424">
        <f t="shared" si="519"/>
        <v>0</v>
      </c>
      <c r="P1892" s="244"/>
      <c r="Q1892" s="423"/>
      <c r="R1892" s="252"/>
      <c r="S1892" s="429">
        <f t="shared" si="520"/>
        <v>0</v>
      </c>
      <c r="T1892" s="315">
        <f t="shared" si="521"/>
        <v>0</v>
      </c>
      <c r="U1892" s="252"/>
      <c r="V1892" s="252"/>
      <c r="W1892" s="253"/>
      <c r="X1892" s="313">
        <f t="shared" si="512"/>
        <v>0</v>
      </c>
    </row>
    <row r="1893" spans="2:24" ht="18.600000000000001" hidden="1" thickBot="1">
      <c r="B1893" s="136"/>
      <c r="C1893" s="137">
        <v>1013</v>
      </c>
      <c r="D1893" s="145" t="s">
        <v>213</v>
      </c>
      <c r="E1893" s="704"/>
      <c r="F1893" s="449"/>
      <c r="G1893" s="245"/>
      <c r="H1893" s="245"/>
      <c r="I1893" s="476">
        <f t="shared" si="517"/>
        <v>0</v>
      </c>
      <c r="J1893" s="243" t="str">
        <f t="shared" si="511"/>
        <v/>
      </c>
      <c r="K1893" s="244"/>
      <c r="L1893" s="423"/>
      <c r="M1893" s="252"/>
      <c r="N1893" s="315">
        <f t="shared" si="518"/>
        <v>0</v>
      </c>
      <c r="O1893" s="424">
        <f t="shared" si="519"/>
        <v>0</v>
      </c>
      <c r="P1893" s="244"/>
      <c r="Q1893" s="423"/>
      <c r="R1893" s="252"/>
      <c r="S1893" s="429">
        <f t="shared" si="520"/>
        <v>0</v>
      </c>
      <c r="T1893" s="315">
        <f t="shared" si="521"/>
        <v>0</v>
      </c>
      <c r="U1893" s="252"/>
      <c r="V1893" s="252"/>
      <c r="W1893" s="253"/>
      <c r="X1893" s="313">
        <f t="shared" si="512"/>
        <v>0</v>
      </c>
    </row>
    <row r="1894" spans="2:24" ht="18.600000000000001" hidden="1" thickBot="1">
      <c r="B1894" s="136"/>
      <c r="C1894" s="137">
        <v>1014</v>
      </c>
      <c r="D1894" s="145" t="s">
        <v>214</v>
      </c>
      <c r="E1894" s="704"/>
      <c r="F1894" s="449"/>
      <c r="G1894" s="245"/>
      <c r="H1894" s="245"/>
      <c r="I1894" s="476">
        <f t="shared" si="517"/>
        <v>0</v>
      </c>
      <c r="J1894" s="243" t="str">
        <f t="shared" si="511"/>
        <v/>
      </c>
      <c r="K1894" s="244"/>
      <c r="L1894" s="423"/>
      <c r="M1894" s="252"/>
      <c r="N1894" s="315">
        <f t="shared" si="518"/>
        <v>0</v>
      </c>
      <c r="O1894" s="424">
        <f t="shared" si="519"/>
        <v>0</v>
      </c>
      <c r="P1894" s="244"/>
      <c r="Q1894" s="423"/>
      <c r="R1894" s="252"/>
      <c r="S1894" s="429">
        <f t="shared" si="520"/>
        <v>0</v>
      </c>
      <c r="T1894" s="315">
        <f t="shared" si="521"/>
        <v>0</v>
      </c>
      <c r="U1894" s="252"/>
      <c r="V1894" s="252"/>
      <c r="W1894" s="253"/>
      <c r="X1894" s="313">
        <f t="shared" si="512"/>
        <v>0</v>
      </c>
    </row>
    <row r="1895" spans="2:24" ht="18.600000000000001" thickBot="1">
      <c r="B1895" s="136"/>
      <c r="C1895" s="137">
        <v>1015</v>
      </c>
      <c r="D1895" s="145" t="s">
        <v>215</v>
      </c>
      <c r="E1895" s="704"/>
      <c r="F1895" s="449"/>
      <c r="G1895" s="245">
        <v>3000</v>
      </c>
      <c r="H1895" s="245"/>
      <c r="I1895" s="476">
        <f t="shared" si="517"/>
        <v>3000</v>
      </c>
      <c r="J1895" s="243">
        <f t="shared" si="511"/>
        <v>1</v>
      </c>
      <c r="K1895" s="244"/>
      <c r="L1895" s="423"/>
      <c r="M1895" s="252"/>
      <c r="N1895" s="315">
        <f t="shared" si="518"/>
        <v>3000</v>
      </c>
      <c r="O1895" s="424">
        <f t="shared" si="519"/>
        <v>-3000</v>
      </c>
      <c r="P1895" s="244"/>
      <c r="Q1895" s="423"/>
      <c r="R1895" s="252"/>
      <c r="S1895" s="429">
        <f t="shared" si="520"/>
        <v>3000</v>
      </c>
      <c r="T1895" s="315">
        <f t="shared" si="521"/>
        <v>-3000</v>
      </c>
      <c r="U1895" s="252"/>
      <c r="V1895" s="252"/>
      <c r="W1895" s="253"/>
      <c r="X1895" s="313">
        <f t="shared" si="512"/>
        <v>-3000</v>
      </c>
    </row>
    <row r="1896" spans="2:24" ht="18.600000000000001" thickBot="1">
      <c r="B1896" s="136"/>
      <c r="C1896" s="137">
        <v>1016</v>
      </c>
      <c r="D1896" s="145" t="s">
        <v>216</v>
      </c>
      <c r="E1896" s="704"/>
      <c r="F1896" s="449"/>
      <c r="G1896" s="245">
        <v>7000</v>
      </c>
      <c r="H1896" s="245"/>
      <c r="I1896" s="476">
        <f t="shared" si="517"/>
        <v>7000</v>
      </c>
      <c r="J1896" s="243">
        <f t="shared" si="511"/>
        <v>1</v>
      </c>
      <c r="K1896" s="244"/>
      <c r="L1896" s="423"/>
      <c r="M1896" s="252"/>
      <c r="N1896" s="315">
        <f t="shared" si="518"/>
        <v>7000</v>
      </c>
      <c r="O1896" s="424">
        <f t="shared" si="519"/>
        <v>-7000</v>
      </c>
      <c r="P1896" s="244"/>
      <c r="Q1896" s="423"/>
      <c r="R1896" s="252"/>
      <c r="S1896" s="429">
        <f t="shared" si="520"/>
        <v>7000</v>
      </c>
      <c r="T1896" s="315">
        <f t="shared" si="521"/>
        <v>-7000</v>
      </c>
      <c r="U1896" s="252"/>
      <c r="V1896" s="252"/>
      <c r="W1896" s="253"/>
      <c r="X1896" s="313">
        <f t="shared" si="512"/>
        <v>-7000</v>
      </c>
    </row>
    <row r="1897" spans="2:24" ht="18.600000000000001" thickBot="1">
      <c r="B1897" s="140"/>
      <c r="C1897" s="164">
        <v>1020</v>
      </c>
      <c r="D1897" s="165" t="s">
        <v>217</v>
      </c>
      <c r="E1897" s="704"/>
      <c r="F1897" s="449"/>
      <c r="G1897" s="245">
        <v>5000</v>
      </c>
      <c r="H1897" s="245"/>
      <c r="I1897" s="476">
        <f t="shared" si="517"/>
        <v>5000</v>
      </c>
      <c r="J1897" s="243">
        <f t="shared" si="511"/>
        <v>1</v>
      </c>
      <c r="K1897" s="244"/>
      <c r="L1897" s="423"/>
      <c r="M1897" s="252"/>
      <c r="N1897" s="315">
        <f t="shared" si="518"/>
        <v>5000</v>
      </c>
      <c r="O1897" s="424">
        <f t="shared" si="519"/>
        <v>-5000</v>
      </c>
      <c r="P1897" s="244"/>
      <c r="Q1897" s="423"/>
      <c r="R1897" s="252"/>
      <c r="S1897" s="429">
        <f t="shared" si="520"/>
        <v>5000</v>
      </c>
      <c r="T1897" s="315">
        <f t="shared" si="521"/>
        <v>-5000</v>
      </c>
      <c r="U1897" s="252"/>
      <c r="V1897" s="252"/>
      <c r="W1897" s="253"/>
      <c r="X1897" s="313">
        <f t="shared" si="512"/>
        <v>-5000</v>
      </c>
    </row>
    <row r="1898" spans="2:24" ht="18.600000000000001" hidden="1" thickBot="1">
      <c r="B1898" s="136"/>
      <c r="C1898" s="137">
        <v>1030</v>
      </c>
      <c r="D1898" s="145" t="s">
        <v>218</v>
      </c>
      <c r="E1898" s="704"/>
      <c r="F1898" s="449"/>
      <c r="G1898" s="245"/>
      <c r="H1898" s="245"/>
      <c r="I1898" s="476">
        <f t="shared" si="517"/>
        <v>0</v>
      </c>
      <c r="J1898" s="243" t="str">
        <f t="shared" si="511"/>
        <v/>
      </c>
      <c r="K1898" s="244"/>
      <c r="L1898" s="423"/>
      <c r="M1898" s="252"/>
      <c r="N1898" s="315">
        <f t="shared" si="518"/>
        <v>0</v>
      </c>
      <c r="O1898" s="424">
        <f t="shared" si="519"/>
        <v>0</v>
      </c>
      <c r="P1898" s="244"/>
      <c r="Q1898" s="423"/>
      <c r="R1898" s="252"/>
      <c r="S1898" s="429">
        <f t="shared" si="520"/>
        <v>0</v>
      </c>
      <c r="T1898" s="315">
        <f t="shared" si="521"/>
        <v>0</v>
      </c>
      <c r="U1898" s="252"/>
      <c r="V1898" s="252"/>
      <c r="W1898" s="253"/>
      <c r="X1898" s="313">
        <f t="shared" si="512"/>
        <v>0</v>
      </c>
    </row>
    <row r="1899" spans="2:24" ht="18.600000000000001" hidden="1" thickBot="1">
      <c r="B1899" s="136"/>
      <c r="C1899" s="164">
        <v>1051</v>
      </c>
      <c r="D1899" s="167" t="s">
        <v>219</v>
      </c>
      <c r="E1899" s="704"/>
      <c r="F1899" s="449"/>
      <c r="G1899" s="245"/>
      <c r="H1899" s="245"/>
      <c r="I1899" s="476">
        <f t="shared" si="517"/>
        <v>0</v>
      </c>
      <c r="J1899" s="243" t="str">
        <f t="shared" si="511"/>
        <v/>
      </c>
      <c r="K1899" s="244"/>
      <c r="L1899" s="423"/>
      <c r="M1899" s="252"/>
      <c r="N1899" s="315">
        <f t="shared" si="518"/>
        <v>0</v>
      </c>
      <c r="O1899" s="424">
        <f t="shared" si="519"/>
        <v>0</v>
      </c>
      <c r="P1899" s="244"/>
      <c r="Q1899" s="663"/>
      <c r="R1899" s="667"/>
      <c r="S1899" s="667"/>
      <c r="T1899" s="667"/>
      <c r="U1899" s="667"/>
      <c r="V1899" s="667"/>
      <c r="W1899" s="711"/>
      <c r="X1899" s="313">
        <f t="shared" si="512"/>
        <v>0</v>
      </c>
    </row>
    <row r="1900" spans="2:24" ht="18.600000000000001" hidden="1" thickBot="1">
      <c r="B1900" s="136"/>
      <c r="C1900" s="137">
        <v>1052</v>
      </c>
      <c r="D1900" s="145" t="s">
        <v>220</v>
      </c>
      <c r="E1900" s="704"/>
      <c r="F1900" s="449"/>
      <c r="G1900" s="245"/>
      <c r="H1900" s="245"/>
      <c r="I1900" s="476">
        <f t="shared" si="517"/>
        <v>0</v>
      </c>
      <c r="J1900" s="243" t="str">
        <f t="shared" si="511"/>
        <v/>
      </c>
      <c r="K1900" s="244"/>
      <c r="L1900" s="423"/>
      <c r="M1900" s="252"/>
      <c r="N1900" s="315">
        <f t="shared" si="518"/>
        <v>0</v>
      </c>
      <c r="O1900" s="424">
        <f t="shared" si="519"/>
        <v>0</v>
      </c>
      <c r="P1900" s="244"/>
      <c r="Q1900" s="663"/>
      <c r="R1900" s="667"/>
      <c r="S1900" s="667"/>
      <c r="T1900" s="667"/>
      <c r="U1900" s="667"/>
      <c r="V1900" s="667"/>
      <c r="W1900" s="711"/>
      <c r="X1900" s="313">
        <f t="shared" si="512"/>
        <v>0</v>
      </c>
    </row>
    <row r="1901" spans="2:24" ht="18.600000000000001" hidden="1" thickBot="1">
      <c r="B1901" s="136"/>
      <c r="C1901" s="168">
        <v>1053</v>
      </c>
      <c r="D1901" s="169" t="s">
        <v>1682</v>
      </c>
      <c r="E1901" s="704"/>
      <c r="F1901" s="449"/>
      <c r="G1901" s="245"/>
      <c r="H1901" s="245"/>
      <c r="I1901" s="476">
        <f t="shared" si="517"/>
        <v>0</v>
      </c>
      <c r="J1901" s="243" t="str">
        <f t="shared" si="511"/>
        <v/>
      </c>
      <c r="K1901" s="244"/>
      <c r="L1901" s="423"/>
      <c r="M1901" s="252"/>
      <c r="N1901" s="315">
        <f t="shared" si="518"/>
        <v>0</v>
      </c>
      <c r="O1901" s="424">
        <f t="shared" si="519"/>
        <v>0</v>
      </c>
      <c r="P1901" s="244"/>
      <c r="Q1901" s="663"/>
      <c r="R1901" s="667"/>
      <c r="S1901" s="667"/>
      <c r="T1901" s="667"/>
      <c r="U1901" s="667"/>
      <c r="V1901" s="667"/>
      <c r="W1901" s="711"/>
      <c r="X1901" s="313">
        <f t="shared" si="512"/>
        <v>0</v>
      </c>
    </row>
    <row r="1902" spans="2:24" ht="18.600000000000001" hidden="1" thickBot="1">
      <c r="B1902" s="136"/>
      <c r="C1902" s="137">
        <v>1062</v>
      </c>
      <c r="D1902" s="139" t="s">
        <v>221</v>
      </c>
      <c r="E1902" s="704"/>
      <c r="F1902" s="449"/>
      <c r="G1902" s="245"/>
      <c r="H1902" s="245"/>
      <c r="I1902" s="476">
        <f t="shared" si="517"/>
        <v>0</v>
      </c>
      <c r="J1902" s="243" t="str">
        <f t="shared" si="511"/>
        <v/>
      </c>
      <c r="K1902" s="244"/>
      <c r="L1902" s="423"/>
      <c r="M1902" s="252"/>
      <c r="N1902" s="315">
        <f t="shared" si="518"/>
        <v>0</v>
      </c>
      <c r="O1902" s="424">
        <f t="shared" si="519"/>
        <v>0</v>
      </c>
      <c r="P1902" s="244"/>
      <c r="Q1902" s="423"/>
      <c r="R1902" s="252"/>
      <c r="S1902" s="429">
        <f>+IF(+(L1902+M1902)&gt;=I1902,+M1902,+(+I1902-L1902))</f>
        <v>0</v>
      </c>
      <c r="T1902" s="315">
        <f>Q1902+R1902-S1902</f>
        <v>0</v>
      </c>
      <c r="U1902" s="252"/>
      <c r="V1902" s="252"/>
      <c r="W1902" s="253"/>
      <c r="X1902" s="313">
        <f t="shared" si="512"/>
        <v>0</v>
      </c>
    </row>
    <row r="1903" spans="2:24" ht="18.600000000000001" hidden="1" thickBot="1">
      <c r="B1903" s="136"/>
      <c r="C1903" s="137">
        <v>1063</v>
      </c>
      <c r="D1903" s="139" t="s">
        <v>222</v>
      </c>
      <c r="E1903" s="704"/>
      <c r="F1903" s="449"/>
      <c r="G1903" s="245"/>
      <c r="H1903" s="245"/>
      <c r="I1903" s="476">
        <f t="shared" si="517"/>
        <v>0</v>
      </c>
      <c r="J1903" s="243" t="str">
        <f t="shared" si="511"/>
        <v/>
      </c>
      <c r="K1903" s="244"/>
      <c r="L1903" s="423"/>
      <c r="M1903" s="252"/>
      <c r="N1903" s="315">
        <f t="shared" si="518"/>
        <v>0</v>
      </c>
      <c r="O1903" s="424">
        <f t="shared" si="519"/>
        <v>0</v>
      </c>
      <c r="P1903" s="244"/>
      <c r="Q1903" s="663"/>
      <c r="R1903" s="667"/>
      <c r="S1903" s="667"/>
      <c r="T1903" s="667"/>
      <c r="U1903" s="667"/>
      <c r="V1903" s="667"/>
      <c r="W1903" s="711"/>
      <c r="X1903" s="313">
        <f t="shared" si="512"/>
        <v>0</v>
      </c>
    </row>
    <row r="1904" spans="2:24" ht="18.600000000000001" hidden="1" thickBot="1">
      <c r="B1904" s="136"/>
      <c r="C1904" s="168">
        <v>1069</v>
      </c>
      <c r="D1904" s="170" t="s">
        <v>223</v>
      </c>
      <c r="E1904" s="704"/>
      <c r="F1904" s="449"/>
      <c r="G1904" s="245"/>
      <c r="H1904" s="245"/>
      <c r="I1904" s="476">
        <f t="shared" si="517"/>
        <v>0</v>
      </c>
      <c r="J1904" s="243" t="str">
        <f t="shared" ref="J1904:J1935" si="522">(IF($E1904&lt;&gt;0,$J$2,IF($I1904&lt;&gt;0,$J$2,"")))</f>
        <v/>
      </c>
      <c r="K1904" s="244"/>
      <c r="L1904" s="423"/>
      <c r="M1904" s="252"/>
      <c r="N1904" s="315">
        <f t="shared" si="518"/>
        <v>0</v>
      </c>
      <c r="O1904" s="424">
        <f t="shared" si="519"/>
        <v>0</v>
      </c>
      <c r="P1904" s="244"/>
      <c r="Q1904" s="423"/>
      <c r="R1904" s="252"/>
      <c r="S1904" s="429">
        <f>+IF(+(L1904+M1904)&gt;=I1904,+M1904,+(+I1904-L1904))</f>
        <v>0</v>
      </c>
      <c r="T1904" s="315">
        <f>Q1904+R1904-S1904</f>
        <v>0</v>
      </c>
      <c r="U1904" s="252"/>
      <c r="V1904" s="252"/>
      <c r="W1904" s="253"/>
      <c r="X1904" s="313">
        <f t="shared" ref="X1904:X1935" si="523">T1904-U1904-V1904-W1904</f>
        <v>0</v>
      </c>
    </row>
    <row r="1905" spans="2:24" ht="31.8" hidden="1" thickBot="1">
      <c r="B1905" s="140"/>
      <c r="C1905" s="137">
        <v>1091</v>
      </c>
      <c r="D1905" s="145" t="s">
        <v>224</v>
      </c>
      <c r="E1905" s="704"/>
      <c r="F1905" s="449"/>
      <c r="G1905" s="245"/>
      <c r="H1905" s="245"/>
      <c r="I1905" s="476">
        <f t="shared" si="517"/>
        <v>0</v>
      </c>
      <c r="J1905" s="243" t="str">
        <f t="shared" si="522"/>
        <v/>
      </c>
      <c r="K1905" s="244"/>
      <c r="L1905" s="423"/>
      <c r="M1905" s="252"/>
      <c r="N1905" s="315">
        <f t="shared" si="518"/>
        <v>0</v>
      </c>
      <c r="O1905" s="424">
        <f t="shared" si="519"/>
        <v>0</v>
      </c>
      <c r="P1905" s="244"/>
      <c r="Q1905" s="423"/>
      <c r="R1905" s="252"/>
      <c r="S1905" s="429">
        <f>+IF(+(L1905+M1905)&gt;=I1905,+M1905,+(+I1905-L1905))</f>
        <v>0</v>
      </c>
      <c r="T1905" s="315">
        <f>Q1905+R1905-S1905</f>
        <v>0</v>
      </c>
      <c r="U1905" s="252"/>
      <c r="V1905" s="252"/>
      <c r="W1905" s="253"/>
      <c r="X1905" s="313">
        <f t="shared" si="523"/>
        <v>0</v>
      </c>
    </row>
    <row r="1906" spans="2:24" ht="18.600000000000001" hidden="1" thickBot="1">
      <c r="B1906" s="136"/>
      <c r="C1906" s="137">
        <v>1092</v>
      </c>
      <c r="D1906" s="145" t="s">
        <v>352</v>
      </c>
      <c r="E1906" s="704"/>
      <c r="F1906" s="449"/>
      <c r="G1906" s="245"/>
      <c r="H1906" s="245"/>
      <c r="I1906" s="476">
        <f t="shared" si="517"/>
        <v>0</v>
      </c>
      <c r="J1906" s="243" t="str">
        <f t="shared" si="522"/>
        <v/>
      </c>
      <c r="K1906" s="244"/>
      <c r="L1906" s="423"/>
      <c r="M1906" s="252"/>
      <c r="N1906" s="315">
        <f t="shared" si="518"/>
        <v>0</v>
      </c>
      <c r="O1906" s="424">
        <f t="shared" si="519"/>
        <v>0</v>
      </c>
      <c r="P1906" s="244"/>
      <c r="Q1906" s="663"/>
      <c r="R1906" s="667"/>
      <c r="S1906" s="667"/>
      <c r="T1906" s="667"/>
      <c r="U1906" s="667"/>
      <c r="V1906" s="667"/>
      <c r="W1906" s="711"/>
      <c r="X1906" s="313">
        <f t="shared" si="523"/>
        <v>0</v>
      </c>
    </row>
    <row r="1907" spans="2:24" ht="18.600000000000001" hidden="1" thickBot="1">
      <c r="B1907" s="136"/>
      <c r="C1907" s="142">
        <v>1098</v>
      </c>
      <c r="D1907" s="146" t="s">
        <v>225</v>
      </c>
      <c r="E1907" s="704"/>
      <c r="F1907" s="449"/>
      <c r="G1907" s="245"/>
      <c r="H1907" s="245"/>
      <c r="I1907" s="476">
        <f t="shared" si="517"/>
        <v>0</v>
      </c>
      <c r="J1907" s="243" t="str">
        <f t="shared" si="522"/>
        <v/>
      </c>
      <c r="K1907" s="244"/>
      <c r="L1907" s="423"/>
      <c r="M1907" s="252"/>
      <c r="N1907" s="315">
        <f t="shared" si="518"/>
        <v>0</v>
      </c>
      <c r="O1907" s="424">
        <f t="shared" si="519"/>
        <v>0</v>
      </c>
      <c r="P1907" s="244"/>
      <c r="Q1907" s="423"/>
      <c r="R1907" s="252"/>
      <c r="S1907" s="429">
        <f>+IF(+(L1907+M1907)&gt;=I1907,+M1907,+(+I1907-L1907))</f>
        <v>0</v>
      </c>
      <c r="T1907" s="315">
        <f>Q1907+R1907-S1907</f>
        <v>0</v>
      </c>
      <c r="U1907" s="252"/>
      <c r="V1907" s="252"/>
      <c r="W1907" s="253"/>
      <c r="X1907" s="313">
        <f t="shared" si="523"/>
        <v>0</v>
      </c>
    </row>
    <row r="1908" spans="2:24" ht="18.600000000000001" hidden="1" thickBot="1">
      <c r="B1908" s="686">
        <v>1900</v>
      </c>
      <c r="C1908" s="942" t="s">
        <v>286</v>
      </c>
      <c r="D1908" s="942"/>
      <c r="E1908" s="687"/>
      <c r="F1908" s="688">
        <f>SUM(F1909:F1911)</f>
        <v>0</v>
      </c>
      <c r="G1908" s="689">
        <f>SUM(G1909:G1911)</f>
        <v>0</v>
      </c>
      <c r="H1908" s="689">
        <f>SUM(H1909:H1911)</f>
        <v>0</v>
      </c>
      <c r="I1908" s="689">
        <f>SUM(I1909:I1911)</f>
        <v>0</v>
      </c>
      <c r="J1908" s="243" t="str">
        <f t="shared" si="522"/>
        <v/>
      </c>
      <c r="K1908" s="244"/>
      <c r="L1908" s="316">
        <f>SUM(L1909:L1911)</f>
        <v>0</v>
      </c>
      <c r="M1908" s="317">
        <f>SUM(M1909:M1911)</f>
        <v>0</v>
      </c>
      <c r="N1908" s="425">
        <f>SUM(N1909:N1911)</f>
        <v>0</v>
      </c>
      <c r="O1908" s="426">
        <f>SUM(O1909:O1911)</f>
        <v>0</v>
      </c>
      <c r="P1908" s="244"/>
      <c r="Q1908" s="665"/>
      <c r="R1908" s="666"/>
      <c r="S1908" s="666"/>
      <c r="T1908" s="666"/>
      <c r="U1908" s="666"/>
      <c r="V1908" s="666"/>
      <c r="W1908" s="712"/>
      <c r="X1908" s="313">
        <f t="shared" si="523"/>
        <v>0</v>
      </c>
    </row>
    <row r="1909" spans="2:24" ht="18.600000000000001" hidden="1" thickBot="1">
      <c r="B1909" s="136"/>
      <c r="C1909" s="144">
        <v>1901</v>
      </c>
      <c r="D1909" s="138" t="s">
        <v>287</v>
      </c>
      <c r="E1909" s="704"/>
      <c r="F1909" s="449"/>
      <c r="G1909" s="245"/>
      <c r="H1909" s="245"/>
      <c r="I1909" s="476">
        <f>F1909+G1909+H1909</f>
        <v>0</v>
      </c>
      <c r="J1909" s="243" t="str">
        <f t="shared" si="522"/>
        <v/>
      </c>
      <c r="K1909" s="244"/>
      <c r="L1909" s="423"/>
      <c r="M1909" s="252"/>
      <c r="N1909" s="315">
        <f>I1909</f>
        <v>0</v>
      </c>
      <c r="O1909" s="424">
        <f>L1909+M1909-N1909</f>
        <v>0</v>
      </c>
      <c r="P1909" s="244"/>
      <c r="Q1909" s="663"/>
      <c r="R1909" s="667"/>
      <c r="S1909" s="667"/>
      <c r="T1909" s="667"/>
      <c r="U1909" s="667"/>
      <c r="V1909" s="667"/>
      <c r="W1909" s="711"/>
      <c r="X1909" s="313">
        <f t="shared" si="523"/>
        <v>0</v>
      </c>
    </row>
    <row r="1910" spans="2:24" ht="18.600000000000001" hidden="1" thickBot="1">
      <c r="B1910" s="136"/>
      <c r="C1910" s="137">
        <v>1981</v>
      </c>
      <c r="D1910" s="139" t="s">
        <v>288</v>
      </c>
      <c r="E1910" s="704"/>
      <c r="F1910" s="449"/>
      <c r="G1910" s="245"/>
      <c r="H1910" s="245"/>
      <c r="I1910" s="476">
        <f>F1910+G1910+H1910</f>
        <v>0</v>
      </c>
      <c r="J1910" s="243" t="str">
        <f t="shared" si="522"/>
        <v/>
      </c>
      <c r="K1910" s="244"/>
      <c r="L1910" s="423"/>
      <c r="M1910" s="252"/>
      <c r="N1910" s="315">
        <f>I1910</f>
        <v>0</v>
      </c>
      <c r="O1910" s="424">
        <f>L1910+M1910-N1910</f>
        <v>0</v>
      </c>
      <c r="P1910" s="244"/>
      <c r="Q1910" s="663"/>
      <c r="R1910" s="667"/>
      <c r="S1910" s="667"/>
      <c r="T1910" s="667"/>
      <c r="U1910" s="667"/>
      <c r="V1910" s="667"/>
      <c r="W1910" s="711"/>
      <c r="X1910" s="313">
        <f t="shared" si="523"/>
        <v>0</v>
      </c>
    </row>
    <row r="1911" spans="2:24" ht="18.600000000000001" hidden="1" thickBot="1">
      <c r="B1911" s="136"/>
      <c r="C1911" s="142">
        <v>1991</v>
      </c>
      <c r="D1911" s="141" t="s">
        <v>289</v>
      </c>
      <c r="E1911" s="704"/>
      <c r="F1911" s="449"/>
      <c r="G1911" s="245"/>
      <c r="H1911" s="245"/>
      <c r="I1911" s="476">
        <f>F1911+G1911+H1911</f>
        <v>0</v>
      </c>
      <c r="J1911" s="243" t="str">
        <f t="shared" si="522"/>
        <v/>
      </c>
      <c r="K1911" s="244"/>
      <c r="L1911" s="423"/>
      <c r="M1911" s="252"/>
      <c r="N1911" s="315">
        <f>I1911</f>
        <v>0</v>
      </c>
      <c r="O1911" s="424">
        <f>L1911+M1911-N1911</f>
        <v>0</v>
      </c>
      <c r="P1911" s="244"/>
      <c r="Q1911" s="663"/>
      <c r="R1911" s="667"/>
      <c r="S1911" s="667"/>
      <c r="T1911" s="667"/>
      <c r="U1911" s="667"/>
      <c r="V1911" s="667"/>
      <c r="W1911" s="711"/>
      <c r="X1911" s="313">
        <f t="shared" si="523"/>
        <v>0</v>
      </c>
    </row>
    <row r="1912" spans="2:24" ht="18.600000000000001" hidden="1" thickBot="1">
      <c r="B1912" s="686">
        <v>2100</v>
      </c>
      <c r="C1912" s="942" t="s">
        <v>1067</v>
      </c>
      <c r="D1912" s="942"/>
      <c r="E1912" s="687"/>
      <c r="F1912" s="688">
        <f>SUM(F1913:F1917)</f>
        <v>0</v>
      </c>
      <c r="G1912" s="689">
        <f>SUM(G1913:G1917)</f>
        <v>0</v>
      </c>
      <c r="H1912" s="689">
        <f>SUM(H1913:H1917)</f>
        <v>0</v>
      </c>
      <c r="I1912" s="689">
        <f>SUM(I1913:I1917)</f>
        <v>0</v>
      </c>
      <c r="J1912" s="243" t="str">
        <f t="shared" si="522"/>
        <v/>
      </c>
      <c r="K1912" s="244"/>
      <c r="L1912" s="316">
        <f>SUM(L1913:L1917)</f>
        <v>0</v>
      </c>
      <c r="M1912" s="317">
        <f>SUM(M1913:M1917)</f>
        <v>0</v>
      </c>
      <c r="N1912" s="425">
        <f>SUM(N1913:N1917)</f>
        <v>0</v>
      </c>
      <c r="O1912" s="426">
        <f>SUM(O1913:O1917)</f>
        <v>0</v>
      </c>
      <c r="P1912" s="244"/>
      <c r="Q1912" s="665"/>
      <c r="R1912" s="666"/>
      <c r="S1912" s="666"/>
      <c r="T1912" s="666"/>
      <c r="U1912" s="666"/>
      <c r="V1912" s="666"/>
      <c r="W1912" s="712"/>
      <c r="X1912" s="313">
        <f t="shared" si="523"/>
        <v>0</v>
      </c>
    </row>
    <row r="1913" spans="2:24" ht="18.600000000000001" hidden="1" thickBot="1">
      <c r="B1913" s="136"/>
      <c r="C1913" s="144">
        <v>2110</v>
      </c>
      <c r="D1913" s="147" t="s">
        <v>226</v>
      </c>
      <c r="E1913" s="704"/>
      <c r="F1913" s="449"/>
      <c r="G1913" s="245"/>
      <c r="H1913" s="245"/>
      <c r="I1913" s="476">
        <f>F1913+G1913+H1913</f>
        <v>0</v>
      </c>
      <c r="J1913" s="243" t="str">
        <f t="shared" si="522"/>
        <v/>
      </c>
      <c r="K1913" s="244"/>
      <c r="L1913" s="423"/>
      <c r="M1913" s="252"/>
      <c r="N1913" s="315">
        <f>I1913</f>
        <v>0</v>
      </c>
      <c r="O1913" s="424">
        <f>L1913+M1913-N1913</f>
        <v>0</v>
      </c>
      <c r="P1913" s="244"/>
      <c r="Q1913" s="663"/>
      <c r="R1913" s="667"/>
      <c r="S1913" s="667"/>
      <c r="T1913" s="667"/>
      <c r="U1913" s="667"/>
      <c r="V1913" s="667"/>
      <c r="W1913" s="711"/>
      <c r="X1913" s="313">
        <f t="shared" si="523"/>
        <v>0</v>
      </c>
    </row>
    <row r="1914" spans="2:24" ht="18.600000000000001" hidden="1" thickBot="1">
      <c r="B1914" s="171"/>
      <c r="C1914" s="137">
        <v>2120</v>
      </c>
      <c r="D1914" s="159" t="s">
        <v>227</v>
      </c>
      <c r="E1914" s="704"/>
      <c r="F1914" s="449"/>
      <c r="G1914" s="245"/>
      <c r="H1914" s="245"/>
      <c r="I1914" s="476">
        <f>F1914+G1914+H1914</f>
        <v>0</v>
      </c>
      <c r="J1914" s="243" t="str">
        <f t="shared" si="522"/>
        <v/>
      </c>
      <c r="K1914" s="244"/>
      <c r="L1914" s="423"/>
      <c r="M1914" s="252"/>
      <c r="N1914" s="315">
        <f>I1914</f>
        <v>0</v>
      </c>
      <c r="O1914" s="424">
        <f>L1914+M1914-N1914</f>
        <v>0</v>
      </c>
      <c r="P1914" s="244"/>
      <c r="Q1914" s="663"/>
      <c r="R1914" s="667"/>
      <c r="S1914" s="667"/>
      <c r="T1914" s="667"/>
      <c r="U1914" s="667"/>
      <c r="V1914" s="667"/>
      <c r="W1914" s="711"/>
      <c r="X1914" s="313">
        <f t="shared" si="523"/>
        <v>0</v>
      </c>
    </row>
    <row r="1915" spans="2:24" ht="18.600000000000001" hidden="1" thickBot="1">
      <c r="B1915" s="171"/>
      <c r="C1915" s="137">
        <v>2125</v>
      </c>
      <c r="D1915" s="156" t="s">
        <v>1060</v>
      </c>
      <c r="E1915" s="704"/>
      <c r="F1915" s="592">
        <v>0</v>
      </c>
      <c r="G1915" s="592">
        <v>0</v>
      </c>
      <c r="H1915" s="592">
        <v>0</v>
      </c>
      <c r="I1915" s="476">
        <f>F1915+G1915+H1915</f>
        <v>0</v>
      </c>
      <c r="J1915" s="243" t="str">
        <f t="shared" si="522"/>
        <v/>
      </c>
      <c r="K1915" s="244"/>
      <c r="L1915" s="423"/>
      <c r="M1915" s="252"/>
      <c r="N1915" s="315">
        <f>I1915</f>
        <v>0</v>
      </c>
      <c r="O1915" s="424">
        <f>L1915+M1915-N1915</f>
        <v>0</v>
      </c>
      <c r="P1915" s="244"/>
      <c r="Q1915" s="663"/>
      <c r="R1915" s="667"/>
      <c r="S1915" s="667"/>
      <c r="T1915" s="667"/>
      <c r="U1915" s="667"/>
      <c r="V1915" s="667"/>
      <c r="W1915" s="711"/>
      <c r="X1915" s="313">
        <f t="shared" si="523"/>
        <v>0</v>
      </c>
    </row>
    <row r="1916" spans="2:24" ht="18.600000000000001" hidden="1" thickBot="1">
      <c r="B1916" s="143"/>
      <c r="C1916" s="137">
        <v>2140</v>
      </c>
      <c r="D1916" s="159" t="s">
        <v>229</v>
      </c>
      <c r="E1916" s="704"/>
      <c r="F1916" s="592">
        <v>0</v>
      </c>
      <c r="G1916" s="592">
        <v>0</v>
      </c>
      <c r="H1916" s="592">
        <v>0</v>
      </c>
      <c r="I1916" s="476">
        <f>F1916+G1916+H1916</f>
        <v>0</v>
      </c>
      <c r="J1916" s="243" t="str">
        <f t="shared" si="522"/>
        <v/>
      </c>
      <c r="K1916" s="244"/>
      <c r="L1916" s="423"/>
      <c r="M1916" s="252"/>
      <c r="N1916" s="315">
        <f>I1916</f>
        <v>0</v>
      </c>
      <c r="O1916" s="424">
        <f>L1916+M1916-N1916</f>
        <v>0</v>
      </c>
      <c r="P1916" s="244"/>
      <c r="Q1916" s="663"/>
      <c r="R1916" s="667"/>
      <c r="S1916" s="667"/>
      <c r="T1916" s="667"/>
      <c r="U1916" s="667"/>
      <c r="V1916" s="667"/>
      <c r="W1916" s="711"/>
      <c r="X1916" s="313">
        <f t="shared" si="523"/>
        <v>0</v>
      </c>
    </row>
    <row r="1917" spans="2:24" ht="18.600000000000001" hidden="1" thickBot="1">
      <c r="B1917" s="136"/>
      <c r="C1917" s="142">
        <v>2190</v>
      </c>
      <c r="D1917" s="491" t="s">
        <v>230</v>
      </c>
      <c r="E1917" s="704"/>
      <c r="F1917" s="449"/>
      <c r="G1917" s="245"/>
      <c r="H1917" s="245"/>
      <c r="I1917" s="476">
        <f>F1917+G1917+H1917</f>
        <v>0</v>
      </c>
      <c r="J1917" s="243" t="str">
        <f t="shared" si="522"/>
        <v/>
      </c>
      <c r="K1917" s="244"/>
      <c r="L1917" s="423"/>
      <c r="M1917" s="252"/>
      <c r="N1917" s="315">
        <f>I1917</f>
        <v>0</v>
      </c>
      <c r="O1917" s="424">
        <f>L1917+M1917-N1917</f>
        <v>0</v>
      </c>
      <c r="P1917" s="244"/>
      <c r="Q1917" s="663"/>
      <c r="R1917" s="667"/>
      <c r="S1917" s="667"/>
      <c r="T1917" s="667"/>
      <c r="U1917" s="667"/>
      <c r="V1917" s="667"/>
      <c r="W1917" s="711"/>
      <c r="X1917" s="313">
        <f t="shared" si="523"/>
        <v>0</v>
      </c>
    </row>
    <row r="1918" spans="2:24" ht="18.600000000000001" hidden="1" thickBot="1">
      <c r="B1918" s="686">
        <v>2200</v>
      </c>
      <c r="C1918" s="942" t="s">
        <v>231</v>
      </c>
      <c r="D1918" s="942"/>
      <c r="E1918" s="687"/>
      <c r="F1918" s="688">
        <f>SUM(F1919:F1920)</f>
        <v>0</v>
      </c>
      <c r="G1918" s="689">
        <f>SUM(G1919:G1920)</f>
        <v>0</v>
      </c>
      <c r="H1918" s="689">
        <f>SUM(H1919:H1920)</f>
        <v>0</v>
      </c>
      <c r="I1918" s="689">
        <f>SUM(I1919:I1920)</f>
        <v>0</v>
      </c>
      <c r="J1918" s="243" t="str">
        <f t="shared" si="522"/>
        <v/>
      </c>
      <c r="K1918" s="244"/>
      <c r="L1918" s="316">
        <f>SUM(L1919:L1920)</f>
        <v>0</v>
      </c>
      <c r="M1918" s="317">
        <f>SUM(M1919:M1920)</f>
        <v>0</v>
      </c>
      <c r="N1918" s="425">
        <f>SUM(N1919:N1920)</f>
        <v>0</v>
      </c>
      <c r="O1918" s="426">
        <f>SUM(O1919:O1920)</f>
        <v>0</v>
      </c>
      <c r="P1918" s="244"/>
      <c r="Q1918" s="665"/>
      <c r="R1918" s="666"/>
      <c r="S1918" s="666"/>
      <c r="T1918" s="666"/>
      <c r="U1918" s="666"/>
      <c r="V1918" s="666"/>
      <c r="W1918" s="712"/>
      <c r="X1918" s="313">
        <f t="shared" si="523"/>
        <v>0</v>
      </c>
    </row>
    <row r="1919" spans="2:24" ht="18.600000000000001" hidden="1" thickBot="1">
      <c r="B1919" s="136"/>
      <c r="C1919" s="137">
        <v>2221</v>
      </c>
      <c r="D1919" s="139" t="s">
        <v>1440</v>
      </c>
      <c r="E1919" s="704"/>
      <c r="F1919" s="449"/>
      <c r="G1919" s="245"/>
      <c r="H1919" s="245"/>
      <c r="I1919" s="476">
        <f t="shared" ref="I1919:I1924" si="524">F1919+G1919+H1919</f>
        <v>0</v>
      </c>
      <c r="J1919" s="243" t="str">
        <f t="shared" si="522"/>
        <v/>
      </c>
      <c r="K1919" s="244"/>
      <c r="L1919" s="423"/>
      <c r="M1919" s="252"/>
      <c r="N1919" s="315">
        <f t="shared" ref="N1919:N1924" si="525">I1919</f>
        <v>0</v>
      </c>
      <c r="O1919" s="424">
        <f t="shared" ref="O1919:O1924" si="526">L1919+M1919-N1919</f>
        <v>0</v>
      </c>
      <c r="P1919" s="244"/>
      <c r="Q1919" s="663"/>
      <c r="R1919" s="667"/>
      <c r="S1919" s="667"/>
      <c r="T1919" s="667"/>
      <c r="U1919" s="667"/>
      <c r="V1919" s="667"/>
      <c r="W1919" s="711"/>
      <c r="X1919" s="313">
        <f t="shared" si="523"/>
        <v>0</v>
      </c>
    </row>
    <row r="1920" spans="2:24" ht="18.600000000000001" hidden="1" thickBot="1">
      <c r="B1920" s="136"/>
      <c r="C1920" s="142">
        <v>2224</v>
      </c>
      <c r="D1920" s="141" t="s">
        <v>232</v>
      </c>
      <c r="E1920" s="704"/>
      <c r="F1920" s="449"/>
      <c r="G1920" s="245"/>
      <c r="H1920" s="245"/>
      <c r="I1920" s="476">
        <f t="shared" si="524"/>
        <v>0</v>
      </c>
      <c r="J1920" s="243" t="str">
        <f t="shared" si="522"/>
        <v/>
      </c>
      <c r="K1920" s="244"/>
      <c r="L1920" s="423"/>
      <c r="M1920" s="252"/>
      <c r="N1920" s="315">
        <f t="shared" si="525"/>
        <v>0</v>
      </c>
      <c r="O1920" s="424">
        <f t="shared" si="526"/>
        <v>0</v>
      </c>
      <c r="P1920" s="244"/>
      <c r="Q1920" s="663"/>
      <c r="R1920" s="667"/>
      <c r="S1920" s="667"/>
      <c r="T1920" s="667"/>
      <c r="U1920" s="667"/>
      <c r="V1920" s="667"/>
      <c r="W1920" s="711"/>
      <c r="X1920" s="313">
        <f t="shared" si="523"/>
        <v>0</v>
      </c>
    </row>
    <row r="1921" spans="2:24" ht="18.600000000000001" hidden="1" thickBot="1">
      <c r="B1921" s="686">
        <v>2500</v>
      </c>
      <c r="C1921" s="944" t="s">
        <v>233</v>
      </c>
      <c r="D1921" s="944"/>
      <c r="E1921" s="687"/>
      <c r="F1921" s="690"/>
      <c r="G1921" s="691"/>
      <c r="H1921" s="691"/>
      <c r="I1921" s="692">
        <f t="shared" si="524"/>
        <v>0</v>
      </c>
      <c r="J1921" s="243" t="str">
        <f t="shared" si="522"/>
        <v/>
      </c>
      <c r="K1921" s="244"/>
      <c r="L1921" s="428"/>
      <c r="M1921" s="254"/>
      <c r="N1921" s="315">
        <f t="shared" si="525"/>
        <v>0</v>
      </c>
      <c r="O1921" s="424">
        <f t="shared" si="526"/>
        <v>0</v>
      </c>
      <c r="P1921" s="244"/>
      <c r="Q1921" s="665"/>
      <c r="R1921" s="666"/>
      <c r="S1921" s="667"/>
      <c r="T1921" s="667"/>
      <c r="U1921" s="666"/>
      <c r="V1921" s="667"/>
      <c r="W1921" s="711"/>
      <c r="X1921" s="313">
        <f t="shared" si="523"/>
        <v>0</v>
      </c>
    </row>
    <row r="1922" spans="2:24" ht="18.600000000000001" hidden="1" thickBot="1">
      <c r="B1922" s="686">
        <v>2600</v>
      </c>
      <c r="C1922" s="961" t="s">
        <v>234</v>
      </c>
      <c r="D1922" s="962"/>
      <c r="E1922" s="687"/>
      <c r="F1922" s="690"/>
      <c r="G1922" s="691"/>
      <c r="H1922" s="691"/>
      <c r="I1922" s="692">
        <f t="shared" si="524"/>
        <v>0</v>
      </c>
      <c r="J1922" s="243" t="str">
        <f t="shared" si="522"/>
        <v/>
      </c>
      <c r="K1922" s="244"/>
      <c r="L1922" s="428"/>
      <c r="M1922" s="254"/>
      <c r="N1922" s="315">
        <f t="shared" si="525"/>
        <v>0</v>
      </c>
      <c r="O1922" s="424">
        <f t="shared" si="526"/>
        <v>0</v>
      </c>
      <c r="P1922" s="244"/>
      <c r="Q1922" s="665"/>
      <c r="R1922" s="666"/>
      <c r="S1922" s="667"/>
      <c r="T1922" s="667"/>
      <c r="U1922" s="666"/>
      <c r="V1922" s="667"/>
      <c r="W1922" s="711"/>
      <c r="X1922" s="313">
        <f t="shared" si="523"/>
        <v>0</v>
      </c>
    </row>
    <row r="1923" spans="2:24" ht="18.600000000000001" hidden="1" thickBot="1">
      <c r="B1923" s="686">
        <v>2700</v>
      </c>
      <c r="C1923" s="961" t="s">
        <v>235</v>
      </c>
      <c r="D1923" s="962"/>
      <c r="E1923" s="687"/>
      <c r="F1923" s="690"/>
      <c r="G1923" s="691"/>
      <c r="H1923" s="691"/>
      <c r="I1923" s="692">
        <f t="shared" si="524"/>
        <v>0</v>
      </c>
      <c r="J1923" s="243" t="str">
        <f t="shared" si="522"/>
        <v/>
      </c>
      <c r="K1923" s="244"/>
      <c r="L1923" s="428"/>
      <c r="M1923" s="254"/>
      <c r="N1923" s="315">
        <f t="shared" si="525"/>
        <v>0</v>
      </c>
      <c r="O1923" s="424">
        <f t="shared" si="526"/>
        <v>0</v>
      </c>
      <c r="P1923" s="244"/>
      <c r="Q1923" s="665"/>
      <c r="R1923" s="666"/>
      <c r="S1923" s="667"/>
      <c r="T1923" s="667"/>
      <c r="U1923" s="666"/>
      <c r="V1923" s="667"/>
      <c r="W1923" s="711"/>
      <c r="X1923" s="313">
        <f t="shared" si="523"/>
        <v>0</v>
      </c>
    </row>
    <row r="1924" spans="2:24" ht="18.600000000000001" hidden="1" thickBot="1">
      <c r="B1924" s="686">
        <v>2800</v>
      </c>
      <c r="C1924" s="961" t="s">
        <v>1683</v>
      </c>
      <c r="D1924" s="962"/>
      <c r="E1924" s="687"/>
      <c r="F1924" s="690"/>
      <c r="G1924" s="691"/>
      <c r="H1924" s="691"/>
      <c r="I1924" s="692">
        <f t="shared" si="524"/>
        <v>0</v>
      </c>
      <c r="J1924" s="243" t="str">
        <f t="shared" si="522"/>
        <v/>
      </c>
      <c r="K1924" s="244"/>
      <c r="L1924" s="428"/>
      <c r="M1924" s="254"/>
      <c r="N1924" s="315">
        <f t="shared" si="525"/>
        <v>0</v>
      </c>
      <c r="O1924" s="424">
        <f t="shared" si="526"/>
        <v>0</v>
      </c>
      <c r="P1924" s="244"/>
      <c r="Q1924" s="665"/>
      <c r="R1924" s="666"/>
      <c r="S1924" s="667"/>
      <c r="T1924" s="667"/>
      <c r="U1924" s="666"/>
      <c r="V1924" s="667"/>
      <c r="W1924" s="711"/>
      <c r="X1924" s="313">
        <f t="shared" si="523"/>
        <v>0</v>
      </c>
    </row>
    <row r="1925" spans="2:24" ht="18.600000000000001" hidden="1" thickBot="1">
      <c r="B1925" s="686">
        <v>2900</v>
      </c>
      <c r="C1925" s="952" t="s">
        <v>236</v>
      </c>
      <c r="D1925" s="953"/>
      <c r="E1925" s="687"/>
      <c r="F1925" s="688">
        <f>SUM(F1926:F1933)</f>
        <v>0</v>
      </c>
      <c r="G1925" s="689">
        <f>SUM(G1926:G1933)</f>
        <v>0</v>
      </c>
      <c r="H1925" s="689">
        <f>SUM(H1926:H1933)</f>
        <v>0</v>
      </c>
      <c r="I1925" s="689">
        <f>SUM(I1926:I1933)</f>
        <v>0</v>
      </c>
      <c r="J1925" s="243" t="str">
        <f t="shared" si="522"/>
        <v/>
      </c>
      <c r="K1925" s="244"/>
      <c r="L1925" s="316">
        <f>SUM(L1926:L1933)</f>
        <v>0</v>
      </c>
      <c r="M1925" s="317">
        <f>SUM(M1926:M1933)</f>
        <v>0</v>
      </c>
      <c r="N1925" s="425">
        <f>SUM(N1926:N1933)</f>
        <v>0</v>
      </c>
      <c r="O1925" s="426">
        <f>SUM(O1926:O1933)</f>
        <v>0</v>
      </c>
      <c r="P1925" s="244"/>
      <c r="Q1925" s="665"/>
      <c r="R1925" s="666"/>
      <c r="S1925" s="666"/>
      <c r="T1925" s="666"/>
      <c r="U1925" s="666"/>
      <c r="V1925" s="666"/>
      <c r="W1925" s="712"/>
      <c r="X1925" s="313">
        <f t="shared" si="523"/>
        <v>0</v>
      </c>
    </row>
    <row r="1926" spans="2:24" ht="18.600000000000001" hidden="1" thickBot="1">
      <c r="B1926" s="172"/>
      <c r="C1926" s="144">
        <v>2910</v>
      </c>
      <c r="D1926" s="319" t="s">
        <v>1720</v>
      </c>
      <c r="E1926" s="704"/>
      <c r="F1926" s="449"/>
      <c r="G1926" s="245"/>
      <c r="H1926" s="245"/>
      <c r="I1926" s="476">
        <f t="shared" ref="I1926:I1933" si="527">F1926+G1926+H1926</f>
        <v>0</v>
      </c>
      <c r="J1926" s="243" t="str">
        <f t="shared" si="522"/>
        <v/>
      </c>
      <c r="K1926" s="244"/>
      <c r="L1926" s="423"/>
      <c r="M1926" s="252"/>
      <c r="N1926" s="315">
        <f t="shared" ref="N1926:N1933" si="528">I1926</f>
        <v>0</v>
      </c>
      <c r="O1926" s="424">
        <f t="shared" ref="O1926:O1933" si="529">L1926+M1926-N1926</f>
        <v>0</v>
      </c>
      <c r="P1926" s="244"/>
      <c r="Q1926" s="663"/>
      <c r="R1926" s="667"/>
      <c r="S1926" s="667"/>
      <c r="T1926" s="667"/>
      <c r="U1926" s="667"/>
      <c r="V1926" s="667"/>
      <c r="W1926" s="711"/>
      <c r="X1926" s="313">
        <f t="shared" si="523"/>
        <v>0</v>
      </c>
    </row>
    <row r="1927" spans="2:24" ht="18.600000000000001" hidden="1" thickBot="1">
      <c r="B1927" s="172"/>
      <c r="C1927" s="144">
        <v>2920</v>
      </c>
      <c r="D1927" s="319" t="s">
        <v>237</v>
      </c>
      <c r="E1927" s="704"/>
      <c r="F1927" s="449"/>
      <c r="G1927" s="245"/>
      <c r="H1927" s="245"/>
      <c r="I1927" s="476">
        <f t="shared" si="527"/>
        <v>0</v>
      </c>
      <c r="J1927" s="243" t="str">
        <f t="shared" si="522"/>
        <v/>
      </c>
      <c r="K1927" s="244"/>
      <c r="L1927" s="423"/>
      <c r="M1927" s="252"/>
      <c r="N1927" s="315">
        <f t="shared" si="528"/>
        <v>0</v>
      </c>
      <c r="O1927" s="424">
        <f t="shared" si="529"/>
        <v>0</v>
      </c>
      <c r="P1927" s="244"/>
      <c r="Q1927" s="663"/>
      <c r="R1927" s="667"/>
      <c r="S1927" s="667"/>
      <c r="T1927" s="667"/>
      <c r="U1927" s="667"/>
      <c r="V1927" s="667"/>
      <c r="W1927" s="711"/>
      <c r="X1927" s="313">
        <f t="shared" si="523"/>
        <v>0</v>
      </c>
    </row>
    <row r="1928" spans="2:24" ht="33" hidden="1" thickBot="1">
      <c r="B1928" s="172"/>
      <c r="C1928" s="168">
        <v>2969</v>
      </c>
      <c r="D1928" s="320" t="s">
        <v>238</v>
      </c>
      <c r="E1928" s="704"/>
      <c r="F1928" s="449"/>
      <c r="G1928" s="245"/>
      <c r="H1928" s="245"/>
      <c r="I1928" s="476">
        <f t="shared" si="527"/>
        <v>0</v>
      </c>
      <c r="J1928" s="243" t="str">
        <f t="shared" si="522"/>
        <v/>
      </c>
      <c r="K1928" s="244"/>
      <c r="L1928" s="423"/>
      <c r="M1928" s="252"/>
      <c r="N1928" s="315">
        <f t="shared" si="528"/>
        <v>0</v>
      </c>
      <c r="O1928" s="424">
        <f t="shared" si="529"/>
        <v>0</v>
      </c>
      <c r="P1928" s="244"/>
      <c r="Q1928" s="663"/>
      <c r="R1928" s="667"/>
      <c r="S1928" s="667"/>
      <c r="T1928" s="667"/>
      <c r="U1928" s="667"/>
      <c r="V1928" s="667"/>
      <c r="W1928" s="711"/>
      <c r="X1928" s="313">
        <f t="shared" si="523"/>
        <v>0</v>
      </c>
    </row>
    <row r="1929" spans="2:24" ht="33" hidden="1" thickBot="1">
      <c r="B1929" s="172"/>
      <c r="C1929" s="168">
        <v>2970</v>
      </c>
      <c r="D1929" s="320" t="s">
        <v>239</v>
      </c>
      <c r="E1929" s="704"/>
      <c r="F1929" s="449"/>
      <c r="G1929" s="245"/>
      <c r="H1929" s="245"/>
      <c r="I1929" s="476">
        <f t="shared" si="527"/>
        <v>0</v>
      </c>
      <c r="J1929" s="243" t="str">
        <f t="shared" si="522"/>
        <v/>
      </c>
      <c r="K1929" s="244"/>
      <c r="L1929" s="423"/>
      <c r="M1929" s="252"/>
      <c r="N1929" s="315">
        <f t="shared" si="528"/>
        <v>0</v>
      </c>
      <c r="O1929" s="424">
        <f t="shared" si="529"/>
        <v>0</v>
      </c>
      <c r="P1929" s="244"/>
      <c r="Q1929" s="663"/>
      <c r="R1929" s="667"/>
      <c r="S1929" s="667"/>
      <c r="T1929" s="667"/>
      <c r="U1929" s="667"/>
      <c r="V1929" s="667"/>
      <c r="W1929" s="711"/>
      <c r="X1929" s="313">
        <f t="shared" si="523"/>
        <v>0</v>
      </c>
    </row>
    <row r="1930" spans="2:24" ht="18.600000000000001" hidden="1" thickBot="1">
      <c r="B1930" s="172"/>
      <c r="C1930" s="166">
        <v>2989</v>
      </c>
      <c r="D1930" s="321" t="s">
        <v>240</v>
      </c>
      <c r="E1930" s="704"/>
      <c r="F1930" s="449"/>
      <c r="G1930" s="245"/>
      <c r="H1930" s="245"/>
      <c r="I1930" s="476">
        <f t="shared" si="527"/>
        <v>0</v>
      </c>
      <c r="J1930" s="243" t="str">
        <f t="shared" si="522"/>
        <v/>
      </c>
      <c r="K1930" s="244"/>
      <c r="L1930" s="423"/>
      <c r="M1930" s="252"/>
      <c r="N1930" s="315">
        <f t="shared" si="528"/>
        <v>0</v>
      </c>
      <c r="O1930" s="424">
        <f t="shared" si="529"/>
        <v>0</v>
      </c>
      <c r="P1930" s="244"/>
      <c r="Q1930" s="663"/>
      <c r="R1930" s="667"/>
      <c r="S1930" s="667"/>
      <c r="T1930" s="667"/>
      <c r="U1930" s="667"/>
      <c r="V1930" s="667"/>
      <c r="W1930" s="711"/>
      <c r="X1930" s="313">
        <f t="shared" si="523"/>
        <v>0</v>
      </c>
    </row>
    <row r="1931" spans="2:24" ht="33" hidden="1" thickBot="1">
      <c r="B1931" s="136"/>
      <c r="C1931" s="137">
        <v>2990</v>
      </c>
      <c r="D1931" s="322" t="s">
        <v>1701</v>
      </c>
      <c r="E1931" s="704"/>
      <c r="F1931" s="449"/>
      <c r="G1931" s="245"/>
      <c r="H1931" s="245"/>
      <c r="I1931" s="476">
        <f t="shared" si="527"/>
        <v>0</v>
      </c>
      <c r="J1931" s="243" t="str">
        <f t="shared" si="522"/>
        <v/>
      </c>
      <c r="K1931" s="244"/>
      <c r="L1931" s="423"/>
      <c r="M1931" s="252"/>
      <c r="N1931" s="315">
        <f t="shared" si="528"/>
        <v>0</v>
      </c>
      <c r="O1931" s="424">
        <f t="shared" si="529"/>
        <v>0</v>
      </c>
      <c r="P1931" s="244"/>
      <c r="Q1931" s="663"/>
      <c r="R1931" s="667"/>
      <c r="S1931" s="667"/>
      <c r="T1931" s="667"/>
      <c r="U1931" s="667"/>
      <c r="V1931" s="667"/>
      <c r="W1931" s="711"/>
      <c r="X1931" s="313">
        <f t="shared" si="523"/>
        <v>0</v>
      </c>
    </row>
    <row r="1932" spans="2:24" ht="18.600000000000001" hidden="1" thickBot="1">
      <c r="B1932" s="136"/>
      <c r="C1932" s="137">
        <v>2991</v>
      </c>
      <c r="D1932" s="322" t="s">
        <v>241</v>
      </c>
      <c r="E1932" s="704"/>
      <c r="F1932" s="449"/>
      <c r="G1932" s="245"/>
      <c r="H1932" s="245"/>
      <c r="I1932" s="476">
        <f t="shared" si="527"/>
        <v>0</v>
      </c>
      <c r="J1932" s="243" t="str">
        <f t="shared" si="522"/>
        <v/>
      </c>
      <c r="K1932" s="244"/>
      <c r="L1932" s="423"/>
      <c r="M1932" s="252"/>
      <c r="N1932" s="315">
        <f t="shared" si="528"/>
        <v>0</v>
      </c>
      <c r="O1932" s="424">
        <f t="shared" si="529"/>
        <v>0</v>
      </c>
      <c r="P1932" s="244"/>
      <c r="Q1932" s="663"/>
      <c r="R1932" s="667"/>
      <c r="S1932" s="667"/>
      <c r="T1932" s="667"/>
      <c r="U1932" s="667"/>
      <c r="V1932" s="667"/>
      <c r="W1932" s="711"/>
      <c r="X1932" s="313">
        <f t="shared" si="523"/>
        <v>0</v>
      </c>
    </row>
    <row r="1933" spans="2:24" ht="18.600000000000001" hidden="1" thickBot="1">
      <c r="B1933" s="136"/>
      <c r="C1933" s="142">
        <v>2992</v>
      </c>
      <c r="D1933" s="154" t="s">
        <v>242</v>
      </c>
      <c r="E1933" s="704"/>
      <c r="F1933" s="449"/>
      <c r="G1933" s="245"/>
      <c r="H1933" s="245"/>
      <c r="I1933" s="476">
        <f t="shared" si="527"/>
        <v>0</v>
      </c>
      <c r="J1933" s="243" t="str">
        <f t="shared" si="522"/>
        <v/>
      </c>
      <c r="K1933" s="244"/>
      <c r="L1933" s="423"/>
      <c r="M1933" s="252"/>
      <c r="N1933" s="315">
        <f t="shared" si="528"/>
        <v>0</v>
      </c>
      <c r="O1933" s="424">
        <f t="shared" si="529"/>
        <v>0</v>
      </c>
      <c r="P1933" s="244"/>
      <c r="Q1933" s="663"/>
      <c r="R1933" s="667"/>
      <c r="S1933" s="667"/>
      <c r="T1933" s="667"/>
      <c r="U1933" s="667"/>
      <c r="V1933" s="667"/>
      <c r="W1933" s="711"/>
      <c r="X1933" s="313">
        <f t="shared" si="523"/>
        <v>0</v>
      </c>
    </row>
    <row r="1934" spans="2:24" ht="18.600000000000001" hidden="1" thickBot="1">
      <c r="B1934" s="686">
        <v>3300</v>
      </c>
      <c r="C1934" s="952" t="s">
        <v>1740</v>
      </c>
      <c r="D1934" s="952"/>
      <c r="E1934" s="687"/>
      <c r="F1934" s="673">
        <v>0</v>
      </c>
      <c r="G1934" s="673">
        <v>0</v>
      </c>
      <c r="H1934" s="673">
        <v>0</v>
      </c>
      <c r="I1934" s="689">
        <f>SUM(I1935:I1939)</f>
        <v>0</v>
      </c>
      <c r="J1934" s="243" t="str">
        <f t="shared" si="522"/>
        <v/>
      </c>
      <c r="K1934" s="244"/>
      <c r="L1934" s="665"/>
      <c r="M1934" s="666"/>
      <c r="N1934" s="666"/>
      <c r="O1934" s="712"/>
      <c r="P1934" s="244"/>
      <c r="Q1934" s="665"/>
      <c r="R1934" s="666"/>
      <c r="S1934" s="666"/>
      <c r="T1934" s="666"/>
      <c r="U1934" s="666"/>
      <c r="V1934" s="666"/>
      <c r="W1934" s="712"/>
      <c r="X1934" s="313">
        <f t="shared" si="523"/>
        <v>0</v>
      </c>
    </row>
    <row r="1935" spans="2:24" ht="18.600000000000001" hidden="1" thickBot="1">
      <c r="B1935" s="143"/>
      <c r="C1935" s="144">
        <v>3301</v>
      </c>
      <c r="D1935" s="460" t="s">
        <v>243</v>
      </c>
      <c r="E1935" s="704"/>
      <c r="F1935" s="592">
        <v>0</v>
      </c>
      <c r="G1935" s="592">
        <v>0</v>
      </c>
      <c r="H1935" s="592">
        <v>0</v>
      </c>
      <c r="I1935" s="476">
        <f t="shared" ref="I1935:I1942" si="530">F1935+G1935+H1935</f>
        <v>0</v>
      </c>
      <c r="J1935" s="243" t="str">
        <f t="shared" si="522"/>
        <v/>
      </c>
      <c r="K1935" s="244"/>
      <c r="L1935" s="663"/>
      <c r="M1935" s="667"/>
      <c r="N1935" s="667"/>
      <c r="O1935" s="711"/>
      <c r="P1935" s="244"/>
      <c r="Q1935" s="663"/>
      <c r="R1935" s="667"/>
      <c r="S1935" s="667"/>
      <c r="T1935" s="667"/>
      <c r="U1935" s="667"/>
      <c r="V1935" s="667"/>
      <c r="W1935" s="711"/>
      <c r="X1935" s="313">
        <f t="shared" si="523"/>
        <v>0</v>
      </c>
    </row>
    <row r="1936" spans="2:24" ht="18.600000000000001" hidden="1" thickBot="1">
      <c r="B1936" s="143"/>
      <c r="C1936" s="168">
        <v>3302</v>
      </c>
      <c r="D1936" s="461" t="s">
        <v>1061</v>
      </c>
      <c r="E1936" s="704"/>
      <c r="F1936" s="592">
        <v>0</v>
      </c>
      <c r="G1936" s="592">
        <v>0</v>
      </c>
      <c r="H1936" s="592">
        <v>0</v>
      </c>
      <c r="I1936" s="476">
        <f t="shared" si="530"/>
        <v>0</v>
      </c>
      <c r="J1936" s="243" t="str">
        <f t="shared" ref="J1936:J1967" si="531">(IF($E1936&lt;&gt;0,$J$2,IF($I1936&lt;&gt;0,$J$2,"")))</f>
        <v/>
      </c>
      <c r="K1936" s="244"/>
      <c r="L1936" s="663"/>
      <c r="M1936" s="667"/>
      <c r="N1936" s="667"/>
      <c r="O1936" s="711"/>
      <c r="P1936" s="244"/>
      <c r="Q1936" s="663"/>
      <c r="R1936" s="667"/>
      <c r="S1936" s="667"/>
      <c r="T1936" s="667"/>
      <c r="U1936" s="667"/>
      <c r="V1936" s="667"/>
      <c r="W1936" s="711"/>
      <c r="X1936" s="313">
        <f t="shared" ref="X1936:X1967" si="532">T1936-U1936-V1936-W1936</f>
        <v>0</v>
      </c>
    </row>
    <row r="1937" spans="2:24" ht="18.600000000000001" hidden="1" thickBot="1">
      <c r="B1937" s="143"/>
      <c r="C1937" s="166">
        <v>3304</v>
      </c>
      <c r="D1937" s="462" t="s">
        <v>245</v>
      </c>
      <c r="E1937" s="704"/>
      <c r="F1937" s="592">
        <v>0</v>
      </c>
      <c r="G1937" s="592">
        <v>0</v>
      </c>
      <c r="H1937" s="592">
        <v>0</v>
      </c>
      <c r="I1937" s="476">
        <f t="shared" si="530"/>
        <v>0</v>
      </c>
      <c r="J1937" s="243" t="str">
        <f t="shared" si="531"/>
        <v/>
      </c>
      <c r="K1937" s="244"/>
      <c r="L1937" s="663"/>
      <c r="M1937" s="667"/>
      <c r="N1937" s="667"/>
      <c r="O1937" s="711"/>
      <c r="P1937" s="244"/>
      <c r="Q1937" s="663"/>
      <c r="R1937" s="667"/>
      <c r="S1937" s="667"/>
      <c r="T1937" s="667"/>
      <c r="U1937" s="667"/>
      <c r="V1937" s="667"/>
      <c r="W1937" s="711"/>
      <c r="X1937" s="313">
        <f t="shared" si="532"/>
        <v>0</v>
      </c>
    </row>
    <row r="1938" spans="2:24" ht="31.8" hidden="1" thickBot="1">
      <c r="B1938" s="143"/>
      <c r="C1938" s="142">
        <v>3306</v>
      </c>
      <c r="D1938" s="463" t="s">
        <v>1684</v>
      </c>
      <c r="E1938" s="704"/>
      <c r="F1938" s="592">
        <v>0</v>
      </c>
      <c r="G1938" s="592">
        <v>0</v>
      </c>
      <c r="H1938" s="592">
        <v>0</v>
      </c>
      <c r="I1938" s="476">
        <f t="shared" si="530"/>
        <v>0</v>
      </c>
      <c r="J1938" s="243" t="str">
        <f t="shared" si="531"/>
        <v/>
      </c>
      <c r="K1938" s="244"/>
      <c r="L1938" s="663"/>
      <c r="M1938" s="667"/>
      <c r="N1938" s="667"/>
      <c r="O1938" s="711"/>
      <c r="P1938" s="244"/>
      <c r="Q1938" s="663"/>
      <c r="R1938" s="667"/>
      <c r="S1938" s="667"/>
      <c r="T1938" s="667"/>
      <c r="U1938" s="667"/>
      <c r="V1938" s="667"/>
      <c r="W1938" s="711"/>
      <c r="X1938" s="313">
        <f t="shared" si="532"/>
        <v>0</v>
      </c>
    </row>
    <row r="1939" spans="2:24" ht="18.600000000000001" hidden="1" thickBot="1">
      <c r="B1939" s="143"/>
      <c r="C1939" s="142">
        <v>3307</v>
      </c>
      <c r="D1939" s="463" t="s">
        <v>1775</v>
      </c>
      <c r="E1939" s="704"/>
      <c r="F1939" s="592">
        <v>0</v>
      </c>
      <c r="G1939" s="592">
        <v>0</v>
      </c>
      <c r="H1939" s="592">
        <v>0</v>
      </c>
      <c r="I1939" s="476">
        <f t="shared" si="530"/>
        <v>0</v>
      </c>
      <c r="J1939" s="243" t="str">
        <f t="shared" si="531"/>
        <v/>
      </c>
      <c r="K1939" s="244"/>
      <c r="L1939" s="663"/>
      <c r="M1939" s="667"/>
      <c r="N1939" s="667"/>
      <c r="O1939" s="711"/>
      <c r="P1939" s="244"/>
      <c r="Q1939" s="663"/>
      <c r="R1939" s="667"/>
      <c r="S1939" s="667"/>
      <c r="T1939" s="667"/>
      <c r="U1939" s="667"/>
      <c r="V1939" s="667"/>
      <c r="W1939" s="711"/>
      <c r="X1939" s="313">
        <f t="shared" si="532"/>
        <v>0</v>
      </c>
    </row>
    <row r="1940" spans="2:24" ht="18.600000000000001" hidden="1" thickBot="1">
      <c r="B1940" s="686">
        <v>3900</v>
      </c>
      <c r="C1940" s="944" t="s">
        <v>246</v>
      </c>
      <c r="D1940" s="965"/>
      <c r="E1940" s="687"/>
      <c r="F1940" s="673">
        <v>0</v>
      </c>
      <c r="G1940" s="673">
        <v>0</v>
      </c>
      <c r="H1940" s="673">
        <v>0</v>
      </c>
      <c r="I1940" s="692">
        <f t="shared" si="530"/>
        <v>0</v>
      </c>
      <c r="J1940" s="243" t="str">
        <f t="shared" si="531"/>
        <v/>
      </c>
      <c r="K1940" s="244"/>
      <c r="L1940" s="428"/>
      <c r="M1940" s="254"/>
      <c r="N1940" s="317">
        <f>I1940</f>
        <v>0</v>
      </c>
      <c r="O1940" s="424">
        <f>L1940+M1940-N1940</f>
        <v>0</v>
      </c>
      <c r="P1940" s="244"/>
      <c r="Q1940" s="428"/>
      <c r="R1940" s="254"/>
      <c r="S1940" s="429">
        <f>+IF(+(L1940+M1940)&gt;=I1940,+M1940,+(+I1940-L1940))</f>
        <v>0</v>
      </c>
      <c r="T1940" s="315">
        <f>Q1940+R1940-S1940</f>
        <v>0</v>
      </c>
      <c r="U1940" s="254"/>
      <c r="V1940" s="254"/>
      <c r="W1940" s="253"/>
      <c r="X1940" s="313">
        <f t="shared" si="532"/>
        <v>0</v>
      </c>
    </row>
    <row r="1941" spans="2:24" ht="18.600000000000001" hidden="1" thickBot="1">
      <c r="B1941" s="686">
        <v>4000</v>
      </c>
      <c r="C1941" s="966" t="s">
        <v>247</v>
      </c>
      <c r="D1941" s="966"/>
      <c r="E1941" s="687"/>
      <c r="F1941" s="690"/>
      <c r="G1941" s="691"/>
      <c r="H1941" s="691"/>
      <c r="I1941" s="692">
        <f t="shared" si="530"/>
        <v>0</v>
      </c>
      <c r="J1941" s="243" t="str">
        <f t="shared" si="531"/>
        <v/>
      </c>
      <c r="K1941" s="244"/>
      <c r="L1941" s="428"/>
      <c r="M1941" s="254"/>
      <c r="N1941" s="317">
        <f>I1941</f>
        <v>0</v>
      </c>
      <c r="O1941" s="424">
        <f>L1941+M1941-N1941</f>
        <v>0</v>
      </c>
      <c r="P1941" s="244"/>
      <c r="Q1941" s="665"/>
      <c r="R1941" s="666"/>
      <c r="S1941" s="666"/>
      <c r="T1941" s="667"/>
      <c r="U1941" s="666"/>
      <c r="V1941" s="666"/>
      <c r="W1941" s="711"/>
      <c r="X1941" s="313">
        <f t="shared" si="532"/>
        <v>0</v>
      </c>
    </row>
    <row r="1942" spans="2:24" ht="18.600000000000001" hidden="1" thickBot="1">
      <c r="B1942" s="686">
        <v>4100</v>
      </c>
      <c r="C1942" s="966" t="s">
        <v>248</v>
      </c>
      <c r="D1942" s="966"/>
      <c r="E1942" s="687"/>
      <c r="F1942" s="673">
        <v>0</v>
      </c>
      <c r="G1942" s="673">
        <v>0</v>
      </c>
      <c r="H1942" s="673">
        <v>0</v>
      </c>
      <c r="I1942" s="692">
        <f t="shared" si="530"/>
        <v>0</v>
      </c>
      <c r="J1942" s="243" t="str">
        <f t="shared" si="531"/>
        <v/>
      </c>
      <c r="K1942" s="244"/>
      <c r="L1942" s="665"/>
      <c r="M1942" s="666"/>
      <c r="N1942" s="666"/>
      <c r="O1942" s="712"/>
      <c r="P1942" s="244"/>
      <c r="Q1942" s="665"/>
      <c r="R1942" s="666"/>
      <c r="S1942" s="666"/>
      <c r="T1942" s="666"/>
      <c r="U1942" s="666"/>
      <c r="V1942" s="666"/>
      <c r="W1942" s="712"/>
      <c r="X1942" s="313">
        <f t="shared" si="532"/>
        <v>0</v>
      </c>
    </row>
    <row r="1943" spans="2:24" ht="18.600000000000001" hidden="1" thickBot="1">
      <c r="B1943" s="686">
        <v>4200</v>
      </c>
      <c r="C1943" s="952" t="s">
        <v>249</v>
      </c>
      <c r="D1943" s="953"/>
      <c r="E1943" s="687"/>
      <c r="F1943" s="688">
        <f>SUM(F1944:F1949)</f>
        <v>0</v>
      </c>
      <c r="G1943" s="689">
        <f>SUM(G1944:G1949)</f>
        <v>0</v>
      </c>
      <c r="H1943" s="689">
        <f>SUM(H1944:H1949)</f>
        <v>0</v>
      </c>
      <c r="I1943" s="689">
        <f>SUM(I1944:I1949)</f>
        <v>0</v>
      </c>
      <c r="J1943" s="243" t="str">
        <f t="shared" si="531"/>
        <v/>
      </c>
      <c r="K1943" s="244"/>
      <c r="L1943" s="316">
        <f>SUM(L1944:L1949)</f>
        <v>0</v>
      </c>
      <c r="M1943" s="317">
        <f>SUM(M1944:M1949)</f>
        <v>0</v>
      </c>
      <c r="N1943" s="425">
        <f>SUM(N1944:N1949)</f>
        <v>0</v>
      </c>
      <c r="O1943" s="426">
        <f>SUM(O1944:O1949)</f>
        <v>0</v>
      </c>
      <c r="P1943" s="244"/>
      <c r="Q1943" s="316">
        <f t="shared" ref="Q1943:W1943" si="533">SUM(Q1944:Q1949)</f>
        <v>0</v>
      </c>
      <c r="R1943" s="317">
        <f t="shared" si="533"/>
        <v>0</v>
      </c>
      <c r="S1943" s="317">
        <f t="shared" si="533"/>
        <v>0</v>
      </c>
      <c r="T1943" s="317">
        <f t="shared" si="533"/>
        <v>0</v>
      </c>
      <c r="U1943" s="317">
        <f t="shared" si="533"/>
        <v>0</v>
      </c>
      <c r="V1943" s="317">
        <f t="shared" si="533"/>
        <v>0</v>
      </c>
      <c r="W1943" s="426">
        <f t="shared" si="533"/>
        <v>0</v>
      </c>
      <c r="X1943" s="313">
        <f t="shared" si="532"/>
        <v>0</v>
      </c>
    </row>
    <row r="1944" spans="2:24" ht="18.600000000000001" hidden="1" thickBot="1">
      <c r="B1944" s="173"/>
      <c r="C1944" s="144">
        <v>4201</v>
      </c>
      <c r="D1944" s="138" t="s">
        <v>250</v>
      </c>
      <c r="E1944" s="704"/>
      <c r="F1944" s="449"/>
      <c r="G1944" s="245"/>
      <c r="H1944" s="245"/>
      <c r="I1944" s="476">
        <f t="shared" ref="I1944:I1949" si="534">F1944+G1944+H1944</f>
        <v>0</v>
      </c>
      <c r="J1944" s="243" t="str">
        <f t="shared" si="531"/>
        <v/>
      </c>
      <c r="K1944" s="244"/>
      <c r="L1944" s="423"/>
      <c r="M1944" s="252"/>
      <c r="N1944" s="315">
        <f t="shared" ref="N1944:N1949" si="535">I1944</f>
        <v>0</v>
      </c>
      <c r="O1944" s="424">
        <f t="shared" ref="O1944:O1949" si="536">L1944+M1944-N1944</f>
        <v>0</v>
      </c>
      <c r="P1944" s="244"/>
      <c r="Q1944" s="423"/>
      <c r="R1944" s="252"/>
      <c r="S1944" s="429">
        <f t="shared" ref="S1944:S1949" si="537">+IF(+(L1944+M1944)&gt;=I1944,+M1944,+(+I1944-L1944))</f>
        <v>0</v>
      </c>
      <c r="T1944" s="315">
        <f t="shared" ref="T1944:T1949" si="538">Q1944+R1944-S1944</f>
        <v>0</v>
      </c>
      <c r="U1944" s="252"/>
      <c r="V1944" s="252"/>
      <c r="W1944" s="253"/>
      <c r="X1944" s="313">
        <f t="shared" si="532"/>
        <v>0</v>
      </c>
    </row>
    <row r="1945" spans="2:24" ht="18.600000000000001" hidden="1" thickBot="1">
      <c r="B1945" s="173"/>
      <c r="C1945" s="137">
        <v>4202</v>
      </c>
      <c r="D1945" s="139" t="s">
        <v>251</v>
      </c>
      <c r="E1945" s="704"/>
      <c r="F1945" s="449"/>
      <c r="G1945" s="245"/>
      <c r="H1945" s="245"/>
      <c r="I1945" s="476">
        <f t="shared" si="534"/>
        <v>0</v>
      </c>
      <c r="J1945" s="243" t="str">
        <f t="shared" si="531"/>
        <v/>
      </c>
      <c r="K1945" s="244"/>
      <c r="L1945" s="423"/>
      <c r="M1945" s="252"/>
      <c r="N1945" s="315">
        <f t="shared" si="535"/>
        <v>0</v>
      </c>
      <c r="O1945" s="424">
        <f t="shared" si="536"/>
        <v>0</v>
      </c>
      <c r="P1945" s="244"/>
      <c r="Q1945" s="423"/>
      <c r="R1945" s="252"/>
      <c r="S1945" s="429">
        <f t="shared" si="537"/>
        <v>0</v>
      </c>
      <c r="T1945" s="315">
        <f t="shared" si="538"/>
        <v>0</v>
      </c>
      <c r="U1945" s="252"/>
      <c r="V1945" s="252"/>
      <c r="W1945" s="253"/>
      <c r="X1945" s="313">
        <f t="shared" si="532"/>
        <v>0</v>
      </c>
    </row>
    <row r="1946" spans="2:24" ht="18.600000000000001" hidden="1" thickBot="1">
      <c r="B1946" s="173"/>
      <c r="C1946" s="137">
        <v>4214</v>
      </c>
      <c r="D1946" s="139" t="s">
        <v>252</v>
      </c>
      <c r="E1946" s="704"/>
      <c r="F1946" s="449"/>
      <c r="G1946" s="245"/>
      <c r="H1946" s="245"/>
      <c r="I1946" s="476">
        <f t="shared" si="534"/>
        <v>0</v>
      </c>
      <c r="J1946" s="243" t="str">
        <f t="shared" si="531"/>
        <v/>
      </c>
      <c r="K1946" s="244"/>
      <c r="L1946" s="423"/>
      <c r="M1946" s="252"/>
      <c r="N1946" s="315">
        <f t="shared" si="535"/>
        <v>0</v>
      </c>
      <c r="O1946" s="424">
        <f t="shared" si="536"/>
        <v>0</v>
      </c>
      <c r="P1946" s="244"/>
      <c r="Q1946" s="423"/>
      <c r="R1946" s="252"/>
      <c r="S1946" s="429">
        <f t="shared" si="537"/>
        <v>0</v>
      </c>
      <c r="T1946" s="315">
        <f t="shared" si="538"/>
        <v>0</v>
      </c>
      <c r="U1946" s="252"/>
      <c r="V1946" s="252"/>
      <c r="W1946" s="253"/>
      <c r="X1946" s="313">
        <f t="shared" si="532"/>
        <v>0</v>
      </c>
    </row>
    <row r="1947" spans="2:24" ht="18.600000000000001" hidden="1" thickBot="1">
      <c r="B1947" s="173"/>
      <c r="C1947" s="137">
        <v>4217</v>
      </c>
      <c r="D1947" s="139" t="s">
        <v>253</v>
      </c>
      <c r="E1947" s="704"/>
      <c r="F1947" s="449"/>
      <c r="G1947" s="245"/>
      <c r="H1947" s="245"/>
      <c r="I1947" s="476">
        <f t="shared" si="534"/>
        <v>0</v>
      </c>
      <c r="J1947" s="243" t="str">
        <f t="shared" si="531"/>
        <v/>
      </c>
      <c r="K1947" s="244"/>
      <c r="L1947" s="423"/>
      <c r="M1947" s="252"/>
      <c r="N1947" s="315">
        <f t="shared" si="535"/>
        <v>0</v>
      </c>
      <c r="O1947" s="424">
        <f t="shared" si="536"/>
        <v>0</v>
      </c>
      <c r="P1947" s="244"/>
      <c r="Q1947" s="423"/>
      <c r="R1947" s="252"/>
      <c r="S1947" s="429">
        <f t="shared" si="537"/>
        <v>0</v>
      </c>
      <c r="T1947" s="315">
        <f t="shared" si="538"/>
        <v>0</v>
      </c>
      <c r="U1947" s="252"/>
      <c r="V1947" s="252"/>
      <c r="W1947" s="253"/>
      <c r="X1947" s="313">
        <f t="shared" si="532"/>
        <v>0</v>
      </c>
    </row>
    <row r="1948" spans="2:24" ht="18.600000000000001" hidden="1" thickBot="1">
      <c r="B1948" s="173"/>
      <c r="C1948" s="137">
        <v>4218</v>
      </c>
      <c r="D1948" s="145" t="s">
        <v>254</v>
      </c>
      <c r="E1948" s="704"/>
      <c r="F1948" s="449"/>
      <c r="G1948" s="245"/>
      <c r="H1948" s="245"/>
      <c r="I1948" s="476">
        <f t="shared" si="534"/>
        <v>0</v>
      </c>
      <c r="J1948" s="243" t="str">
        <f t="shared" si="531"/>
        <v/>
      </c>
      <c r="K1948" s="244"/>
      <c r="L1948" s="423"/>
      <c r="M1948" s="252"/>
      <c r="N1948" s="315">
        <f t="shared" si="535"/>
        <v>0</v>
      </c>
      <c r="O1948" s="424">
        <f t="shared" si="536"/>
        <v>0</v>
      </c>
      <c r="P1948" s="244"/>
      <c r="Q1948" s="423"/>
      <c r="R1948" s="252"/>
      <c r="S1948" s="429">
        <f t="shared" si="537"/>
        <v>0</v>
      </c>
      <c r="T1948" s="315">
        <f t="shared" si="538"/>
        <v>0</v>
      </c>
      <c r="U1948" s="252"/>
      <c r="V1948" s="252"/>
      <c r="W1948" s="253"/>
      <c r="X1948" s="313">
        <f t="shared" si="532"/>
        <v>0</v>
      </c>
    </row>
    <row r="1949" spans="2:24" ht="18.600000000000001" hidden="1" thickBot="1">
      <c r="B1949" s="173"/>
      <c r="C1949" s="137">
        <v>4219</v>
      </c>
      <c r="D1949" s="156" t="s">
        <v>255</v>
      </c>
      <c r="E1949" s="704"/>
      <c r="F1949" s="449"/>
      <c r="G1949" s="245"/>
      <c r="H1949" s="245"/>
      <c r="I1949" s="476">
        <f t="shared" si="534"/>
        <v>0</v>
      </c>
      <c r="J1949" s="243" t="str">
        <f t="shared" si="531"/>
        <v/>
      </c>
      <c r="K1949" s="244"/>
      <c r="L1949" s="423"/>
      <c r="M1949" s="252"/>
      <c r="N1949" s="315">
        <f t="shared" si="535"/>
        <v>0</v>
      </c>
      <c r="O1949" s="424">
        <f t="shared" si="536"/>
        <v>0</v>
      </c>
      <c r="P1949" s="244"/>
      <c r="Q1949" s="423"/>
      <c r="R1949" s="252"/>
      <c r="S1949" s="429">
        <f t="shared" si="537"/>
        <v>0</v>
      </c>
      <c r="T1949" s="315">
        <f t="shared" si="538"/>
        <v>0</v>
      </c>
      <c r="U1949" s="252"/>
      <c r="V1949" s="252"/>
      <c r="W1949" s="253"/>
      <c r="X1949" s="313">
        <f t="shared" si="532"/>
        <v>0</v>
      </c>
    </row>
    <row r="1950" spans="2:24" ht="18.600000000000001" hidden="1" thickBot="1">
      <c r="B1950" s="686">
        <v>4300</v>
      </c>
      <c r="C1950" s="942" t="s">
        <v>1685</v>
      </c>
      <c r="D1950" s="942"/>
      <c r="E1950" s="687"/>
      <c r="F1950" s="688">
        <f>SUM(F1951:F1953)</f>
        <v>0</v>
      </c>
      <c r="G1950" s="689">
        <f>SUM(G1951:G1953)</f>
        <v>0</v>
      </c>
      <c r="H1950" s="689">
        <f>SUM(H1951:H1953)</f>
        <v>0</v>
      </c>
      <c r="I1950" s="689">
        <f>SUM(I1951:I1953)</f>
        <v>0</v>
      </c>
      <c r="J1950" s="243" t="str">
        <f t="shared" si="531"/>
        <v/>
      </c>
      <c r="K1950" s="244"/>
      <c r="L1950" s="316">
        <f>SUM(L1951:L1953)</f>
        <v>0</v>
      </c>
      <c r="M1950" s="317">
        <f>SUM(M1951:M1953)</f>
        <v>0</v>
      </c>
      <c r="N1950" s="425">
        <f>SUM(N1951:N1953)</f>
        <v>0</v>
      </c>
      <c r="O1950" s="426">
        <f>SUM(O1951:O1953)</f>
        <v>0</v>
      </c>
      <c r="P1950" s="244"/>
      <c r="Q1950" s="316">
        <f t="shared" ref="Q1950:W1950" si="539">SUM(Q1951:Q1953)</f>
        <v>0</v>
      </c>
      <c r="R1950" s="317">
        <f t="shared" si="539"/>
        <v>0</v>
      </c>
      <c r="S1950" s="317">
        <f t="shared" si="539"/>
        <v>0</v>
      </c>
      <c r="T1950" s="317">
        <f t="shared" si="539"/>
        <v>0</v>
      </c>
      <c r="U1950" s="317">
        <f t="shared" si="539"/>
        <v>0</v>
      </c>
      <c r="V1950" s="317">
        <f t="shared" si="539"/>
        <v>0</v>
      </c>
      <c r="W1950" s="426">
        <f t="shared" si="539"/>
        <v>0</v>
      </c>
      <c r="X1950" s="313">
        <f t="shared" si="532"/>
        <v>0</v>
      </c>
    </row>
    <row r="1951" spans="2:24" ht="18.600000000000001" hidden="1" thickBot="1">
      <c r="B1951" s="173"/>
      <c r="C1951" s="144">
        <v>4301</v>
      </c>
      <c r="D1951" s="163" t="s">
        <v>256</v>
      </c>
      <c r="E1951" s="704"/>
      <c r="F1951" s="449"/>
      <c r="G1951" s="245"/>
      <c r="H1951" s="245"/>
      <c r="I1951" s="476">
        <f t="shared" ref="I1951:I1956" si="540">F1951+G1951+H1951</f>
        <v>0</v>
      </c>
      <c r="J1951" s="243" t="str">
        <f t="shared" si="531"/>
        <v/>
      </c>
      <c r="K1951" s="244"/>
      <c r="L1951" s="423"/>
      <c r="M1951" s="252"/>
      <c r="N1951" s="315">
        <f t="shared" ref="N1951:N1956" si="541">I1951</f>
        <v>0</v>
      </c>
      <c r="O1951" s="424">
        <f t="shared" ref="O1951:O1956" si="542">L1951+M1951-N1951</f>
        <v>0</v>
      </c>
      <c r="P1951" s="244"/>
      <c r="Q1951" s="423"/>
      <c r="R1951" s="252"/>
      <c r="S1951" s="429">
        <f t="shared" ref="S1951:S1956" si="543">+IF(+(L1951+M1951)&gt;=I1951,+M1951,+(+I1951-L1951))</f>
        <v>0</v>
      </c>
      <c r="T1951" s="315">
        <f t="shared" ref="T1951:T1956" si="544">Q1951+R1951-S1951</f>
        <v>0</v>
      </c>
      <c r="U1951" s="252"/>
      <c r="V1951" s="252"/>
      <c r="W1951" s="253"/>
      <c r="X1951" s="313">
        <f t="shared" si="532"/>
        <v>0</v>
      </c>
    </row>
    <row r="1952" spans="2:24" ht="18.600000000000001" hidden="1" thickBot="1">
      <c r="B1952" s="173"/>
      <c r="C1952" s="137">
        <v>4302</v>
      </c>
      <c r="D1952" s="139" t="s">
        <v>1062</v>
      </c>
      <c r="E1952" s="704"/>
      <c r="F1952" s="449"/>
      <c r="G1952" s="245"/>
      <c r="H1952" s="245"/>
      <c r="I1952" s="476">
        <f t="shared" si="540"/>
        <v>0</v>
      </c>
      <c r="J1952" s="243" t="str">
        <f t="shared" si="531"/>
        <v/>
      </c>
      <c r="K1952" s="244"/>
      <c r="L1952" s="423"/>
      <c r="M1952" s="252"/>
      <c r="N1952" s="315">
        <f t="shared" si="541"/>
        <v>0</v>
      </c>
      <c r="O1952" s="424">
        <f t="shared" si="542"/>
        <v>0</v>
      </c>
      <c r="P1952" s="244"/>
      <c r="Q1952" s="423"/>
      <c r="R1952" s="252"/>
      <c r="S1952" s="429">
        <f t="shared" si="543"/>
        <v>0</v>
      </c>
      <c r="T1952" s="315">
        <f t="shared" si="544"/>
        <v>0</v>
      </c>
      <c r="U1952" s="252"/>
      <c r="V1952" s="252"/>
      <c r="W1952" s="253"/>
      <c r="X1952" s="313">
        <f t="shared" si="532"/>
        <v>0</v>
      </c>
    </row>
    <row r="1953" spans="2:24" ht="18.600000000000001" hidden="1" thickBot="1">
      <c r="B1953" s="173"/>
      <c r="C1953" s="142">
        <v>4309</v>
      </c>
      <c r="D1953" s="148" t="s">
        <v>258</v>
      </c>
      <c r="E1953" s="704"/>
      <c r="F1953" s="449"/>
      <c r="G1953" s="245"/>
      <c r="H1953" s="245"/>
      <c r="I1953" s="476">
        <f t="shared" si="540"/>
        <v>0</v>
      </c>
      <c r="J1953" s="243" t="str">
        <f t="shared" si="531"/>
        <v/>
      </c>
      <c r="K1953" s="244"/>
      <c r="L1953" s="423"/>
      <c r="M1953" s="252"/>
      <c r="N1953" s="315">
        <f t="shared" si="541"/>
        <v>0</v>
      </c>
      <c r="O1953" s="424">
        <f t="shared" si="542"/>
        <v>0</v>
      </c>
      <c r="P1953" s="244"/>
      <c r="Q1953" s="423"/>
      <c r="R1953" s="252"/>
      <c r="S1953" s="429">
        <f t="shared" si="543"/>
        <v>0</v>
      </c>
      <c r="T1953" s="315">
        <f t="shared" si="544"/>
        <v>0</v>
      </c>
      <c r="U1953" s="252"/>
      <c r="V1953" s="252"/>
      <c r="W1953" s="253"/>
      <c r="X1953" s="313">
        <f t="shared" si="532"/>
        <v>0</v>
      </c>
    </row>
    <row r="1954" spans="2:24" ht="18.600000000000001" hidden="1" thickBot="1">
      <c r="B1954" s="686">
        <v>4400</v>
      </c>
      <c r="C1954" s="944" t="s">
        <v>1686</v>
      </c>
      <c r="D1954" s="944"/>
      <c r="E1954" s="687"/>
      <c r="F1954" s="690"/>
      <c r="G1954" s="691"/>
      <c r="H1954" s="691"/>
      <c r="I1954" s="692">
        <f t="shared" si="540"/>
        <v>0</v>
      </c>
      <c r="J1954" s="243" t="str">
        <f t="shared" si="531"/>
        <v/>
      </c>
      <c r="K1954" s="244"/>
      <c r="L1954" s="428"/>
      <c r="M1954" s="254"/>
      <c r="N1954" s="317">
        <f t="shared" si="541"/>
        <v>0</v>
      </c>
      <c r="O1954" s="424">
        <f t="shared" si="542"/>
        <v>0</v>
      </c>
      <c r="P1954" s="244"/>
      <c r="Q1954" s="428"/>
      <c r="R1954" s="254"/>
      <c r="S1954" s="429">
        <f t="shared" si="543"/>
        <v>0</v>
      </c>
      <c r="T1954" s="315">
        <f t="shared" si="544"/>
        <v>0</v>
      </c>
      <c r="U1954" s="254"/>
      <c r="V1954" s="254"/>
      <c r="W1954" s="253"/>
      <c r="X1954" s="313">
        <f t="shared" si="532"/>
        <v>0</v>
      </c>
    </row>
    <row r="1955" spans="2:24" ht="18.600000000000001" hidden="1" thickBot="1">
      <c r="B1955" s="686">
        <v>4500</v>
      </c>
      <c r="C1955" s="966" t="s">
        <v>1687</v>
      </c>
      <c r="D1955" s="966"/>
      <c r="E1955" s="687"/>
      <c r="F1955" s="690"/>
      <c r="G1955" s="691"/>
      <c r="H1955" s="691"/>
      <c r="I1955" s="692">
        <f t="shared" si="540"/>
        <v>0</v>
      </c>
      <c r="J1955" s="243" t="str">
        <f t="shared" si="531"/>
        <v/>
      </c>
      <c r="K1955" s="244"/>
      <c r="L1955" s="428"/>
      <c r="M1955" s="254"/>
      <c r="N1955" s="317">
        <f t="shared" si="541"/>
        <v>0</v>
      </c>
      <c r="O1955" s="424">
        <f t="shared" si="542"/>
        <v>0</v>
      </c>
      <c r="P1955" s="244"/>
      <c r="Q1955" s="428"/>
      <c r="R1955" s="254"/>
      <c r="S1955" s="429">
        <f t="shared" si="543"/>
        <v>0</v>
      </c>
      <c r="T1955" s="315">
        <f t="shared" si="544"/>
        <v>0</v>
      </c>
      <c r="U1955" s="254"/>
      <c r="V1955" s="254"/>
      <c r="W1955" s="253"/>
      <c r="X1955" s="313">
        <f t="shared" si="532"/>
        <v>0</v>
      </c>
    </row>
    <row r="1956" spans="2:24" ht="18.600000000000001" hidden="1" thickBot="1">
      <c r="B1956" s="686">
        <v>4600</v>
      </c>
      <c r="C1956" s="961" t="s">
        <v>259</v>
      </c>
      <c r="D1956" s="967"/>
      <c r="E1956" s="687"/>
      <c r="F1956" s="690"/>
      <c r="G1956" s="691"/>
      <c r="H1956" s="691"/>
      <c r="I1956" s="692">
        <f t="shared" si="540"/>
        <v>0</v>
      </c>
      <c r="J1956" s="243" t="str">
        <f t="shared" si="531"/>
        <v/>
      </c>
      <c r="K1956" s="244"/>
      <c r="L1956" s="428"/>
      <c r="M1956" s="254"/>
      <c r="N1956" s="317">
        <f t="shared" si="541"/>
        <v>0</v>
      </c>
      <c r="O1956" s="424">
        <f t="shared" si="542"/>
        <v>0</v>
      </c>
      <c r="P1956" s="244"/>
      <c r="Q1956" s="428"/>
      <c r="R1956" s="254"/>
      <c r="S1956" s="429">
        <f t="shared" si="543"/>
        <v>0</v>
      </c>
      <c r="T1956" s="315">
        <f t="shared" si="544"/>
        <v>0</v>
      </c>
      <c r="U1956" s="254"/>
      <c r="V1956" s="254"/>
      <c r="W1956" s="253"/>
      <c r="X1956" s="313">
        <f t="shared" si="532"/>
        <v>0</v>
      </c>
    </row>
    <row r="1957" spans="2:24" ht="18.600000000000001" hidden="1" thickBot="1">
      <c r="B1957" s="686">
        <v>4900</v>
      </c>
      <c r="C1957" s="952" t="s">
        <v>290</v>
      </c>
      <c r="D1957" s="952"/>
      <c r="E1957" s="687"/>
      <c r="F1957" s="688">
        <f>+F1958+F1959</f>
        <v>0</v>
      </c>
      <c r="G1957" s="689">
        <f>+G1958+G1959</f>
        <v>0</v>
      </c>
      <c r="H1957" s="689">
        <f>+H1958+H1959</f>
        <v>0</v>
      </c>
      <c r="I1957" s="689">
        <f>+I1958+I1959</f>
        <v>0</v>
      </c>
      <c r="J1957" s="243" t="str">
        <f t="shared" si="531"/>
        <v/>
      </c>
      <c r="K1957" s="244"/>
      <c r="L1957" s="665"/>
      <c r="M1957" s="666"/>
      <c r="N1957" s="666"/>
      <c r="O1957" s="712"/>
      <c r="P1957" s="244"/>
      <c r="Q1957" s="665"/>
      <c r="R1957" s="666"/>
      <c r="S1957" s="666"/>
      <c r="T1957" s="666"/>
      <c r="U1957" s="666"/>
      <c r="V1957" s="666"/>
      <c r="W1957" s="712"/>
      <c r="X1957" s="313">
        <f t="shared" si="532"/>
        <v>0</v>
      </c>
    </row>
    <row r="1958" spans="2:24" ht="18.600000000000001" hidden="1" thickBot="1">
      <c r="B1958" s="173"/>
      <c r="C1958" s="144">
        <v>4901</v>
      </c>
      <c r="D1958" s="174" t="s">
        <v>291</v>
      </c>
      <c r="E1958" s="704"/>
      <c r="F1958" s="449"/>
      <c r="G1958" s="245"/>
      <c r="H1958" s="245"/>
      <c r="I1958" s="476">
        <f>F1958+G1958+H1958</f>
        <v>0</v>
      </c>
      <c r="J1958" s="243" t="str">
        <f t="shared" si="531"/>
        <v/>
      </c>
      <c r="K1958" s="244"/>
      <c r="L1958" s="663"/>
      <c r="M1958" s="667"/>
      <c r="N1958" s="667"/>
      <c r="O1958" s="711"/>
      <c r="P1958" s="244"/>
      <c r="Q1958" s="663"/>
      <c r="R1958" s="667"/>
      <c r="S1958" s="667"/>
      <c r="T1958" s="667"/>
      <c r="U1958" s="667"/>
      <c r="V1958" s="667"/>
      <c r="W1958" s="711"/>
      <c r="X1958" s="313">
        <f t="shared" si="532"/>
        <v>0</v>
      </c>
    </row>
    <row r="1959" spans="2:24" ht="18.600000000000001" hidden="1" thickBot="1">
      <c r="B1959" s="173"/>
      <c r="C1959" s="142">
        <v>4902</v>
      </c>
      <c r="D1959" s="148" t="s">
        <v>292</v>
      </c>
      <c r="E1959" s="704"/>
      <c r="F1959" s="449"/>
      <c r="G1959" s="245"/>
      <c r="H1959" s="245"/>
      <c r="I1959" s="476">
        <f>F1959+G1959+H1959</f>
        <v>0</v>
      </c>
      <c r="J1959" s="243" t="str">
        <f t="shared" si="531"/>
        <v/>
      </c>
      <c r="K1959" s="244"/>
      <c r="L1959" s="663"/>
      <c r="M1959" s="667"/>
      <c r="N1959" s="667"/>
      <c r="O1959" s="711"/>
      <c r="P1959" s="244"/>
      <c r="Q1959" s="663"/>
      <c r="R1959" s="667"/>
      <c r="S1959" s="667"/>
      <c r="T1959" s="667"/>
      <c r="U1959" s="667"/>
      <c r="V1959" s="667"/>
      <c r="W1959" s="711"/>
      <c r="X1959" s="313">
        <f t="shared" si="532"/>
        <v>0</v>
      </c>
    </row>
    <row r="1960" spans="2:24" ht="18.600000000000001" hidden="1" thickBot="1">
      <c r="B1960" s="693">
        <v>5100</v>
      </c>
      <c r="C1960" s="949" t="s">
        <v>260</v>
      </c>
      <c r="D1960" s="949"/>
      <c r="E1960" s="694"/>
      <c r="F1960" s="695"/>
      <c r="G1960" s="696"/>
      <c r="H1960" s="696"/>
      <c r="I1960" s="692">
        <f>F1960+G1960+H1960</f>
        <v>0</v>
      </c>
      <c r="J1960" s="243" t="str">
        <f t="shared" si="531"/>
        <v/>
      </c>
      <c r="K1960" s="244"/>
      <c r="L1960" s="430"/>
      <c r="M1960" s="431"/>
      <c r="N1960" s="327">
        <f>I1960</f>
        <v>0</v>
      </c>
      <c r="O1960" s="424">
        <f>L1960+M1960-N1960</f>
        <v>0</v>
      </c>
      <c r="P1960" s="244"/>
      <c r="Q1960" s="430"/>
      <c r="R1960" s="431"/>
      <c r="S1960" s="429">
        <f>+IF(+(L1960+M1960)&gt;=I1960,+M1960,+(+I1960-L1960))</f>
        <v>0</v>
      </c>
      <c r="T1960" s="315">
        <f>Q1960+R1960-S1960</f>
        <v>0</v>
      </c>
      <c r="U1960" s="431"/>
      <c r="V1960" s="431"/>
      <c r="W1960" s="253"/>
      <c r="X1960" s="313">
        <f t="shared" si="532"/>
        <v>0</v>
      </c>
    </row>
    <row r="1961" spans="2:24" ht="18.600000000000001" hidden="1" thickBot="1">
      <c r="B1961" s="693">
        <v>5200</v>
      </c>
      <c r="C1961" s="964" t="s">
        <v>261</v>
      </c>
      <c r="D1961" s="964"/>
      <c r="E1961" s="694"/>
      <c r="F1961" s="697">
        <f>SUM(F1962:F1968)</f>
        <v>0</v>
      </c>
      <c r="G1961" s="698">
        <f>SUM(G1962:G1968)</f>
        <v>0</v>
      </c>
      <c r="H1961" s="698">
        <f>SUM(H1962:H1968)</f>
        <v>0</v>
      </c>
      <c r="I1961" s="698">
        <f>SUM(I1962:I1968)</f>
        <v>0</v>
      </c>
      <c r="J1961" s="243" t="str">
        <f t="shared" si="531"/>
        <v/>
      </c>
      <c r="K1961" s="244"/>
      <c r="L1961" s="326">
        <f>SUM(L1962:L1968)</f>
        <v>0</v>
      </c>
      <c r="M1961" s="327">
        <f>SUM(M1962:M1968)</f>
        <v>0</v>
      </c>
      <c r="N1961" s="432">
        <f>SUM(N1962:N1968)</f>
        <v>0</v>
      </c>
      <c r="O1961" s="433">
        <f>SUM(O1962:O1968)</f>
        <v>0</v>
      </c>
      <c r="P1961" s="244"/>
      <c r="Q1961" s="326">
        <f t="shared" ref="Q1961:W1961" si="545">SUM(Q1962:Q1968)</f>
        <v>0</v>
      </c>
      <c r="R1961" s="327">
        <f t="shared" si="545"/>
        <v>0</v>
      </c>
      <c r="S1961" s="327">
        <f t="shared" si="545"/>
        <v>0</v>
      </c>
      <c r="T1961" s="327">
        <f t="shared" si="545"/>
        <v>0</v>
      </c>
      <c r="U1961" s="327">
        <f t="shared" si="545"/>
        <v>0</v>
      </c>
      <c r="V1961" s="327">
        <f t="shared" si="545"/>
        <v>0</v>
      </c>
      <c r="W1961" s="433">
        <f t="shared" si="545"/>
        <v>0</v>
      </c>
      <c r="X1961" s="313">
        <f t="shared" si="532"/>
        <v>0</v>
      </c>
    </row>
    <row r="1962" spans="2:24" ht="18.600000000000001" hidden="1" thickBot="1">
      <c r="B1962" s="175"/>
      <c r="C1962" s="176">
        <v>5201</v>
      </c>
      <c r="D1962" s="177" t="s">
        <v>262</v>
      </c>
      <c r="E1962" s="705"/>
      <c r="F1962" s="473"/>
      <c r="G1962" s="434"/>
      <c r="H1962" s="434"/>
      <c r="I1962" s="476">
        <f t="shared" ref="I1962:I1968" si="546">F1962+G1962+H1962</f>
        <v>0</v>
      </c>
      <c r="J1962" s="243" t="str">
        <f t="shared" si="531"/>
        <v/>
      </c>
      <c r="K1962" s="244"/>
      <c r="L1962" s="435"/>
      <c r="M1962" s="436"/>
      <c r="N1962" s="330">
        <f t="shared" ref="N1962:N1968" si="547">I1962</f>
        <v>0</v>
      </c>
      <c r="O1962" s="424">
        <f t="shared" ref="O1962:O1968" si="548">L1962+M1962-N1962</f>
        <v>0</v>
      </c>
      <c r="P1962" s="244"/>
      <c r="Q1962" s="435"/>
      <c r="R1962" s="436"/>
      <c r="S1962" s="429">
        <f t="shared" ref="S1962:S1968" si="549">+IF(+(L1962+M1962)&gt;=I1962,+M1962,+(+I1962-L1962))</f>
        <v>0</v>
      </c>
      <c r="T1962" s="315">
        <f t="shared" ref="T1962:T1968" si="550">Q1962+R1962-S1962</f>
        <v>0</v>
      </c>
      <c r="U1962" s="436"/>
      <c r="V1962" s="436"/>
      <c r="W1962" s="253"/>
      <c r="X1962" s="313">
        <f t="shared" si="532"/>
        <v>0</v>
      </c>
    </row>
    <row r="1963" spans="2:24" ht="18.600000000000001" hidden="1" thickBot="1">
      <c r="B1963" s="175"/>
      <c r="C1963" s="178">
        <v>5202</v>
      </c>
      <c r="D1963" s="179" t="s">
        <v>263</v>
      </c>
      <c r="E1963" s="705"/>
      <c r="F1963" s="473"/>
      <c r="G1963" s="434"/>
      <c r="H1963" s="434"/>
      <c r="I1963" s="476">
        <f t="shared" si="546"/>
        <v>0</v>
      </c>
      <c r="J1963" s="243" t="str">
        <f t="shared" si="531"/>
        <v/>
      </c>
      <c r="K1963" s="244"/>
      <c r="L1963" s="435"/>
      <c r="M1963" s="436"/>
      <c r="N1963" s="330">
        <f t="shared" si="547"/>
        <v>0</v>
      </c>
      <c r="O1963" s="424">
        <f t="shared" si="548"/>
        <v>0</v>
      </c>
      <c r="P1963" s="244"/>
      <c r="Q1963" s="435"/>
      <c r="R1963" s="436"/>
      <c r="S1963" s="429">
        <f t="shared" si="549"/>
        <v>0</v>
      </c>
      <c r="T1963" s="315">
        <f t="shared" si="550"/>
        <v>0</v>
      </c>
      <c r="U1963" s="436"/>
      <c r="V1963" s="436"/>
      <c r="W1963" s="253"/>
      <c r="X1963" s="313">
        <f t="shared" si="532"/>
        <v>0</v>
      </c>
    </row>
    <row r="1964" spans="2:24" ht="18.600000000000001" hidden="1" thickBot="1">
      <c r="B1964" s="175"/>
      <c r="C1964" s="178">
        <v>5203</v>
      </c>
      <c r="D1964" s="179" t="s">
        <v>924</v>
      </c>
      <c r="E1964" s="705"/>
      <c r="F1964" s="473"/>
      <c r="G1964" s="434"/>
      <c r="H1964" s="434"/>
      <c r="I1964" s="476">
        <f t="shared" si="546"/>
        <v>0</v>
      </c>
      <c r="J1964" s="243" t="str">
        <f t="shared" si="531"/>
        <v/>
      </c>
      <c r="K1964" s="244"/>
      <c r="L1964" s="435"/>
      <c r="M1964" s="436"/>
      <c r="N1964" s="330">
        <f t="shared" si="547"/>
        <v>0</v>
      </c>
      <c r="O1964" s="424">
        <f t="shared" si="548"/>
        <v>0</v>
      </c>
      <c r="P1964" s="244"/>
      <c r="Q1964" s="435"/>
      <c r="R1964" s="436"/>
      <c r="S1964" s="429">
        <f t="shared" si="549"/>
        <v>0</v>
      </c>
      <c r="T1964" s="315">
        <f t="shared" si="550"/>
        <v>0</v>
      </c>
      <c r="U1964" s="436"/>
      <c r="V1964" s="436"/>
      <c r="W1964" s="253"/>
      <c r="X1964" s="313">
        <f t="shared" si="532"/>
        <v>0</v>
      </c>
    </row>
    <row r="1965" spans="2:24" ht="18.600000000000001" hidden="1" thickBot="1">
      <c r="B1965" s="175"/>
      <c r="C1965" s="178">
        <v>5204</v>
      </c>
      <c r="D1965" s="179" t="s">
        <v>925</v>
      </c>
      <c r="E1965" s="705"/>
      <c r="F1965" s="473"/>
      <c r="G1965" s="434"/>
      <c r="H1965" s="434"/>
      <c r="I1965" s="476">
        <f t="shared" si="546"/>
        <v>0</v>
      </c>
      <c r="J1965" s="243" t="str">
        <f t="shared" si="531"/>
        <v/>
      </c>
      <c r="K1965" s="244"/>
      <c r="L1965" s="435"/>
      <c r="M1965" s="436"/>
      <c r="N1965" s="330">
        <f t="shared" si="547"/>
        <v>0</v>
      </c>
      <c r="O1965" s="424">
        <f t="shared" si="548"/>
        <v>0</v>
      </c>
      <c r="P1965" s="244"/>
      <c r="Q1965" s="435"/>
      <c r="R1965" s="436"/>
      <c r="S1965" s="429">
        <f t="shared" si="549"/>
        <v>0</v>
      </c>
      <c r="T1965" s="315">
        <f t="shared" si="550"/>
        <v>0</v>
      </c>
      <c r="U1965" s="436"/>
      <c r="V1965" s="436"/>
      <c r="W1965" s="253"/>
      <c r="X1965" s="313">
        <f t="shared" si="532"/>
        <v>0</v>
      </c>
    </row>
    <row r="1966" spans="2:24" ht="18.600000000000001" hidden="1" thickBot="1">
      <c r="B1966" s="175"/>
      <c r="C1966" s="178">
        <v>5205</v>
      </c>
      <c r="D1966" s="179" t="s">
        <v>926</v>
      </c>
      <c r="E1966" s="705"/>
      <c r="F1966" s="473"/>
      <c r="G1966" s="434"/>
      <c r="H1966" s="434"/>
      <c r="I1966" s="476">
        <f t="shared" si="546"/>
        <v>0</v>
      </c>
      <c r="J1966" s="243" t="str">
        <f t="shared" si="531"/>
        <v/>
      </c>
      <c r="K1966" s="244"/>
      <c r="L1966" s="435"/>
      <c r="M1966" s="436"/>
      <c r="N1966" s="330">
        <f t="shared" si="547"/>
        <v>0</v>
      </c>
      <c r="O1966" s="424">
        <f t="shared" si="548"/>
        <v>0</v>
      </c>
      <c r="P1966" s="244"/>
      <c r="Q1966" s="435"/>
      <c r="R1966" s="436"/>
      <c r="S1966" s="429">
        <f t="shared" si="549"/>
        <v>0</v>
      </c>
      <c r="T1966" s="315">
        <f t="shared" si="550"/>
        <v>0</v>
      </c>
      <c r="U1966" s="436"/>
      <c r="V1966" s="436"/>
      <c r="W1966" s="253"/>
      <c r="X1966" s="313">
        <f t="shared" si="532"/>
        <v>0</v>
      </c>
    </row>
    <row r="1967" spans="2:24" ht="18.600000000000001" hidden="1" thickBot="1">
      <c r="B1967" s="175"/>
      <c r="C1967" s="178">
        <v>5206</v>
      </c>
      <c r="D1967" s="179" t="s">
        <v>927</v>
      </c>
      <c r="E1967" s="705"/>
      <c r="F1967" s="473"/>
      <c r="G1967" s="434"/>
      <c r="H1967" s="434"/>
      <c r="I1967" s="476">
        <f t="shared" si="546"/>
        <v>0</v>
      </c>
      <c r="J1967" s="243" t="str">
        <f t="shared" si="531"/>
        <v/>
      </c>
      <c r="K1967" s="244"/>
      <c r="L1967" s="435"/>
      <c r="M1967" s="436"/>
      <c r="N1967" s="330">
        <f t="shared" si="547"/>
        <v>0</v>
      </c>
      <c r="O1967" s="424">
        <f t="shared" si="548"/>
        <v>0</v>
      </c>
      <c r="P1967" s="244"/>
      <c r="Q1967" s="435"/>
      <c r="R1967" s="436"/>
      <c r="S1967" s="429">
        <f t="shared" si="549"/>
        <v>0</v>
      </c>
      <c r="T1967" s="315">
        <f t="shared" si="550"/>
        <v>0</v>
      </c>
      <c r="U1967" s="436"/>
      <c r="V1967" s="436"/>
      <c r="W1967" s="253"/>
      <c r="X1967" s="313">
        <f t="shared" si="532"/>
        <v>0</v>
      </c>
    </row>
    <row r="1968" spans="2:24" ht="18.600000000000001" hidden="1" thickBot="1">
      <c r="B1968" s="175"/>
      <c r="C1968" s="180">
        <v>5219</v>
      </c>
      <c r="D1968" s="181" t="s">
        <v>928</v>
      </c>
      <c r="E1968" s="705"/>
      <c r="F1968" s="473"/>
      <c r="G1968" s="434"/>
      <c r="H1968" s="434"/>
      <c r="I1968" s="476">
        <f t="shared" si="546"/>
        <v>0</v>
      </c>
      <c r="J1968" s="243" t="str">
        <f t="shared" ref="J1968:J1987" si="551">(IF($E1968&lt;&gt;0,$J$2,IF($I1968&lt;&gt;0,$J$2,"")))</f>
        <v/>
      </c>
      <c r="K1968" s="244"/>
      <c r="L1968" s="435"/>
      <c r="M1968" s="436"/>
      <c r="N1968" s="330">
        <f t="shared" si="547"/>
        <v>0</v>
      </c>
      <c r="O1968" s="424">
        <f t="shared" si="548"/>
        <v>0</v>
      </c>
      <c r="P1968" s="244"/>
      <c r="Q1968" s="435"/>
      <c r="R1968" s="436"/>
      <c r="S1968" s="429">
        <f t="shared" si="549"/>
        <v>0</v>
      </c>
      <c r="T1968" s="315">
        <f t="shared" si="550"/>
        <v>0</v>
      </c>
      <c r="U1968" s="436"/>
      <c r="V1968" s="436"/>
      <c r="W1968" s="253"/>
      <c r="X1968" s="313">
        <f t="shared" ref="X1968:X1999" si="552">T1968-U1968-V1968-W1968</f>
        <v>0</v>
      </c>
    </row>
    <row r="1969" spans="2:24" ht="18.600000000000001" hidden="1" thickBot="1">
      <c r="B1969" s="693">
        <v>5300</v>
      </c>
      <c r="C1969" s="968" t="s">
        <v>929</v>
      </c>
      <c r="D1969" s="968"/>
      <c r="E1969" s="694"/>
      <c r="F1969" s="697">
        <f>SUM(F1970:F1971)</f>
        <v>0</v>
      </c>
      <c r="G1969" s="698">
        <f>SUM(G1970:G1971)</f>
        <v>0</v>
      </c>
      <c r="H1969" s="698">
        <f>SUM(H1970:H1971)</f>
        <v>0</v>
      </c>
      <c r="I1969" s="698">
        <f>SUM(I1970:I1971)</f>
        <v>0</v>
      </c>
      <c r="J1969" s="243" t="str">
        <f t="shared" si="551"/>
        <v/>
      </c>
      <c r="K1969" s="244"/>
      <c r="L1969" s="326">
        <f>SUM(L1970:L1971)</f>
        <v>0</v>
      </c>
      <c r="M1969" s="327">
        <f>SUM(M1970:M1971)</f>
        <v>0</v>
      </c>
      <c r="N1969" s="432">
        <f>SUM(N1970:N1971)</f>
        <v>0</v>
      </c>
      <c r="O1969" s="433">
        <f>SUM(O1970:O1971)</f>
        <v>0</v>
      </c>
      <c r="P1969" s="244"/>
      <c r="Q1969" s="326">
        <f t="shared" ref="Q1969:W1969" si="553">SUM(Q1970:Q1971)</f>
        <v>0</v>
      </c>
      <c r="R1969" s="327">
        <f t="shared" si="553"/>
        <v>0</v>
      </c>
      <c r="S1969" s="327">
        <f t="shared" si="553"/>
        <v>0</v>
      </c>
      <c r="T1969" s="327">
        <f t="shared" si="553"/>
        <v>0</v>
      </c>
      <c r="U1969" s="327">
        <f t="shared" si="553"/>
        <v>0</v>
      </c>
      <c r="V1969" s="327">
        <f t="shared" si="553"/>
        <v>0</v>
      </c>
      <c r="W1969" s="433">
        <f t="shared" si="553"/>
        <v>0</v>
      </c>
      <c r="X1969" s="313">
        <f t="shared" si="552"/>
        <v>0</v>
      </c>
    </row>
    <row r="1970" spans="2:24" ht="18.600000000000001" hidden="1" thickBot="1">
      <c r="B1970" s="175"/>
      <c r="C1970" s="176">
        <v>5301</v>
      </c>
      <c r="D1970" s="177" t="s">
        <v>1441</v>
      </c>
      <c r="E1970" s="705"/>
      <c r="F1970" s="473"/>
      <c r="G1970" s="434"/>
      <c r="H1970" s="434"/>
      <c r="I1970" s="476">
        <f>F1970+G1970+H1970</f>
        <v>0</v>
      </c>
      <c r="J1970" s="243" t="str">
        <f t="shared" si="551"/>
        <v/>
      </c>
      <c r="K1970" s="244"/>
      <c r="L1970" s="435"/>
      <c r="M1970" s="436"/>
      <c r="N1970" s="330">
        <f>I1970</f>
        <v>0</v>
      </c>
      <c r="O1970" s="424">
        <f>L1970+M1970-N1970</f>
        <v>0</v>
      </c>
      <c r="P1970" s="244"/>
      <c r="Q1970" s="435"/>
      <c r="R1970" s="436"/>
      <c r="S1970" s="429">
        <f>+IF(+(L1970+M1970)&gt;=I1970,+M1970,+(+I1970-L1970))</f>
        <v>0</v>
      </c>
      <c r="T1970" s="315">
        <f>Q1970+R1970-S1970</f>
        <v>0</v>
      </c>
      <c r="U1970" s="436"/>
      <c r="V1970" s="436"/>
      <c r="W1970" s="253"/>
      <c r="X1970" s="313">
        <f t="shared" si="552"/>
        <v>0</v>
      </c>
    </row>
    <row r="1971" spans="2:24" ht="18.600000000000001" hidden="1" thickBot="1">
      <c r="B1971" s="175"/>
      <c r="C1971" s="180">
        <v>5309</v>
      </c>
      <c r="D1971" s="181" t="s">
        <v>930</v>
      </c>
      <c r="E1971" s="705"/>
      <c r="F1971" s="473"/>
      <c r="G1971" s="434"/>
      <c r="H1971" s="434"/>
      <c r="I1971" s="476">
        <f>F1971+G1971+H1971</f>
        <v>0</v>
      </c>
      <c r="J1971" s="243" t="str">
        <f t="shared" si="551"/>
        <v/>
      </c>
      <c r="K1971" s="244"/>
      <c r="L1971" s="435"/>
      <c r="M1971" s="436"/>
      <c r="N1971" s="330">
        <f>I1971</f>
        <v>0</v>
      </c>
      <c r="O1971" s="424">
        <f>L1971+M1971-N1971</f>
        <v>0</v>
      </c>
      <c r="P1971" s="244"/>
      <c r="Q1971" s="435"/>
      <c r="R1971" s="436"/>
      <c r="S1971" s="429">
        <f>+IF(+(L1971+M1971)&gt;=I1971,+M1971,+(+I1971-L1971))</f>
        <v>0</v>
      </c>
      <c r="T1971" s="315">
        <f>Q1971+R1971-S1971</f>
        <v>0</v>
      </c>
      <c r="U1971" s="436"/>
      <c r="V1971" s="436"/>
      <c r="W1971" s="253"/>
      <c r="X1971" s="313">
        <f t="shared" si="552"/>
        <v>0</v>
      </c>
    </row>
    <row r="1972" spans="2:24" ht="18.600000000000001" hidden="1" thickBot="1">
      <c r="B1972" s="693">
        <v>5400</v>
      </c>
      <c r="C1972" s="949" t="s">
        <v>1011</v>
      </c>
      <c r="D1972" s="949"/>
      <c r="E1972" s="694"/>
      <c r="F1972" s="695"/>
      <c r="G1972" s="696"/>
      <c r="H1972" s="696"/>
      <c r="I1972" s="692">
        <f>F1972+G1972+H1972</f>
        <v>0</v>
      </c>
      <c r="J1972" s="243" t="str">
        <f t="shared" si="551"/>
        <v/>
      </c>
      <c r="K1972" s="244"/>
      <c r="L1972" s="430"/>
      <c r="M1972" s="431"/>
      <c r="N1972" s="327">
        <f>I1972</f>
        <v>0</v>
      </c>
      <c r="O1972" s="424">
        <f>L1972+M1972-N1972</f>
        <v>0</v>
      </c>
      <c r="P1972" s="244"/>
      <c r="Q1972" s="430"/>
      <c r="R1972" s="431"/>
      <c r="S1972" s="429">
        <f>+IF(+(L1972+M1972)&gt;=I1972,+M1972,+(+I1972-L1972))</f>
        <v>0</v>
      </c>
      <c r="T1972" s="315">
        <f>Q1972+R1972-S1972</f>
        <v>0</v>
      </c>
      <c r="U1972" s="431"/>
      <c r="V1972" s="431"/>
      <c r="W1972" s="253"/>
      <c r="X1972" s="313">
        <f t="shared" si="552"/>
        <v>0</v>
      </c>
    </row>
    <row r="1973" spans="2:24" ht="18.600000000000001" hidden="1" thickBot="1">
      <c r="B1973" s="686">
        <v>5500</v>
      </c>
      <c r="C1973" s="952" t="s">
        <v>1012</v>
      </c>
      <c r="D1973" s="952"/>
      <c r="E1973" s="687"/>
      <c r="F1973" s="688">
        <f>SUM(F1974:F1977)</f>
        <v>0</v>
      </c>
      <c r="G1973" s="689">
        <f>SUM(G1974:G1977)</f>
        <v>0</v>
      </c>
      <c r="H1973" s="689">
        <f>SUM(H1974:H1977)</f>
        <v>0</v>
      </c>
      <c r="I1973" s="689">
        <f>SUM(I1974:I1977)</f>
        <v>0</v>
      </c>
      <c r="J1973" s="243" t="str">
        <f t="shared" si="551"/>
        <v/>
      </c>
      <c r="K1973" s="244"/>
      <c r="L1973" s="316">
        <f>SUM(L1974:L1977)</f>
        <v>0</v>
      </c>
      <c r="M1973" s="317">
        <f>SUM(M1974:M1977)</f>
        <v>0</v>
      </c>
      <c r="N1973" s="425">
        <f>SUM(N1974:N1977)</f>
        <v>0</v>
      </c>
      <c r="O1973" s="426">
        <f>SUM(O1974:O1977)</f>
        <v>0</v>
      </c>
      <c r="P1973" s="244"/>
      <c r="Q1973" s="316">
        <f t="shared" ref="Q1973:W1973" si="554">SUM(Q1974:Q1977)</f>
        <v>0</v>
      </c>
      <c r="R1973" s="317">
        <f t="shared" si="554"/>
        <v>0</v>
      </c>
      <c r="S1973" s="317">
        <f t="shared" si="554"/>
        <v>0</v>
      </c>
      <c r="T1973" s="317">
        <f t="shared" si="554"/>
        <v>0</v>
      </c>
      <c r="U1973" s="317">
        <f t="shared" si="554"/>
        <v>0</v>
      </c>
      <c r="V1973" s="317">
        <f t="shared" si="554"/>
        <v>0</v>
      </c>
      <c r="W1973" s="426">
        <f t="shared" si="554"/>
        <v>0</v>
      </c>
      <c r="X1973" s="313">
        <f t="shared" si="552"/>
        <v>0</v>
      </c>
    </row>
    <row r="1974" spans="2:24" ht="18.600000000000001" hidden="1" thickBot="1">
      <c r="B1974" s="173"/>
      <c r="C1974" s="144">
        <v>5501</v>
      </c>
      <c r="D1974" s="163" t="s">
        <v>1013</v>
      </c>
      <c r="E1974" s="704"/>
      <c r="F1974" s="449"/>
      <c r="G1974" s="245"/>
      <c r="H1974" s="245"/>
      <c r="I1974" s="476">
        <f>F1974+G1974+H1974</f>
        <v>0</v>
      </c>
      <c r="J1974" s="243" t="str">
        <f t="shared" si="551"/>
        <v/>
      </c>
      <c r="K1974" s="244"/>
      <c r="L1974" s="423"/>
      <c r="M1974" s="252"/>
      <c r="N1974" s="315">
        <f>I1974</f>
        <v>0</v>
      </c>
      <c r="O1974" s="424">
        <f>L1974+M1974-N1974</f>
        <v>0</v>
      </c>
      <c r="P1974" s="244"/>
      <c r="Q1974" s="423"/>
      <c r="R1974" s="252"/>
      <c r="S1974" s="429">
        <f>+IF(+(L1974+M1974)&gt;=I1974,+M1974,+(+I1974-L1974))</f>
        <v>0</v>
      </c>
      <c r="T1974" s="315">
        <f>Q1974+R1974-S1974</f>
        <v>0</v>
      </c>
      <c r="U1974" s="252"/>
      <c r="V1974" s="252"/>
      <c r="W1974" s="253"/>
      <c r="X1974" s="313">
        <f t="shared" si="552"/>
        <v>0</v>
      </c>
    </row>
    <row r="1975" spans="2:24" ht="18.600000000000001" hidden="1" thickBot="1">
      <c r="B1975" s="173"/>
      <c r="C1975" s="137">
        <v>5502</v>
      </c>
      <c r="D1975" s="145" t="s">
        <v>1014</v>
      </c>
      <c r="E1975" s="704"/>
      <c r="F1975" s="449"/>
      <c r="G1975" s="245"/>
      <c r="H1975" s="245"/>
      <c r="I1975" s="476">
        <f>F1975+G1975+H1975</f>
        <v>0</v>
      </c>
      <c r="J1975" s="243" t="str">
        <f t="shared" si="551"/>
        <v/>
      </c>
      <c r="K1975" s="244"/>
      <c r="L1975" s="423"/>
      <c r="M1975" s="252"/>
      <c r="N1975" s="315">
        <f>I1975</f>
        <v>0</v>
      </c>
      <c r="O1975" s="424">
        <f>L1975+M1975-N1975</f>
        <v>0</v>
      </c>
      <c r="P1975" s="244"/>
      <c r="Q1975" s="423"/>
      <c r="R1975" s="252"/>
      <c r="S1975" s="429">
        <f>+IF(+(L1975+M1975)&gt;=I1975,+M1975,+(+I1975-L1975))</f>
        <v>0</v>
      </c>
      <c r="T1975" s="315">
        <f>Q1975+R1975-S1975</f>
        <v>0</v>
      </c>
      <c r="U1975" s="252"/>
      <c r="V1975" s="252"/>
      <c r="W1975" s="253"/>
      <c r="X1975" s="313">
        <f t="shared" si="552"/>
        <v>0</v>
      </c>
    </row>
    <row r="1976" spans="2:24" ht="18.600000000000001" hidden="1" thickBot="1">
      <c r="B1976" s="173"/>
      <c r="C1976" s="137">
        <v>5503</v>
      </c>
      <c r="D1976" s="139" t="s">
        <v>1015</v>
      </c>
      <c r="E1976" s="704"/>
      <c r="F1976" s="449"/>
      <c r="G1976" s="245"/>
      <c r="H1976" s="245"/>
      <c r="I1976" s="476">
        <f>F1976+G1976+H1976</f>
        <v>0</v>
      </c>
      <c r="J1976" s="243" t="str">
        <f t="shared" si="551"/>
        <v/>
      </c>
      <c r="K1976" s="244"/>
      <c r="L1976" s="423"/>
      <c r="M1976" s="252"/>
      <c r="N1976" s="315">
        <f>I1976</f>
        <v>0</v>
      </c>
      <c r="O1976" s="424">
        <f>L1976+M1976-N1976</f>
        <v>0</v>
      </c>
      <c r="P1976" s="244"/>
      <c r="Q1976" s="423"/>
      <c r="R1976" s="252"/>
      <c r="S1976" s="429">
        <f>+IF(+(L1976+M1976)&gt;=I1976,+M1976,+(+I1976-L1976))</f>
        <v>0</v>
      </c>
      <c r="T1976" s="315">
        <f>Q1976+R1976-S1976</f>
        <v>0</v>
      </c>
      <c r="U1976" s="252"/>
      <c r="V1976" s="252"/>
      <c r="W1976" s="253"/>
      <c r="X1976" s="313">
        <f t="shared" si="552"/>
        <v>0</v>
      </c>
    </row>
    <row r="1977" spans="2:24" ht="18.600000000000001" hidden="1" thickBot="1">
      <c r="B1977" s="173"/>
      <c r="C1977" s="137">
        <v>5504</v>
      </c>
      <c r="D1977" s="145" t="s">
        <v>1016</v>
      </c>
      <c r="E1977" s="704"/>
      <c r="F1977" s="449"/>
      <c r="G1977" s="245"/>
      <c r="H1977" s="245"/>
      <c r="I1977" s="476">
        <f>F1977+G1977+H1977</f>
        <v>0</v>
      </c>
      <c r="J1977" s="243" t="str">
        <f t="shared" si="551"/>
        <v/>
      </c>
      <c r="K1977" s="244"/>
      <c r="L1977" s="423"/>
      <c r="M1977" s="252"/>
      <c r="N1977" s="315">
        <f>I1977</f>
        <v>0</v>
      </c>
      <c r="O1977" s="424">
        <f>L1977+M1977-N1977</f>
        <v>0</v>
      </c>
      <c r="P1977" s="244"/>
      <c r="Q1977" s="423"/>
      <c r="R1977" s="252"/>
      <c r="S1977" s="429">
        <f>+IF(+(L1977+M1977)&gt;=I1977,+M1977,+(+I1977-L1977))</f>
        <v>0</v>
      </c>
      <c r="T1977" s="315">
        <f>Q1977+R1977-S1977</f>
        <v>0</v>
      </c>
      <c r="U1977" s="252"/>
      <c r="V1977" s="252"/>
      <c r="W1977" s="253"/>
      <c r="X1977" s="313">
        <f t="shared" si="552"/>
        <v>0</v>
      </c>
    </row>
    <row r="1978" spans="2:24" ht="18.600000000000001" hidden="1" thickBot="1">
      <c r="B1978" s="686">
        <v>5700</v>
      </c>
      <c r="C1978" s="950" t="s">
        <v>1017</v>
      </c>
      <c r="D1978" s="951"/>
      <c r="E1978" s="694"/>
      <c r="F1978" s="673">
        <v>0</v>
      </c>
      <c r="G1978" s="673">
        <v>0</v>
      </c>
      <c r="H1978" s="673">
        <v>0</v>
      </c>
      <c r="I1978" s="698">
        <f>SUM(I1979:I1981)</f>
        <v>0</v>
      </c>
      <c r="J1978" s="243" t="str">
        <f t="shared" si="551"/>
        <v/>
      </c>
      <c r="K1978" s="244"/>
      <c r="L1978" s="326">
        <f>SUM(L1979:L1981)</f>
        <v>0</v>
      </c>
      <c r="M1978" s="327">
        <f>SUM(M1979:M1981)</f>
        <v>0</v>
      </c>
      <c r="N1978" s="432">
        <f>SUM(N1979:N1980)</f>
        <v>0</v>
      </c>
      <c r="O1978" s="433">
        <f>SUM(O1979:O1981)</f>
        <v>0</v>
      </c>
      <c r="P1978" s="244"/>
      <c r="Q1978" s="326">
        <f>SUM(Q1979:Q1981)</f>
        <v>0</v>
      </c>
      <c r="R1978" s="327">
        <f>SUM(R1979:R1981)</f>
        <v>0</v>
      </c>
      <c r="S1978" s="327">
        <f>SUM(S1979:S1981)</f>
        <v>0</v>
      </c>
      <c r="T1978" s="327">
        <f>SUM(T1979:T1981)</f>
        <v>0</v>
      </c>
      <c r="U1978" s="327">
        <f>SUM(U1979:U1981)</f>
        <v>0</v>
      </c>
      <c r="V1978" s="327">
        <f>SUM(V1979:V1980)</f>
        <v>0</v>
      </c>
      <c r="W1978" s="433">
        <f>SUM(W1979:W1981)</f>
        <v>0</v>
      </c>
      <c r="X1978" s="313">
        <f t="shared" si="552"/>
        <v>0</v>
      </c>
    </row>
    <row r="1979" spans="2:24" ht="18.600000000000001" hidden="1" thickBot="1">
      <c r="B1979" s="175"/>
      <c r="C1979" s="176">
        <v>5701</v>
      </c>
      <c r="D1979" s="177" t="s">
        <v>1018</v>
      </c>
      <c r="E1979" s="705"/>
      <c r="F1979" s="592">
        <v>0</v>
      </c>
      <c r="G1979" s="592">
        <v>0</v>
      </c>
      <c r="H1979" s="592">
        <v>0</v>
      </c>
      <c r="I1979" s="476">
        <f>F1979+G1979+H1979</f>
        <v>0</v>
      </c>
      <c r="J1979" s="243" t="str">
        <f t="shared" si="551"/>
        <v/>
      </c>
      <c r="K1979" s="244"/>
      <c r="L1979" s="435"/>
      <c r="M1979" s="436"/>
      <c r="N1979" s="330">
        <f>I1979</f>
        <v>0</v>
      </c>
      <c r="O1979" s="424">
        <f>L1979+M1979-N1979</f>
        <v>0</v>
      </c>
      <c r="P1979" s="244"/>
      <c r="Q1979" s="435"/>
      <c r="R1979" s="436"/>
      <c r="S1979" s="429">
        <f>+IF(+(L1979+M1979)&gt;=I1979,+M1979,+(+I1979-L1979))</f>
        <v>0</v>
      </c>
      <c r="T1979" s="315">
        <f>Q1979+R1979-S1979</f>
        <v>0</v>
      </c>
      <c r="U1979" s="436"/>
      <c r="V1979" s="436"/>
      <c r="W1979" s="253"/>
      <c r="X1979" s="313">
        <f t="shared" si="552"/>
        <v>0</v>
      </c>
    </row>
    <row r="1980" spans="2:24" ht="18.600000000000001" hidden="1" thickBot="1">
      <c r="B1980" s="175"/>
      <c r="C1980" s="180">
        <v>5702</v>
      </c>
      <c r="D1980" s="181" t="s">
        <v>1019</v>
      </c>
      <c r="E1980" s="705"/>
      <c r="F1980" s="592">
        <v>0</v>
      </c>
      <c r="G1980" s="592">
        <v>0</v>
      </c>
      <c r="H1980" s="592">
        <v>0</v>
      </c>
      <c r="I1980" s="476">
        <f>F1980+G1980+H1980</f>
        <v>0</v>
      </c>
      <c r="J1980" s="243" t="str">
        <f t="shared" si="551"/>
        <v/>
      </c>
      <c r="K1980" s="244"/>
      <c r="L1980" s="435"/>
      <c r="M1980" s="436"/>
      <c r="N1980" s="330">
        <f>I1980</f>
        <v>0</v>
      </c>
      <c r="O1980" s="424">
        <f>L1980+M1980-N1980</f>
        <v>0</v>
      </c>
      <c r="P1980" s="244"/>
      <c r="Q1980" s="435"/>
      <c r="R1980" s="436"/>
      <c r="S1980" s="429">
        <f>+IF(+(L1980+M1980)&gt;=I1980,+M1980,+(+I1980-L1980))</f>
        <v>0</v>
      </c>
      <c r="T1980" s="315">
        <f>Q1980+R1980-S1980</f>
        <v>0</v>
      </c>
      <c r="U1980" s="436"/>
      <c r="V1980" s="436"/>
      <c r="W1980" s="253"/>
      <c r="X1980" s="313">
        <f t="shared" si="552"/>
        <v>0</v>
      </c>
    </row>
    <row r="1981" spans="2:24" ht="18.600000000000001" hidden="1" thickBot="1">
      <c r="B1981" s="136"/>
      <c r="C1981" s="182">
        <v>4071</v>
      </c>
      <c r="D1981" s="464" t="s">
        <v>1020</v>
      </c>
      <c r="E1981" s="704"/>
      <c r="F1981" s="592">
        <v>0</v>
      </c>
      <c r="G1981" s="592">
        <v>0</v>
      </c>
      <c r="H1981" s="592">
        <v>0</v>
      </c>
      <c r="I1981" s="476">
        <f>F1981+G1981+H1981</f>
        <v>0</v>
      </c>
      <c r="J1981" s="243" t="str">
        <f t="shared" si="551"/>
        <v/>
      </c>
      <c r="K1981" s="244"/>
      <c r="L1981" s="713"/>
      <c r="M1981" s="667"/>
      <c r="N1981" s="667"/>
      <c r="O1981" s="714"/>
      <c r="P1981" s="244"/>
      <c r="Q1981" s="663"/>
      <c r="R1981" s="667"/>
      <c r="S1981" s="667"/>
      <c r="T1981" s="667"/>
      <c r="U1981" s="667"/>
      <c r="V1981" s="667"/>
      <c r="W1981" s="711"/>
      <c r="X1981" s="313">
        <f t="shared" si="552"/>
        <v>0</v>
      </c>
    </row>
    <row r="1982" spans="2:24" ht="16.2" hidden="1" thickBot="1">
      <c r="B1982" s="173"/>
      <c r="C1982" s="183"/>
      <c r="D1982" s="334"/>
      <c r="E1982" s="706"/>
      <c r="F1982" s="248"/>
      <c r="G1982" s="248"/>
      <c r="H1982" s="248"/>
      <c r="I1982" s="249"/>
      <c r="J1982" s="243" t="str">
        <f t="shared" si="551"/>
        <v/>
      </c>
      <c r="K1982" s="244"/>
      <c r="L1982" s="437"/>
      <c r="M1982" s="438"/>
      <c r="N1982" s="323"/>
      <c r="O1982" s="324"/>
      <c r="P1982" s="244"/>
      <c r="Q1982" s="437"/>
      <c r="R1982" s="438"/>
      <c r="S1982" s="323"/>
      <c r="T1982" s="323"/>
      <c r="U1982" s="438"/>
      <c r="V1982" s="323"/>
      <c r="W1982" s="324"/>
      <c r="X1982" s="324"/>
    </row>
    <row r="1983" spans="2:24" ht="18.600000000000001" hidden="1" thickBot="1">
      <c r="B1983" s="699">
        <v>98</v>
      </c>
      <c r="C1983" s="963" t="s">
        <v>1021</v>
      </c>
      <c r="D1983" s="942"/>
      <c r="E1983" s="687"/>
      <c r="F1983" s="690"/>
      <c r="G1983" s="691"/>
      <c r="H1983" s="691"/>
      <c r="I1983" s="692">
        <f>F1983+G1983+H1983</f>
        <v>0</v>
      </c>
      <c r="J1983" s="243" t="str">
        <f t="shared" si="551"/>
        <v/>
      </c>
      <c r="K1983" s="244"/>
      <c r="L1983" s="428"/>
      <c r="M1983" s="254"/>
      <c r="N1983" s="317">
        <f>I1983</f>
        <v>0</v>
      </c>
      <c r="O1983" s="424">
        <f>L1983+M1983-N1983</f>
        <v>0</v>
      </c>
      <c r="P1983" s="244"/>
      <c r="Q1983" s="428"/>
      <c r="R1983" s="254"/>
      <c r="S1983" s="429">
        <f>+IF(+(L1983+M1983)&gt;=I1983,+M1983,+(+I1983-L1983))</f>
        <v>0</v>
      </c>
      <c r="T1983" s="315">
        <f>Q1983+R1983-S1983</f>
        <v>0</v>
      </c>
      <c r="U1983" s="254"/>
      <c r="V1983" s="254"/>
      <c r="W1983" s="253"/>
      <c r="X1983" s="313">
        <f>T1983-U1983-V1983-W1983</f>
        <v>0</v>
      </c>
    </row>
    <row r="1984" spans="2:24" ht="16.8" hidden="1" thickBot="1">
      <c r="B1984" s="184"/>
      <c r="C1984" s="335" t="s">
        <v>1022</v>
      </c>
      <c r="D1984" s="336"/>
      <c r="E1984" s="395"/>
      <c r="F1984" s="395"/>
      <c r="G1984" s="395"/>
      <c r="H1984" s="395"/>
      <c r="I1984" s="337"/>
      <c r="J1984" s="243" t="str">
        <f t="shared" si="551"/>
        <v/>
      </c>
      <c r="K1984" s="244"/>
      <c r="L1984" s="338"/>
      <c r="M1984" s="339"/>
      <c r="N1984" s="339"/>
      <c r="O1984" s="340"/>
      <c r="P1984" s="244"/>
      <c r="Q1984" s="338"/>
      <c r="R1984" s="339"/>
      <c r="S1984" s="339"/>
      <c r="T1984" s="339"/>
      <c r="U1984" s="339"/>
      <c r="V1984" s="339"/>
      <c r="W1984" s="340"/>
      <c r="X1984" s="340"/>
    </row>
    <row r="1985" spans="2:24" ht="16.8" hidden="1" thickBot="1">
      <c r="B1985" s="184"/>
      <c r="C1985" s="341" t="s">
        <v>1023</v>
      </c>
      <c r="D1985" s="334"/>
      <c r="E1985" s="384"/>
      <c r="F1985" s="384"/>
      <c r="G1985" s="384"/>
      <c r="H1985" s="384"/>
      <c r="I1985" s="307"/>
      <c r="J1985" s="243" t="str">
        <f t="shared" si="551"/>
        <v/>
      </c>
      <c r="K1985" s="244"/>
      <c r="L1985" s="342"/>
      <c r="M1985" s="343"/>
      <c r="N1985" s="343"/>
      <c r="O1985" s="344"/>
      <c r="P1985" s="244"/>
      <c r="Q1985" s="342"/>
      <c r="R1985" s="343"/>
      <c r="S1985" s="343"/>
      <c r="T1985" s="343"/>
      <c r="U1985" s="343"/>
      <c r="V1985" s="343"/>
      <c r="W1985" s="344"/>
      <c r="X1985" s="344"/>
    </row>
    <row r="1986" spans="2:24" ht="16.8" hidden="1" thickBot="1">
      <c r="B1986" s="185"/>
      <c r="C1986" s="345" t="s">
        <v>1688</v>
      </c>
      <c r="D1986" s="346"/>
      <c r="E1986" s="396"/>
      <c r="F1986" s="396"/>
      <c r="G1986" s="396"/>
      <c r="H1986" s="396"/>
      <c r="I1986" s="309"/>
      <c r="J1986" s="243" t="str">
        <f t="shared" si="551"/>
        <v/>
      </c>
      <c r="K1986" s="244"/>
      <c r="L1986" s="347"/>
      <c r="M1986" s="348"/>
      <c r="N1986" s="348"/>
      <c r="O1986" s="349"/>
      <c r="P1986" s="244"/>
      <c r="Q1986" s="347"/>
      <c r="R1986" s="348"/>
      <c r="S1986" s="348"/>
      <c r="T1986" s="348"/>
      <c r="U1986" s="348"/>
      <c r="V1986" s="348"/>
      <c r="W1986" s="349"/>
      <c r="X1986" s="349"/>
    </row>
    <row r="1987" spans="2:24" ht="18.600000000000001" thickBot="1">
      <c r="B1987" s="607"/>
      <c r="C1987" s="608" t="s">
        <v>1242</v>
      </c>
      <c r="D1987" s="609" t="s">
        <v>1024</v>
      </c>
      <c r="E1987" s="700"/>
      <c r="F1987" s="700">
        <f>SUM(F1872,F1875,F1881,F1889,F1890,F1908,F1912,F1918,F1921,F1922,F1923,F1924,F1925,F1934,F1940,F1941,F1942,F1943,F1950,F1954,F1955,F1956,F1957,F1960,F1961,F1969,F1972,F1973,F1978)+F1983</f>
        <v>0</v>
      </c>
      <c r="G1987" s="700">
        <f>SUM(G1872,G1875,G1881,G1889,G1890,G1908,G1912,G1918,G1921,G1922,G1923,G1924,G1925,G1934,G1940,G1941,G1942,G1943,G1950,G1954,G1955,G1956,G1957,G1960,G1961,G1969,G1972,G1973,G1978)+G1983</f>
        <v>79000</v>
      </c>
      <c r="H1987" s="700">
        <f>SUM(H1872,H1875,H1881,H1889,H1890,H1908,H1912,H1918,H1921,H1922,H1923,H1924,H1925,H1934,H1940,H1941,H1942,H1943,H1950,H1954,H1955,H1956,H1957,H1960,H1961,H1969,H1972,H1973,H1978)+H1983</f>
        <v>0</v>
      </c>
      <c r="I1987" s="700">
        <f>SUM(I1872,I1875,I1881,I1889,I1890,I1908,I1912,I1918,I1921,I1922,I1923,I1924,I1925,I1934,I1940,I1941,I1942,I1943,I1950,I1954,I1955,I1956,I1957,I1960,I1961,I1969,I1972,I1973,I1978)+I1983</f>
        <v>79000</v>
      </c>
      <c r="J1987" s="243">
        <f t="shared" si="551"/>
        <v>1</v>
      </c>
      <c r="K1987" s="439" t="str">
        <f>LEFT(C1869,1)</f>
        <v>3</v>
      </c>
      <c r="L1987" s="276">
        <f>SUM(L1872,L1875,L1881,L1889,L1890,L1908,L1912,L1918,L1921,L1922,L1923,L1924,L1925,L1934,L1940,L1941,L1942,L1943,L1950,L1954,L1955,L1956,L1957,L1960,L1961,L1969,L1972,L1973,L1978)+L1983</f>
        <v>0</v>
      </c>
      <c r="M1987" s="276">
        <f>SUM(M1872,M1875,M1881,M1889,M1890,M1908,M1912,M1918,M1921,M1922,M1923,M1924,M1925,M1934,M1940,M1941,M1942,M1943,M1950,M1954,M1955,M1956,M1957,M1960,M1961,M1969,M1972,M1973,M1978)+M1983</f>
        <v>0</v>
      </c>
      <c r="N1987" s="276">
        <f>SUM(N1872,N1875,N1881,N1889,N1890,N1908,N1912,N1918,N1921,N1922,N1923,N1924,N1925,N1934,N1940,N1941,N1942,N1943,N1950,N1954,N1955,N1956,N1957,N1960,N1961,N1969,N1972,N1973,N1978)+N1983</f>
        <v>79000</v>
      </c>
      <c r="O1987" s="276">
        <f>SUM(O1872,O1875,O1881,O1889,O1890,O1908,O1912,O1918,O1921,O1922,O1923,O1924,O1925,O1934,O1940,O1941,O1942,O1943,O1950,O1954,O1955,O1956,O1957,O1960,O1961,O1969,O1972,O1973,O1978)+O1983</f>
        <v>-79000</v>
      </c>
      <c r="P1987" s="222"/>
      <c r="Q1987" s="276">
        <f t="shared" ref="Q1987:W1987" si="555">SUM(Q1872,Q1875,Q1881,Q1889,Q1890,Q1908,Q1912,Q1918,Q1921,Q1922,Q1923,Q1924,Q1925,Q1934,Q1940,Q1941,Q1942,Q1943,Q1950,Q1954,Q1955,Q1956,Q1957,Q1960,Q1961,Q1969,Q1972,Q1973,Q1978)+Q1983</f>
        <v>0</v>
      </c>
      <c r="R1987" s="276">
        <f t="shared" si="555"/>
        <v>0</v>
      </c>
      <c r="S1987" s="276">
        <f t="shared" si="555"/>
        <v>45000</v>
      </c>
      <c r="T1987" s="276">
        <f t="shared" si="555"/>
        <v>-45000</v>
      </c>
      <c r="U1987" s="276">
        <f t="shared" si="555"/>
        <v>0</v>
      </c>
      <c r="V1987" s="276">
        <f t="shared" si="555"/>
        <v>0</v>
      </c>
      <c r="W1987" s="276">
        <f t="shared" si="555"/>
        <v>0</v>
      </c>
      <c r="X1987" s="313">
        <f>T1987-U1987-V1987-W1987</f>
        <v>-45000</v>
      </c>
    </row>
    <row r="1988" spans="2:24">
      <c r="B1988" s="554" t="s">
        <v>32</v>
      </c>
      <c r="C1988" s="186"/>
      <c r="I1988" s="219"/>
      <c r="J1988" s="221">
        <f>J1987</f>
        <v>1</v>
      </c>
      <c r="P1988"/>
    </row>
    <row r="1989" spans="2:24">
      <c r="B1989" s="392"/>
      <c r="C1989" s="392"/>
      <c r="D1989" s="393"/>
      <c r="E1989" s="392"/>
      <c r="F1989" s="392"/>
      <c r="G1989" s="392"/>
      <c r="H1989" s="392"/>
      <c r="I1989" s="394"/>
      <c r="J1989" s="221">
        <f>J1987</f>
        <v>1</v>
      </c>
      <c r="L1989" s="392"/>
      <c r="M1989" s="392"/>
      <c r="N1989" s="394"/>
      <c r="O1989" s="394"/>
      <c r="P1989" s="394"/>
      <c r="Q1989" s="392"/>
      <c r="R1989" s="392"/>
      <c r="S1989" s="394"/>
      <c r="T1989" s="394"/>
      <c r="U1989" s="392"/>
      <c r="V1989" s="394"/>
      <c r="W1989" s="394"/>
      <c r="X1989" s="394"/>
    </row>
    <row r="1990" spans="2:24" ht="18" hidden="1">
      <c r="B1990" s="402"/>
      <c r="C1990" s="402"/>
      <c r="D1990" s="402"/>
      <c r="E1990" s="402"/>
      <c r="F1990" s="402"/>
      <c r="G1990" s="402"/>
      <c r="H1990" s="402"/>
      <c r="I1990" s="484"/>
      <c r="J1990" s="440">
        <f>(IF(E1987&lt;&gt;0,$G$2,IF(I1987&lt;&gt;0,$G$2,"")))</f>
        <v>0</v>
      </c>
    </row>
    <row r="1991" spans="2:24" ht="18" hidden="1">
      <c r="B1991" s="402"/>
      <c r="C1991" s="402"/>
      <c r="D1991" s="474"/>
      <c r="E1991" s="402"/>
      <c r="F1991" s="402"/>
      <c r="G1991" s="402"/>
      <c r="H1991" s="402"/>
      <c r="I1991" s="484"/>
      <c r="J1991" s="440" t="str">
        <f>(IF(E1988&lt;&gt;0,$G$2,IF(I1988&lt;&gt;0,$G$2,"")))</f>
        <v/>
      </c>
    </row>
    <row r="1992" spans="2:24">
      <c r="E1992" s="278"/>
      <c r="F1992" s="278"/>
      <c r="G1992" s="278"/>
      <c r="H1992" s="278"/>
      <c r="I1992" s="282"/>
      <c r="J1992" s="221">
        <f>(IF($E2125&lt;&gt;0,$J$2,IF($I2125&lt;&gt;0,$J$2,"")))</f>
        <v>1</v>
      </c>
      <c r="L1992" s="278"/>
      <c r="M1992" s="278"/>
      <c r="N1992" s="282"/>
      <c r="O1992" s="282"/>
      <c r="P1992" s="282"/>
      <c r="Q1992" s="278"/>
      <c r="R1992" s="278"/>
      <c r="S1992" s="282"/>
      <c r="T1992" s="282"/>
      <c r="U1992" s="278"/>
      <c r="V1992" s="282"/>
      <c r="W1992" s="282"/>
    </row>
    <row r="1993" spans="2:24">
      <c r="C1993" s="227"/>
      <c r="D1993" s="228"/>
      <c r="E1993" s="278"/>
      <c r="F1993" s="278"/>
      <c r="G1993" s="278"/>
      <c r="H1993" s="278"/>
      <c r="I1993" s="282"/>
      <c r="J1993" s="221">
        <f>(IF($E2125&lt;&gt;0,$J$2,IF($I2125&lt;&gt;0,$J$2,"")))</f>
        <v>1</v>
      </c>
      <c r="L1993" s="278"/>
      <c r="M1993" s="278"/>
      <c r="N1993" s="282"/>
      <c r="O1993" s="282"/>
      <c r="P1993" s="282"/>
      <c r="Q1993" s="278"/>
      <c r="R1993" s="278"/>
      <c r="S1993" s="282"/>
      <c r="T1993" s="282"/>
      <c r="U1993" s="278"/>
      <c r="V1993" s="282"/>
      <c r="W1993" s="282"/>
    </row>
    <row r="1994" spans="2:24">
      <c r="B1994" s="897" t="str">
        <f>$B$7</f>
        <v>БЮДЖЕТ - НАЧАЛЕН ПЛАН
ПО ПЪЛНА ЕДИННА БЮДЖЕТНА КЛАСИФИКАЦИЯ</v>
      </c>
      <c r="C1994" s="898"/>
      <c r="D1994" s="898"/>
      <c r="E1994" s="278"/>
      <c r="F1994" s="278"/>
      <c r="G1994" s="278"/>
      <c r="H1994" s="278"/>
      <c r="I1994" s="282"/>
      <c r="J1994" s="221">
        <f>(IF($E2125&lt;&gt;0,$J$2,IF($I2125&lt;&gt;0,$J$2,"")))</f>
        <v>1</v>
      </c>
      <c r="L1994" s="278"/>
      <c r="M1994" s="278"/>
      <c r="N1994" s="282"/>
      <c r="O1994" s="282"/>
      <c r="P1994" s="282"/>
      <c r="Q1994" s="278"/>
      <c r="R1994" s="278"/>
      <c r="S1994" s="282"/>
      <c r="T1994" s="282"/>
      <c r="U1994" s="278"/>
      <c r="V1994" s="282"/>
      <c r="W1994" s="282"/>
    </row>
    <row r="1995" spans="2:24">
      <c r="C1995" s="227"/>
      <c r="D1995" s="228"/>
      <c r="E1995" s="279" t="s">
        <v>1656</v>
      </c>
      <c r="F1995" s="279" t="s">
        <v>1524</v>
      </c>
      <c r="G1995" s="278"/>
      <c r="H1995" s="278"/>
      <c r="I1995" s="282"/>
      <c r="J1995" s="221">
        <f>(IF($E2125&lt;&gt;0,$J$2,IF($I2125&lt;&gt;0,$J$2,"")))</f>
        <v>1</v>
      </c>
      <c r="L1995" s="278"/>
      <c r="M1995" s="278"/>
      <c r="N1995" s="282"/>
      <c r="O1995" s="282"/>
      <c r="P1995" s="282"/>
      <c r="Q1995" s="278"/>
      <c r="R1995" s="278"/>
      <c r="S1995" s="282"/>
      <c r="T1995" s="282"/>
      <c r="U1995" s="278"/>
      <c r="V1995" s="282"/>
      <c r="W1995" s="282"/>
    </row>
    <row r="1996" spans="2:24" ht="17.399999999999999">
      <c r="B1996" s="899" t="str">
        <f>$B$9</f>
        <v>Маджарово</v>
      </c>
      <c r="C1996" s="900"/>
      <c r="D1996" s="901"/>
      <c r="E1996" s="578">
        <f>$E$9</f>
        <v>44927</v>
      </c>
      <c r="F1996" s="579">
        <f>$F$9</f>
        <v>45291</v>
      </c>
      <c r="G1996" s="278"/>
      <c r="H1996" s="278"/>
      <c r="I1996" s="282"/>
      <c r="J1996" s="221">
        <f>(IF($E2125&lt;&gt;0,$J$2,IF($I2125&lt;&gt;0,$J$2,"")))</f>
        <v>1</v>
      </c>
      <c r="L1996" s="278"/>
      <c r="M1996" s="278"/>
      <c r="N1996" s="282"/>
      <c r="O1996" s="282"/>
      <c r="P1996" s="282"/>
      <c r="Q1996" s="278"/>
      <c r="R1996" s="278"/>
      <c r="S1996" s="282"/>
      <c r="T1996" s="282"/>
      <c r="U1996" s="278"/>
      <c r="V1996" s="282"/>
      <c r="W1996" s="282"/>
    </row>
    <row r="1997" spans="2:24">
      <c r="B1997" s="230" t="str">
        <f>$B$10</f>
        <v>(наименование на разпоредителя с бюджет)</v>
      </c>
      <c r="E1997" s="278"/>
      <c r="F1997" s="280">
        <f>$F$10</f>
        <v>0</v>
      </c>
      <c r="G1997" s="278"/>
      <c r="H1997" s="278"/>
      <c r="I1997" s="282"/>
      <c r="J1997" s="221">
        <f>(IF($E2125&lt;&gt;0,$J$2,IF($I2125&lt;&gt;0,$J$2,"")))</f>
        <v>1</v>
      </c>
      <c r="L1997" s="278"/>
      <c r="M1997" s="278"/>
      <c r="N1997" s="282"/>
      <c r="O1997" s="282"/>
      <c r="P1997" s="282"/>
      <c r="Q1997" s="278"/>
      <c r="R1997" s="278"/>
      <c r="S1997" s="282"/>
      <c r="T1997" s="282"/>
      <c r="U1997" s="278"/>
      <c r="V1997" s="282"/>
      <c r="W1997" s="282"/>
    </row>
    <row r="1998" spans="2:24">
      <c r="B1998" s="230"/>
      <c r="E1998" s="281"/>
      <c r="F1998" s="278"/>
      <c r="G1998" s="278"/>
      <c r="H1998" s="278"/>
      <c r="I1998" s="282"/>
      <c r="J1998" s="221">
        <f>(IF($E2125&lt;&gt;0,$J$2,IF($I2125&lt;&gt;0,$J$2,"")))</f>
        <v>1</v>
      </c>
      <c r="L1998" s="278"/>
      <c r="M1998" s="278"/>
      <c r="N1998" s="282"/>
      <c r="O1998" s="282"/>
      <c r="P1998" s="282"/>
      <c r="Q1998" s="278"/>
      <c r="R1998" s="278"/>
      <c r="S1998" s="282"/>
      <c r="T1998" s="282"/>
      <c r="U1998" s="278"/>
      <c r="V1998" s="282"/>
      <c r="W1998" s="282"/>
    </row>
    <row r="1999" spans="2:24" ht="18">
      <c r="B1999" s="883" t="str">
        <f>$B$12</f>
        <v>Маджарово</v>
      </c>
      <c r="C1999" s="884"/>
      <c r="D1999" s="885"/>
      <c r="E1999" s="229" t="s">
        <v>1657</v>
      </c>
      <c r="F1999" s="580" t="str">
        <f>$F$12</f>
        <v>7604</v>
      </c>
      <c r="G1999" s="278"/>
      <c r="H1999" s="278"/>
      <c r="I1999" s="282"/>
      <c r="J1999" s="221">
        <f>(IF($E2125&lt;&gt;0,$J$2,IF($I2125&lt;&gt;0,$J$2,"")))</f>
        <v>1</v>
      </c>
      <c r="L1999" s="278"/>
      <c r="M1999" s="278"/>
      <c r="N1999" s="282"/>
      <c r="O1999" s="282"/>
      <c r="P1999" s="282"/>
      <c r="Q1999" s="278"/>
      <c r="R1999" s="278"/>
      <c r="S1999" s="282"/>
      <c r="T1999" s="282"/>
      <c r="U1999" s="278"/>
      <c r="V1999" s="282"/>
      <c r="W1999" s="282"/>
    </row>
    <row r="2000" spans="2:24">
      <c r="B2000" s="581" t="str">
        <f>$B$13</f>
        <v>(наименование на първостепенния разпоредител с бюджет)</v>
      </c>
      <c r="E2000" s="281" t="s">
        <v>1658</v>
      </c>
      <c r="F2000" s="278"/>
      <c r="G2000" s="278"/>
      <c r="H2000" s="278"/>
      <c r="I2000" s="282"/>
      <c r="J2000" s="221">
        <f>(IF($E2125&lt;&gt;0,$J$2,IF($I2125&lt;&gt;0,$J$2,"")))</f>
        <v>1</v>
      </c>
      <c r="L2000" s="278"/>
      <c r="M2000" s="278"/>
      <c r="N2000" s="282"/>
      <c r="O2000" s="282"/>
      <c r="P2000" s="282"/>
      <c r="Q2000" s="278"/>
      <c r="R2000" s="278"/>
      <c r="S2000" s="282"/>
      <c r="T2000" s="282"/>
      <c r="U2000" s="278"/>
      <c r="V2000" s="282"/>
      <c r="W2000" s="282"/>
    </row>
    <row r="2001" spans="2:24" ht="18">
      <c r="B2001" s="230"/>
      <c r="D2001" s="441"/>
      <c r="E2001" s="277"/>
      <c r="F2001" s="277"/>
      <c r="G2001" s="277"/>
      <c r="H2001" s="277"/>
      <c r="I2001" s="384"/>
      <c r="J2001" s="221">
        <f>(IF($E2125&lt;&gt;0,$J$2,IF($I2125&lt;&gt;0,$J$2,"")))</f>
        <v>1</v>
      </c>
      <c r="L2001" s="278"/>
      <c r="M2001" s="278"/>
      <c r="N2001" s="282"/>
      <c r="O2001" s="282"/>
      <c r="P2001" s="282"/>
      <c r="Q2001" s="278"/>
      <c r="R2001" s="278"/>
      <c r="S2001" s="282"/>
      <c r="T2001" s="282"/>
      <c r="U2001" s="278"/>
      <c r="V2001" s="282"/>
      <c r="W2001" s="282"/>
    </row>
    <row r="2002" spans="2:24" ht="16.8" thickBot="1">
      <c r="C2002" s="227"/>
      <c r="D2002" s="228"/>
      <c r="E2002" s="278"/>
      <c r="F2002" s="281"/>
      <c r="G2002" s="281"/>
      <c r="H2002" s="281"/>
      <c r="I2002" s="284" t="s">
        <v>1659</v>
      </c>
      <c r="J2002" s="221">
        <f>(IF($E2125&lt;&gt;0,$J$2,IF($I2125&lt;&gt;0,$J$2,"")))</f>
        <v>1</v>
      </c>
      <c r="L2002" s="283" t="s">
        <v>91</v>
      </c>
      <c r="M2002" s="278"/>
      <c r="N2002" s="282"/>
      <c r="O2002" s="284" t="s">
        <v>1659</v>
      </c>
      <c r="P2002" s="282"/>
      <c r="Q2002" s="283" t="s">
        <v>92</v>
      </c>
      <c r="R2002" s="278"/>
      <c r="S2002" s="282"/>
      <c r="T2002" s="284" t="s">
        <v>1659</v>
      </c>
      <c r="U2002" s="278"/>
      <c r="V2002" s="282"/>
      <c r="W2002" s="284" t="s">
        <v>1659</v>
      </c>
    </row>
    <row r="2003" spans="2:24" ht="18.600000000000001" thickBot="1">
      <c r="B2003" s="674"/>
      <c r="C2003" s="675"/>
      <c r="D2003" s="676" t="s">
        <v>1055</v>
      </c>
      <c r="E2003" s="677"/>
      <c r="F2003" s="955" t="s">
        <v>1460</v>
      </c>
      <c r="G2003" s="956"/>
      <c r="H2003" s="957"/>
      <c r="I2003" s="958"/>
      <c r="J2003" s="221">
        <f>(IF($E2125&lt;&gt;0,$J$2,IF($I2125&lt;&gt;0,$J$2,"")))</f>
        <v>1</v>
      </c>
      <c r="L2003" s="912" t="s">
        <v>1888</v>
      </c>
      <c r="M2003" s="912" t="s">
        <v>1889</v>
      </c>
      <c r="N2003" s="905" t="s">
        <v>1890</v>
      </c>
      <c r="O2003" s="905" t="s">
        <v>93</v>
      </c>
      <c r="P2003" s="222"/>
      <c r="Q2003" s="905" t="s">
        <v>1891</v>
      </c>
      <c r="R2003" s="905" t="s">
        <v>1892</v>
      </c>
      <c r="S2003" s="905" t="s">
        <v>1893</v>
      </c>
      <c r="T2003" s="905" t="s">
        <v>94</v>
      </c>
      <c r="U2003" s="409" t="s">
        <v>95</v>
      </c>
      <c r="V2003" s="410"/>
      <c r="W2003" s="411"/>
      <c r="X2003" s="291"/>
    </row>
    <row r="2004" spans="2:24" ht="31.8" thickBot="1">
      <c r="B2004" s="678" t="s">
        <v>1575</v>
      </c>
      <c r="C2004" s="679" t="s">
        <v>1660</v>
      </c>
      <c r="D2004" s="680" t="s">
        <v>1056</v>
      </c>
      <c r="E2004" s="681"/>
      <c r="F2004" s="605" t="s">
        <v>1461</v>
      </c>
      <c r="G2004" s="605" t="s">
        <v>1462</v>
      </c>
      <c r="H2004" s="605" t="s">
        <v>1459</v>
      </c>
      <c r="I2004" s="605" t="s">
        <v>1049</v>
      </c>
      <c r="J2004" s="221">
        <f>(IF($E2125&lt;&gt;0,$J$2,IF($I2125&lt;&gt;0,$J$2,"")))</f>
        <v>1</v>
      </c>
      <c r="L2004" s="948"/>
      <c r="M2004" s="954"/>
      <c r="N2004" s="948"/>
      <c r="O2004" s="954"/>
      <c r="P2004" s="222"/>
      <c r="Q2004" s="945"/>
      <c r="R2004" s="945"/>
      <c r="S2004" s="945"/>
      <c r="T2004" s="945"/>
      <c r="U2004" s="412">
        <f>$C$3</f>
        <v>2023</v>
      </c>
      <c r="V2004" s="412">
        <f>$C$3+1</f>
        <v>2024</v>
      </c>
      <c r="W2004" s="412" t="str">
        <f>CONCATENATE("след ",$C$3+1)</f>
        <v>след 2024</v>
      </c>
      <c r="X2004" s="413" t="s">
        <v>96</v>
      </c>
    </row>
    <row r="2005" spans="2:24" ht="18" thickBot="1">
      <c r="B2005" s="506"/>
      <c r="C2005" s="397"/>
      <c r="D2005" s="295" t="s">
        <v>1244</v>
      </c>
      <c r="E2005" s="701"/>
      <c r="F2005" s="296"/>
      <c r="G2005" s="296"/>
      <c r="H2005" s="296"/>
      <c r="I2005" s="483"/>
      <c r="J2005" s="221">
        <f>(IF($E2125&lt;&gt;0,$J$2,IF($I2125&lt;&gt;0,$J$2,"")))</f>
        <v>1</v>
      </c>
      <c r="L2005" s="297" t="s">
        <v>97</v>
      </c>
      <c r="M2005" s="297" t="s">
        <v>98</v>
      </c>
      <c r="N2005" s="298" t="s">
        <v>99</v>
      </c>
      <c r="O2005" s="298" t="s">
        <v>100</v>
      </c>
      <c r="P2005" s="222"/>
      <c r="Q2005" s="504" t="s">
        <v>101</v>
      </c>
      <c r="R2005" s="504" t="s">
        <v>102</v>
      </c>
      <c r="S2005" s="504" t="s">
        <v>103</v>
      </c>
      <c r="T2005" s="504" t="s">
        <v>104</v>
      </c>
      <c r="U2005" s="504" t="s">
        <v>1026</v>
      </c>
      <c r="V2005" s="504" t="s">
        <v>1027</v>
      </c>
      <c r="W2005" s="504" t="s">
        <v>1028</v>
      </c>
      <c r="X2005" s="414" t="s">
        <v>1029</v>
      </c>
    </row>
    <row r="2006" spans="2:24" ht="122.4" thickBot="1">
      <c r="B2006" s="236"/>
      <c r="C2006" s="511">
        <f>VLOOKUP(D2006,OP_LIST2,2,FALSE)</f>
        <v>0</v>
      </c>
      <c r="D2006" s="512" t="s">
        <v>944</v>
      </c>
      <c r="E2006" s="702"/>
      <c r="F2006" s="368"/>
      <c r="G2006" s="368"/>
      <c r="H2006" s="368"/>
      <c r="I2006" s="303"/>
      <c r="J2006" s="221">
        <f>(IF($E2125&lt;&gt;0,$J$2,IF($I2125&lt;&gt;0,$J$2,"")))</f>
        <v>1</v>
      </c>
      <c r="L2006" s="415" t="s">
        <v>1030</v>
      </c>
      <c r="M2006" s="415" t="s">
        <v>1030</v>
      </c>
      <c r="N2006" s="415" t="s">
        <v>1031</v>
      </c>
      <c r="O2006" s="415" t="s">
        <v>1032</v>
      </c>
      <c r="P2006" s="222"/>
      <c r="Q2006" s="415" t="s">
        <v>1030</v>
      </c>
      <c r="R2006" s="415" t="s">
        <v>1030</v>
      </c>
      <c r="S2006" s="415" t="s">
        <v>1057</v>
      </c>
      <c r="T2006" s="415" t="s">
        <v>1034</v>
      </c>
      <c r="U2006" s="415" t="s">
        <v>1030</v>
      </c>
      <c r="V2006" s="415" t="s">
        <v>1030</v>
      </c>
      <c r="W2006" s="415" t="s">
        <v>1030</v>
      </c>
      <c r="X2006" s="306" t="s">
        <v>1035</v>
      </c>
    </row>
    <row r="2007" spans="2:24" ht="18" thickBot="1">
      <c r="B2007" s="510"/>
      <c r="C2007" s="513">
        <f>VLOOKUP(D2008,EBK_DEIN2,2,FALSE)</f>
        <v>4437</v>
      </c>
      <c r="D2007" s="505" t="s">
        <v>1444</v>
      </c>
      <c r="E2007" s="703"/>
      <c r="F2007" s="368"/>
      <c r="G2007" s="368"/>
      <c r="H2007" s="368"/>
      <c r="I2007" s="303"/>
      <c r="J2007" s="221">
        <f>(IF($E2125&lt;&gt;0,$J$2,IF($I2125&lt;&gt;0,$J$2,"")))</f>
        <v>1</v>
      </c>
      <c r="L2007" s="416"/>
      <c r="M2007" s="416"/>
      <c r="N2007" s="344"/>
      <c r="O2007" s="417"/>
      <c r="P2007" s="222"/>
      <c r="Q2007" s="416"/>
      <c r="R2007" s="416"/>
      <c r="S2007" s="344"/>
      <c r="T2007" s="417"/>
      <c r="U2007" s="416"/>
      <c r="V2007" s="344"/>
      <c r="W2007" s="417"/>
      <c r="X2007" s="418"/>
    </row>
    <row r="2008" spans="2:24" ht="18">
      <c r="B2008" s="419"/>
      <c r="C2008" s="238"/>
      <c r="D2008" s="502" t="s">
        <v>745</v>
      </c>
      <c r="E2008" s="703"/>
      <c r="F2008" s="368"/>
      <c r="G2008" s="368"/>
      <c r="H2008" s="368"/>
      <c r="I2008" s="303"/>
      <c r="J2008" s="221">
        <f>(IF($E2125&lt;&gt;0,$J$2,IF($I2125&lt;&gt;0,$J$2,"")))</f>
        <v>1</v>
      </c>
      <c r="L2008" s="416"/>
      <c r="M2008" s="416"/>
      <c r="N2008" s="344"/>
      <c r="O2008" s="420">
        <f>SUMIF(O2011:O2012,"&lt;0")+SUMIF(O2014:O2018,"&lt;0")+SUMIF(O2020:O2027,"&lt;0")+SUMIF(O2029:O2045,"&lt;0")+SUMIF(O2051:O2055,"&lt;0")+SUMIF(O2057:O2062,"&lt;0")+SUMIF(O2065:O2071,"&lt;0")+SUMIF(O2078:O2079,"&lt;0")+SUMIF(O2082:O2087,"&lt;0")+SUMIF(O2089:O2094,"&lt;0")+SUMIF(O2098,"&lt;0")+SUMIF(O2100:O2106,"&lt;0")+SUMIF(O2108:O2110,"&lt;0")+SUMIF(O2112:O2115,"&lt;0")+SUMIF(O2117:O2118,"&lt;0")+SUMIF(O2121,"&lt;0")</f>
        <v>-49307</v>
      </c>
      <c r="P2008" s="222"/>
      <c r="Q2008" s="416"/>
      <c r="R2008" s="416"/>
      <c r="S2008" s="344"/>
      <c r="T2008" s="420">
        <f>SUMIF(T2011:T2012,"&lt;0")+SUMIF(T2014:T2018,"&lt;0")+SUMIF(T2020:T2027,"&lt;0")+SUMIF(T2029:T2045,"&lt;0")+SUMIF(T2051:T2055,"&lt;0")+SUMIF(T2057:T2062,"&lt;0")+SUMIF(T2065:T2071,"&lt;0")+SUMIF(T2078:T2079,"&lt;0")+SUMIF(T2082:T2087,"&lt;0")+SUMIF(T2089:T2094,"&lt;0")+SUMIF(T2098,"&lt;0")+SUMIF(T2100:T2106,"&lt;0")+SUMIF(T2108:T2110,"&lt;0")+SUMIF(T2112:T2115,"&lt;0")+SUMIF(T2117:T2118,"&lt;0")+SUMIF(T2121,"&lt;0")</f>
        <v>-2000</v>
      </c>
      <c r="U2008" s="416"/>
      <c r="V2008" s="344"/>
      <c r="W2008" s="417"/>
      <c r="X2008" s="308"/>
    </row>
    <row r="2009" spans="2:24" ht="18.600000000000001" thickBot="1">
      <c r="B2009" s="354"/>
      <c r="C2009" s="238"/>
      <c r="D2009" s="292" t="s">
        <v>1058</v>
      </c>
      <c r="E2009" s="703"/>
      <c r="F2009" s="368"/>
      <c r="G2009" s="368"/>
      <c r="H2009" s="368"/>
      <c r="I2009" s="303"/>
      <c r="J2009" s="221">
        <f>(IF($E2125&lt;&gt;0,$J$2,IF($I2125&lt;&gt;0,$J$2,"")))</f>
        <v>1</v>
      </c>
      <c r="L2009" s="416"/>
      <c r="M2009" s="416"/>
      <c r="N2009" s="344"/>
      <c r="O2009" s="417"/>
      <c r="P2009" s="222"/>
      <c r="Q2009" s="416"/>
      <c r="R2009" s="416"/>
      <c r="S2009" s="344"/>
      <c r="T2009" s="417"/>
      <c r="U2009" s="416"/>
      <c r="V2009" s="344"/>
      <c r="W2009" s="417"/>
      <c r="X2009" s="310"/>
    </row>
    <row r="2010" spans="2:24" ht="18.600000000000001" thickBot="1">
      <c r="B2010" s="682">
        <v>100</v>
      </c>
      <c r="C2010" s="959" t="s">
        <v>1245</v>
      </c>
      <c r="D2010" s="960"/>
      <c r="E2010" s="683"/>
      <c r="F2010" s="684">
        <f>SUM(F2011:F2012)</f>
        <v>30000</v>
      </c>
      <c r="G2010" s="685">
        <f>SUM(G2011:G2012)</f>
        <v>0</v>
      </c>
      <c r="H2010" s="685">
        <f>SUM(H2011:H2012)</f>
        <v>0</v>
      </c>
      <c r="I2010" s="685">
        <f>SUM(I2011:I2012)</f>
        <v>30000</v>
      </c>
      <c r="J2010" s="243">
        <f t="shared" ref="J2010:J2041" si="556">(IF($E2010&lt;&gt;0,$J$2,IF($I2010&lt;&gt;0,$J$2,"")))</f>
        <v>1</v>
      </c>
      <c r="K2010" s="244"/>
      <c r="L2010" s="311">
        <f>SUM(L2011:L2012)</f>
        <v>0</v>
      </c>
      <c r="M2010" s="312">
        <f>SUM(M2011:M2012)</f>
        <v>0</v>
      </c>
      <c r="N2010" s="421">
        <f>SUM(N2011:N2012)</f>
        <v>30000</v>
      </c>
      <c r="O2010" s="422">
        <f>SUM(O2011:O2012)</f>
        <v>-30000</v>
      </c>
      <c r="P2010" s="244"/>
      <c r="Q2010" s="707"/>
      <c r="R2010" s="708"/>
      <c r="S2010" s="709"/>
      <c r="T2010" s="708"/>
      <c r="U2010" s="708"/>
      <c r="V2010" s="708"/>
      <c r="W2010" s="710"/>
      <c r="X2010" s="313">
        <f t="shared" ref="X2010:X2041" si="557">T2010-U2010-V2010-W2010</f>
        <v>0</v>
      </c>
    </row>
    <row r="2011" spans="2:24" ht="18.600000000000001" thickBot="1">
      <c r="B2011" s="140"/>
      <c r="C2011" s="144">
        <v>101</v>
      </c>
      <c r="D2011" s="138" t="s">
        <v>1246</v>
      </c>
      <c r="E2011" s="704"/>
      <c r="F2011" s="449">
        <v>30000</v>
      </c>
      <c r="G2011" s="245"/>
      <c r="H2011" s="245"/>
      <c r="I2011" s="476">
        <f>F2011+G2011+H2011</f>
        <v>30000</v>
      </c>
      <c r="J2011" s="243">
        <f t="shared" si="556"/>
        <v>1</v>
      </c>
      <c r="K2011" s="244"/>
      <c r="L2011" s="423"/>
      <c r="M2011" s="252"/>
      <c r="N2011" s="315">
        <f>I2011</f>
        <v>30000</v>
      </c>
      <c r="O2011" s="424">
        <f>L2011+M2011-N2011</f>
        <v>-30000</v>
      </c>
      <c r="P2011" s="244"/>
      <c r="Q2011" s="663"/>
      <c r="R2011" s="667"/>
      <c r="S2011" s="667"/>
      <c r="T2011" s="667"/>
      <c r="U2011" s="667"/>
      <c r="V2011" s="667"/>
      <c r="W2011" s="711"/>
      <c r="X2011" s="313">
        <f t="shared" si="557"/>
        <v>0</v>
      </c>
    </row>
    <row r="2012" spans="2:24" ht="18.600000000000001" hidden="1" thickBot="1">
      <c r="B2012" s="140"/>
      <c r="C2012" s="137">
        <v>102</v>
      </c>
      <c r="D2012" s="139" t="s">
        <v>1247</v>
      </c>
      <c r="E2012" s="704"/>
      <c r="F2012" s="449"/>
      <c r="G2012" s="245"/>
      <c r="H2012" s="245"/>
      <c r="I2012" s="476">
        <f>F2012+G2012+H2012</f>
        <v>0</v>
      </c>
      <c r="J2012" s="243" t="str">
        <f t="shared" si="556"/>
        <v/>
      </c>
      <c r="K2012" s="244"/>
      <c r="L2012" s="423"/>
      <c r="M2012" s="252"/>
      <c r="N2012" s="315">
        <f>I2012</f>
        <v>0</v>
      </c>
      <c r="O2012" s="424">
        <f>L2012+M2012-N2012</f>
        <v>0</v>
      </c>
      <c r="P2012" s="244"/>
      <c r="Q2012" s="663"/>
      <c r="R2012" s="667"/>
      <c r="S2012" s="667"/>
      <c r="T2012" s="667"/>
      <c r="U2012" s="667"/>
      <c r="V2012" s="667"/>
      <c r="W2012" s="711"/>
      <c r="X2012" s="313">
        <f t="shared" si="557"/>
        <v>0</v>
      </c>
    </row>
    <row r="2013" spans="2:24" ht="18.600000000000001" thickBot="1">
      <c r="B2013" s="686">
        <v>200</v>
      </c>
      <c r="C2013" s="946" t="s">
        <v>1248</v>
      </c>
      <c r="D2013" s="946"/>
      <c r="E2013" s="687"/>
      <c r="F2013" s="688">
        <f>SUM(F2014:F2018)</f>
        <v>2000</v>
      </c>
      <c r="G2013" s="689">
        <f>SUM(G2014:G2018)</f>
        <v>0</v>
      </c>
      <c r="H2013" s="689">
        <f>SUM(H2014:H2018)</f>
        <v>0</v>
      </c>
      <c r="I2013" s="689">
        <f>SUM(I2014:I2018)</f>
        <v>2000</v>
      </c>
      <c r="J2013" s="243">
        <f t="shared" si="556"/>
        <v>1</v>
      </c>
      <c r="K2013" s="244"/>
      <c r="L2013" s="316">
        <f>SUM(L2014:L2018)</f>
        <v>0</v>
      </c>
      <c r="M2013" s="317">
        <f>SUM(M2014:M2018)</f>
        <v>0</v>
      </c>
      <c r="N2013" s="425">
        <f>SUM(N2014:N2018)</f>
        <v>2000</v>
      </c>
      <c r="O2013" s="426">
        <f>SUM(O2014:O2018)</f>
        <v>-2000</v>
      </c>
      <c r="P2013" s="244"/>
      <c r="Q2013" s="665"/>
      <c r="R2013" s="666"/>
      <c r="S2013" s="666"/>
      <c r="T2013" s="666"/>
      <c r="U2013" s="666"/>
      <c r="V2013" s="666"/>
      <c r="W2013" s="712"/>
      <c r="X2013" s="313">
        <f t="shared" si="557"/>
        <v>0</v>
      </c>
    </row>
    <row r="2014" spans="2:24" ht="18.600000000000001" hidden="1" thickBot="1">
      <c r="B2014" s="143"/>
      <c r="C2014" s="144">
        <v>201</v>
      </c>
      <c r="D2014" s="138" t="s">
        <v>1249</v>
      </c>
      <c r="E2014" s="704"/>
      <c r="F2014" s="449"/>
      <c r="G2014" s="245"/>
      <c r="H2014" s="245"/>
      <c r="I2014" s="476">
        <f>F2014+G2014+H2014</f>
        <v>0</v>
      </c>
      <c r="J2014" s="243" t="str">
        <f t="shared" si="556"/>
        <v/>
      </c>
      <c r="K2014" s="244"/>
      <c r="L2014" s="423"/>
      <c r="M2014" s="252"/>
      <c r="N2014" s="315">
        <f>I2014</f>
        <v>0</v>
      </c>
      <c r="O2014" s="424">
        <f>L2014+M2014-N2014</f>
        <v>0</v>
      </c>
      <c r="P2014" s="244"/>
      <c r="Q2014" s="663"/>
      <c r="R2014" s="667"/>
      <c r="S2014" s="667"/>
      <c r="T2014" s="667"/>
      <c r="U2014" s="667"/>
      <c r="V2014" s="667"/>
      <c r="W2014" s="711"/>
      <c r="X2014" s="313">
        <f t="shared" si="557"/>
        <v>0</v>
      </c>
    </row>
    <row r="2015" spans="2:24" ht="18.600000000000001" hidden="1" thickBot="1">
      <c r="B2015" s="136"/>
      <c r="C2015" s="137">
        <v>202</v>
      </c>
      <c r="D2015" s="145" t="s">
        <v>1250</v>
      </c>
      <c r="E2015" s="704"/>
      <c r="F2015" s="449"/>
      <c r="G2015" s="245"/>
      <c r="H2015" s="245"/>
      <c r="I2015" s="476">
        <f>F2015+G2015+H2015</f>
        <v>0</v>
      </c>
      <c r="J2015" s="243" t="str">
        <f t="shared" si="556"/>
        <v/>
      </c>
      <c r="K2015" s="244"/>
      <c r="L2015" s="423"/>
      <c r="M2015" s="252"/>
      <c r="N2015" s="315">
        <f>I2015</f>
        <v>0</v>
      </c>
      <c r="O2015" s="424">
        <f>L2015+M2015-N2015</f>
        <v>0</v>
      </c>
      <c r="P2015" s="244"/>
      <c r="Q2015" s="663"/>
      <c r="R2015" s="667"/>
      <c r="S2015" s="667"/>
      <c r="T2015" s="667"/>
      <c r="U2015" s="667"/>
      <c r="V2015" s="667"/>
      <c r="W2015" s="711"/>
      <c r="X2015" s="313">
        <f t="shared" si="557"/>
        <v>0</v>
      </c>
    </row>
    <row r="2016" spans="2:24" ht="18.600000000000001" thickBot="1">
      <c r="B2016" s="152"/>
      <c r="C2016" s="137">
        <v>205</v>
      </c>
      <c r="D2016" s="145" t="s">
        <v>901</v>
      </c>
      <c r="E2016" s="704"/>
      <c r="F2016" s="449">
        <v>2000</v>
      </c>
      <c r="G2016" s="245"/>
      <c r="H2016" s="245"/>
      <c r="I2016" s="476">
        <f>F2016+G2016+H2016</f>
        <v>2000</v>
      </c>
      <c r="J2016" s="243">
        <f t="shared" si="556"/>
        <v>1</v>
      </c>
      <c r="K2016" s="244"/>
      <c r="L2016" s="423"/>
      <c r="M2016" s="252"/>
      <c r="N2016" s="315">
        <f>I2016</f>
        <v>2000</v>
      </c>
      <c r="O2016" s="424">
        <f>L2016+M2016-N2016</f>
        <v>-2000</v>
      </c>
      <c r="P2016" s="244"/>
      <c r="Q2016" s="663"/>
      <c r="R2016" s="667"/>
      <c r="S2016" s="667"/>
      <c r="T2016" s="667"/>
      <c r="U2016" s="667"/>
      <c r="V2016" s="667"/>
      <c r="W2016" s="711"/>
      <c r="X2016" s="313">
        <f t="shared" si="557"/>
        <v>0</v>
      </c>
    </row>
    <row r="2017" spans="2:24" ht="18.600000000000001" hidden="1" thickBot="1">
      <c r="B2017" s="152"/>
      <c r="C2017" s="137">
        <v>208</v>
      </c>
      <c r="D2017" s="159" t="s">
        <v>902</v>
      </c>
      <c r="E2017" s="704"/>
      <c r="F2017" s="449"/>
      <c r="G2017" s="245"/>
      <c r="H2017" s="245"/>
      <c r="I2017" s="476">
        <f>F2017+G2017+H2017</f>
        <v>0</v>
      </c>
      <c r="J2017" s="243" t="str">
        <f t="shared" si="556"/>
        <v/>
      </c>
      <c r="K2017" s="244"/>
      <c r="L2017" s="423"/>
      <c r="M2017" s="252"/>
      <c r="N2017" s="315">
        <f>I2017</f>
        <v>0</v>
      </c>
      <c r="O2017" s="424">
        <f>L2017+M2017-N2017</f>
        <v>0</v>
      </c>
      <c r="P2017" s="244"/>
      <c r="Q2017" s="663"/>
      <c r="R2017" s="667"/>
      <c r="S2017" s="667"/>
      <c r="T2017" s="667"/>
      <c r="U2017" s="667"/>
      <c r="V2017" s="667"/>
      <c r="W2017" s="711"/>
      <c r="X2017" s="313">
        <f t="shared" si="557"/>
        <v>0</v>
      </c>
    </row>
    <row r="2018" spans="2:24" ht="18.600000000000001" hidden="1" thickBot="1">
      <c r="B2018" s="143"/>
      <c r="C2018" s="142">
        <v>209</v>
      </c>
      <c r="D2018" s="148" t="s">
        <v>903</v>
      </c>
      <c r="E2018" s="704"/>
      <c r="F2018" s="449"/>
      <c r="G2018" s="245"/>
      <c r="H2018" s="245"/>
      <c r="I2018" s="476">
        <f>F2018+G2018+H2018</f>
        <v>0</v>
      </c>
      <c r="J2018" s="243" t="str">
        <f t="shared" si="556"/>
        <v/>
      </c>
      <c r="K2018" s="244"/>
      <c r="L2018" s="423"/>
      <c r="M2018" s="252"/>
      <c r="N2018" s="315">
        <f>I2018</f>
        <v>0</v>
      </c>
      <c r="O2018" s="424">
        <f>L2018+M2018-N2018</f>
        <v>0</v>
      </c>
      <c r="P2018" s="244"/>
      <c r="Q2018" s="663"/>
      <c r="R2018" s="667"/>
      <c r="S2018" s="667"/>
      <c r="T2018" s="667"/>
      <c r="U2018" s="667"/>
      <c r="V2018" s="667"/>
      <c r="W2018" s="711"/>
      <c r="X2018" s="313">
        <f t="shared" si="557"/>
        <v>0</v>
      </c>
    </row>
    <row r="2019" spans="2:24" ht="18.600000000000001" thickBot="1">
      <c r="B2019" s="686">
        <v>500</v>
      </c>
      <c r="C2019" s="947" t="s">
        <v>203</v>
      </c>
      <c r="D2019" s="947"/>
      <c r="E2019" s="687"/>
      <c r="F2019" s="688">
        <f>SUM(F2020:F2026)</f>
        <v>15307</v>
      </c>
      <c r="G2019" s="689">
        <f>SUM(G2020:G2026)</f>
        <v>0</v>
      </c>
      <c r="H2019" s="689">
        <f>SUM(H2020:H2026)</f>
        <v>0</v>
      </c>
      <c r="I2019" s="689">
        <f>SUM(I2020:I2026)</f>
        <v>15307</v>
      </c>
      <c r="J2019" s="243">
        <f t="shared" si="556"/>
        <v>1</v>
      </c>
      <c r="K2019" s="244"/>
      <c r="L2019" s="316">
        <f>SUM(L2020:L2026)</f>
        <v>0</v>
      </c>
      <c r="M2019" s="317">
        <f>SUM(M2020:M2026)</f>
        <v>0</v>
      </c>
      <c r="N2019" s="425">
        <f>SUM(N2020:N2026)</f>
        <v>15307</v>
      </c>
      <c r="O2019" s="426">
        <f>SUM(O2020:O2026)</f>
        <v>-15307</v>
      </c>
      <c r="P2019" s="244"/>
      <c r="Q2019" s="665"/>
      <c r="R2019" s="666"/>
      <c r="S2019" s="667"/>
      <c r="T2019" s="666"/>
      <c r="U2019" s="666"/>
      <c r="V2019" s="666"/>
      <c r="W2019" s="712"/>
      <c r="X2019" s="313">
        <f t="shared" si="557"/>
        <v>0</v>
      </c>
    </row>
    <row r="2020" spans="2:24" ht="18.600000000000001" thickBot="1">
      <c r="B2020" s="143"/>
      <c r="C2020" s="160">
        <v>551</v>
      </c>
      <c r="D2020" s="456" t="s">
        <v>204</v>
      </c>
      <c r="E2020" s="704"/>
      <c r="F2020" s="449">
        <v>10000</v>
      </c>
      <c r="G2020" s="245"/>
      <c r="H2020" s="245"/>
      <c r="I2020" s="476">
        <f t="shared" ref="I2020:I2027" si="558">F2020+G2020+H2020</f>
        <v>10000</v>
      </c>
      <c r="J2020" s="243">
        <f t="shared" si="556"/>
        <v>1</v>
      </c>
      <c r="K2020" s="244"/>
      <c r="L2020" s="423"/>
      <c r="M2020" s="252"/>
      <c r="N2020" s="315">
        <f t="shared" ref="N2020:N2027" si="559">I2020</f>
        <v>10000</v>
      </c>
      <c r="O2020" s="424">
        <f t="shared" ref="O2020:O2027" si="560">L2020+M2020-N2020</f>
        <v>-10000</v>
      </c>
      <c r="P2020" s="244"/>
      <c r="Q2020" s="663"/>
      <c r="R2020" s="667"/>
      <c r="S2020" s="667"/>
      <c r="T2020" s="667"/>
      <c r="U2020" s="667"/>
      <c r="V2020" s="667"/>
      <c r="W2020" s="711"/>
      <c r="X2020" s="313">
        <f t="shared" si="557"/>
        <v>0</v>
      </c>
    </row>
    <row r="2021" spans="2:24" ht="18.600000000000001" hidden="1" thickBot="1">
      <c r="B2021" s="143"/>
      <c r="C2021" s="161">
        <v>552</v>
      </c>
      <c r="D2021" s="457" t="s">
        <v>205</v>
      </c>
      <c r="E2021" s="704"/>
      <c r="F2021" s="449"/>
      <c r="G2021" s="245"/>
      <c r="H2021" s="245"/>
      <c r="I2021" s="476">
        <f t="shared" si="558"/>
        <v>0</v>
      </c>
      <c r="J2021" s="243" t="str">
        <f t="shared" si="556"/>
        <v/>
      </c>
      <c r="K2021" s="244"/>
      <c r="L2021" s="423"/>
      <c r="M2021" s="252"/>
      <c r="N2021" s="315">
        <f t="shared" si="559"/>
        <v>0</v>
      </c>
      <c r="O2021" s="424">
        <f t="shared" si="560"/>
        <v>0</v>
      </c>
      <c r="P2021" s="244"/>
      <c r="Q2021" s="663"/>
      <c r="R2021" s="667"/>
      <c r="S2021" s="667"/>
      <c r="T2021" s="667"/>
      <c r="U2021" s="667"/>
      <c r="V2021" s="667"/>
      <c r="W2021" s="711"/>
      <c r="X2021" s="313">
        <f t="shared" si="557"/>
        <v>0</v>
      </c>
    </row>
    <row r="2022" spans="2:24" ht="18.600000000000001" hidden="1" thickBot="1">
      <c r="B2022" s="143"/>
      <c r="C2022" s="161">
        <v>558</v>
      </c>
      <c r="D2022" s="457" t="s">
        <v>1676</v>
      </c>
      <c r="E2022" s="704"/>
      <c r="F2022" s="592">
        <v>0</v>
      </c>
      <c r="G2022" s="592">
        <v>0</v>
      </c>
      <c r="H2022" s="592">
        <v>0</v>
      </c>
      <c r="I2022" s="476">
        <f t="shared" si="558"/>
        <v>0</v>
      </c>
      <c r="J2022" s="243" t="str">
        <f t="shared" si="556"/>
        <v/>
      </c>
      <c r="K2022" s="244"/>
      <c r="L2022" s="423"/>
      <c r="M2022" s="252"/>
      <c r="N2022" s="315">
        <f t="shared" si="559"/>
        <v>0</v>
      </c>
      <c r="O2022" s="424">
        <f t="shared" si="560"/>
        <v>0</v>
      </c>
      <c r="P2022" s="244"/>
      <c r="Q2022" s="663"/>
      <c r="R2022" s="667"/>
      <c r="S2022" s="667"/>
      <c r="T2022" s="667"/>
      <c r="U2022" s="667"/>
      <c r="V2022" s="667"/>
      <c r="W2022" s="711"/>
      <c r="X2022" s="313">
        <f t="shared" si="557"/>
        <v>0</v>
      </c>
    </row>
    <row r="2023" spans="2:24" ht="18.600000000000001" thickBot="1">
      <c r="B2023" s="143"/>
      <c r="C2023" s="161">
        <v>560</v>
      </c>
      <c r="D2023" s="458" t="s">
        <v>206</v>
      </c>
      <c r="E2023" s="704"/>
      <c r="F2023" s="449">
        <v>4307</v>
      </c>
      <c r="G2023" s="245"/>
      <c r="H2023" s="245"/>
      <c r="I2023" s="476">
        <f t="shared" si="558"/>
        <v>4307</v>
      </c>
      <c r="J2023" s="243">
        <f t="shared" si="556"/>
        <v>1</v>
      </c>
      <c r="K2023" s="244"/>
      <c r="L2023" s="423"/>
      <c r="M2023" s="252"/>
      <c r="N2023" s="315">
        <f t="shared" si="559"/>
        <v>4307</v>
      </c>
      <c r="O2023" s="424">
        <f t="shared" si="560"/>
        <v>-4307</v>
      </c>
      <c r="P2023" s="244"/>
      <c r="Q2023" s="663"/>
      <c r="R2023" s="667"/>
      <c r="S2023" s="667"/>
      <c r="T2023" s="667"/>
      <c r="U2023" s="667"/>
      <c r="V2023" s="667"/>
      <c r="W2023" s="711"/>
      <c r="X2023" s="313">
        <f t="shared" si="557"/>
        <v>0</v>
      </c>
    </row>
    <row r="2024" spans="2:24" ht="18.600000000000001" thickBot="1">
      <c r="B2024" s="143"/>
      <c r="C2024" s="161">
        <v>580</v>
      </c>
      <c r="D2024" s="457" t="s">
        <v>207</v>
      </c>
      <c r="E2024" s="704"/>
      <c r="F2024" s="449">
        <v>1000</v>
      </c>
      <c r="G2024" s="245"/>
      <c r="H2024" s="245"/>
      <c r="I2024" s="476">
        <f t="shared" si="558"/>
        <v>1000</v>
      </c>
      <c r="J2024" s="243">
        <f t="shared" si="556"/>
        <v>1</v>
      </c>
      <c r="K2024" s="244"/>
      <c r="L2024" s="423"/>
      <c r="M2024" s="252"/>
      <c r="N2024" s="315">
        <f t="shared" si="559"/>
        <v>1000</v>
      </c>
      <c r="O2024" s="424">
        <f t="shared" si="560"/>
        <v>-1000</v>
      </c>
      <c r="P2024" s="244"/>
      <c r="Q2024" s="663"/>
      <c r="R2024" s="667"/>
      <c r="S2024" s="667"/>
      <c r="T2024" s="667"/>
      <c r="U2024" s="667"/>
      <c r="V2024" s="667"/>
      <c r="W2024" s="711"/>
      <c r="X2024" s="313">
        <f t="shared" si="557"/>
        <v>0</v>
      </c>
    </row>
    <row r="2025" spans="2:24" ht="18.600000000000001" hidden="1" thickBot="1">
      <c r="B2025" s="143"/>
      <c r="C2025" s="161">
        <v>588</v>
      </c>
      <c r="D2025" s="457" t="s">
        <v>1681</v>
      </c>
      <c r="E2025" s="704"/>
      <c r="F2025" s="592">
        <v>0</v>
      </c>
      <c r="G2025" s="592">
        <v>0</v>
      </c>
      <c r="H2025" s="592">
        <v>0</v>
      </c>
      <c r="I2025" s="476">
        <f t="shared" si="558"/>
        <v>0</v>
      </c>
      <c r="J2025" s="243" t="str">
        <f t="shared" si="556"/>
        <v/>
      </c>
      <c r="K2025" s="244"/>
      <c r="L2025" s="423"/>
      <c r="M2025" s="252"/>
      <c r="N2025" s="315">
        <f t="shared" si="559"/>
        <v>0</v>
      </c>
      <c r="O2025" s="424">
        <f t="shared" si="560"/>
        <v>0</v>
      </c>
      <c r="P2025" s="244"/>
      <c r="Q2025" s="663"/>
      <c r="R2025" s="667"/>
      <c r="S2025" s="667"/>
      <c r="T2025" s="667"/>
      <c r="U2025" s="667"/>
      <c r="V2025" s="667"/>
      <c r="W2025" s="711"/>
      <c r="X2025" s="313">
        <f t="shared" si="557"/>
        <v>0</v>
      </c>
    </row>
    <row r="2026" spans="2:24" ht="32.4" hidden="1" thickBot="1">
      <c r="B2026" s="143"/>
      <c r="C2026" s="162">
        <v>590</v>
      </c>
      <c r="D2026" s="459" t="s">
        <v>208</v>
      </c>
      <c r="E2026" s="704"/>
      <c r="F2026" s="449"/>
      <c r="G2026" s="245"/>
      <c r="H2026" s="245"/>
      <c r="I2026" s="476">
        <f t="shared" si="558"/>
        <v>0</v>
      </c>
      <c r="J2026" s="243" t="str">
        <f t="shared" si="556"/>
        <v/>
      </c>
      <c r="K2026" s="244"/>
      <c r="L2026" s="423"/>
      <c r="M2026" s="252"/>
      <c r="N2026" s="315">
        <f t="shared" si="559"/>
        <v>0</v>
      </c>
      <c r="O2026" s="424">
        <f t="shared" si="560"/>
        <v>0</v>
      </c>
      <c r="P2026" s="244"/>
      <c r="Q2026" s="663"/>
      <c r="R2026" s="667"/>
      <c r="S2026" s="667"/>
      <c r="T2026" s="667"/>
      <c r="U2026" s="667"/>
      <c r="V2026" s="667"/>
      <c r="W2026" s="711"/>
      <c r="X2026" s="313">
        <f t="shared" si="557"/>
        <v>0</v>
      </c>
    </row>
    <row r="2027" spans="2:24" ht="18.600000000000001" hidden="1" thickBot="1">
      <c r="B2027" s="686">
        <v>800</v>
      </c>
      <c r="C2027" s="947" t="s">
        <v>1059</v>
      </c>
      <c r="D2027" s="947"/>
      <c r="E2027" s="687"/>
      <c r="F2027" s="690"/>
      <c r="G2027" s="691"/>
      <c r="H2027" s="691"/>
      <c r="I2027" s="692">
        <f t="shared" si="558"/>
        <v>0</v>
      </c>
      <c r="J2027" s="243" t="str">
        <f t="shared" si="556"/>
        <v/>
      </c>
      <c r="K2027" s="244"/>
      <c r="L2027" s="428"/>
      <c r="M2027" s="254"/>
      <c r="N2027" s="315">
        <f t="shared" si="559"/>
        <v>0</v>
      </c>
      <c r="O2027" s="424">
        <f t="shared" si="560"/>
        <v>0</v>
      </c>
      <c r="P2027" s="244"/>
      <c r="Q2027" s="665"/>
      <c r="R2027" s="666"/>
      <c r="S2027" s="667"/>
      <c r="T2027" s="667"/>
      <c r="U2027" s="666"/>
      <c r="V2027" s="667"/>
      <c r="W2027" s="711"/>
      <c r="X2027" s="313">
        <f t="shared" si="557"/>
        <v>0</v>
      </c>
    </row>
    <row r="2028" spans="2:24" ht="18.600000000000001" thickBot="1">
      <c r="B2028" s="686">
        <v>1000</v>
      </c>
      <c r="C2028" s="943" t="s">
        <v>210</v>
      </c>
      <c r="D2028" s="943"/>
      <c r="E2028" s="687"/>
      <c r="F2028" s="688">
        <f>SUM(F2029:F2045)</f>
        <v>2000</v>
      </c>
      <c r="G2028" s="689">
        <f>SUM(G2029:G2045)</f>
        <v>0</v>
      </c>
      <c r="H2028" s="689">
        <f>SUM(H2029:H2045)</f>
        <v>0</v>
      </c>
      <c r="I2028" s="689">
        <f>SUM(I2029:I2045)</f>
        <v>2000</v>
      </c>
      <c r="J2028" s="243">
        <f t="shared" si="556"/>
        <v>1</v>
      </c>
      <c r="K2028" s="244"/>
      <c r="L2028" s="316">
        <f>SUM(L2029:L2045)</f>
        <v>0</v>
      </c>
      <c r="M2028" s="317">
        <f>SUM(M2029:M2045)</f>
        <v>0</v>
      </c>
      <c r="N2028" s="425">
        <f>SUM(N2029:N2045)</f>
        <v>2000</v>
      </c>
      <c r="O2028" s="426">
        <f>SUM(O2029:O2045)</f>
        <v>-2000</v>
      </c>
      <c r="P2028" s="244"/>
      <c r="Q2028" s="316">
        <f t="shared" ref="Q2028:W2028" si="561">SUM(Q2029:Q2045)</f>
        <v>0</v>
      </c>
      <c r="R2028" s="317">
        <f t="shared" si="561"/>
        <v>0</v>
      </c>
      <c r="S2028" s="317">
        <f t="shared" si="561"/>
        <v>2000</v>
      </c>
      <c r="T2028" s="317">
        <f t="shared" si="561"/>
        <v>-2000</v>
      </c>
      <c r="U2028" s="317">
        <f t="shared" si="561"/>
        <v>0</v>
      </c>
      <c r="V2028" s="317">
        <f t="shared" si="561"/>
        <v>0</v>
      </c>
      <c r="W2028" s="426">
        <f t="shared" si="561"/>
        <v>0</v>
      </c>
      <c r="X2028" s="313">
        <f t="shared" si="557"/>
        <v>-2000</v>
      </c>
    </row>
    <row r="2029" spans="2:24" ht="18.600000000000001" hidden="1" thickBot="1">
      <c r="B2029" s="136"/>
      <c r="C2029" s="144">
        <v>1011</v>
      </c>
      <c r="D2029" s="163" t="s">
        <v>211</v>
      </c>
      <c r="E2029" s="704"/>
      <c r="F2029" s="449"/>
      <c r="G2029" s="245"/>
      <c r="H2029" s="245"/>
      <c r="I2029" s="476">
        <f t="shared" ref="I2029:I2045" si="562">F2029+G2029+H2029</f>
        <v>0</v>
      </c>
      <c r="J2029" s="243" t="str">
        <f t="shared" si="556"/>
        <v/>
      </c>
      <c r="K2029" s="244"/>
      <c r="L2029" s="423"/>
      <c r="M2029" s="252"/>
      <c r="N2029" s="315">
        <f t="shared" ref="N2029:N2045" si="563">I2029</f>
        <v>0</v>
      </c>
      <c r="O2029" s="424">
        <f t="shared" ref="O2029:O2045" si="564">L2029+M2029-N2029</f>
        <v>0</v>
      </c>
      <c r="P2029" s="244"/>
      <c r="Q2029" s="423"/>
      <c r="R2029" s="252"/>
      <c r="S2029" s="429">
        <f t="shared" ref="S2029:S2036" si="565">+IF(+(L2029+M2029)&gt;=I2029,+M2029,+(+I2029-L2029))</f>
        <v>0</v>
      </c>
      <c r="T2029" s="315">
        <f t="shared" ref="T2029:T2036" si="566">Q2029+R2029-S2029</f>
        <v>0</v>
      </c>
      <c r="U2029" s="252"/>
      <c r="V2029" s="252"/>
      <c r="W2029" s="253"/>
      <c r="X2029" s="313">
        <f t="shared" si="557"/>
        <v>0</v>
      </c>
    </row>
    <row r="2030" spans="2:24" ht="18.600000000000001" thickBot="1">
      <c r="B2030" s="136"/>
      <c r="C2030" s="137">
        <v>1012</v>
      </c>
      <c r="D2030" s="145" t="s">
        <v>212</v>
      </c>
      <c r="E2030" s="704"/>
      <c r="F2030" s="449">
        <v>2000</v>
      </c>
      <c r="G2030" s="245"/>
      <c r="H2030" s="245"/>
      <c r="I2030" s="476">
        <f t="shared" si="562"/>
        <v>2000</v>
      </c>
      <c r="J2030" s="243">
        <f t="shared" si="556"/>
        <v>1</v>
      </c>
      <c r="K2030" s="244"/>
      <c r="L2030" s="423"/>
      <c r="M2030" s="252"/>
      <c r="N2030" s="315">
        <f t="shared" si="563"/>
        <v>2000</v>
      </c>
      <c r="O2030" s="424">
        <f t="shared" si="564"/>
        <v>-2000</v>
      </c>
      <c r="P2030" s="244"/>
      <c r="Q2030" s="423"/>
      <c r="R2030" s="252"/>
      <c r="S2030" s="429">
        <f t="shared" si="565"/>
        <v>2000</v>
      </c>
      <c r="T2030" s="315">
        <f t="shared" si="566"/>
        <v>-2000</v>
      </c>
      <c r="U2030" s="252"/>
      <c r="V2030" s="252"/>
      <c r="W2030" s="253"/>
      <c r="X2030" s="313">
        <f t="shared" si="557"/>
        <v>-2000</v>
      </c>
    </row>
    <row r="2031" spans="2:24" ht="18.600000000000001" hidden="1" thickBot="1">
      <c r="B2031" s="136"/>
      <c r="C2031" s="137">
        <v>1013</v>
      </c>
      <c r="D2031" s="145" t="s">
        <v>213</v>
      </c>
      <c r="E2031" s="704"/>
      <c r="F2031" s="449"/>
      <c r="G2031" s="245"/>
      <c r="H2031" s="245"/>
      <c r="I2031" s="476">
        <f t="shared" si="562"/>
        <v>0</v>
      </c>
      <c r="J2031" s="243" t="str">
        <f t="shared" si="556"/>
        <v/>
      </c>
      <c r="K2031" s="244"/>
      <c r="L2031" s="423"/>
      <c r="M2031" s="252"/>
      <c r="N2031" s="315">
        <f t="shared" si="563"/>
        <v>0</v>
      </c>
      <c r="O2031" s="424">
        <f t="shared" si="564"/>
        <v>0</v>
      </c>
      <c r="P2031" s="244"/>
      <c r="Q2031" s="423"/>
      <c r="R2031" s="252"/>
      <c r="S2031" s="429">
        <f t="shared" si="565"/>
        <v>0</v>
      </c>
      <c r="T2031" s="315">
        <f t="shared" si="566"/>
        <v>0</v>
      </c>
      <c r="U2031" s="252"/>
      <c r="V2031" s="252"/>
      <c r="W2031" s="253"/>
      <c r="X2031" s="313">
        <f t="shared" si="557"/>
        <v>0</v>
      </c>
    </row>
    <row r="2032" spans="2:24" ht="18.600000000000001" hidden="1" thickBot="1">
      <c r="B2032" s="136"/>
      <c r="C2032" s="137">
        <v>1014</v>
      </c>
      <c r="D2032" s="145" t="s">
        <v>214</v>
      </c>
      <c r="E2032" s="704"/>
      <c r="F2032" s="449"/>
      <c r="G2032" s="245"/>
      <c r="H2032" s="245"/>
      <c r="I2032" s="476">
        <f t="shared" si="562"/>
        <v>0</v>
      </c>
      <c r="J2032" s="243" t="str">
        <f t="shared" si="556"/>
        <v/>
      </c>
      <c r="K2032" s="244"/>
      <c r="L2032" s="423"/>
      <c r="M2032" s="252"/>
      <c r="N2032" s="315">
        <f t="shared" si="563"/>
        <v>0</v>
      </c>
      <c r="O2032" s="424">
        <f t="shared" si="564"/>
        <v>0</v>
      </c>
      <c r="P2032" s="244"/>
      <c r="Q2032" s="423"/>
      <c r="R2032" s="252"/>
      <c r="S2032" s="429">
        <f t="shared" si="565"/>
        <v>0</v>
      </c>
      <c r="T2032" s="315">
        <f t="shared" si="566"/>
        <v>0</v>
      </c>
      <c r="U2032" s="252"/>
      <c r="V2032" s="252"/>
      <c r="W2032" s="253"/>
      <c r="X2032" s="313">
        <f t="shared" si="557"/>
        <v>0</v>
      </c>
    </row>
    <row r="2033" spans="2:24" ht="18.600000000000001" hidden="1" thickBot="1">
      <c r="B2033" s="136"/>
      <c r="C2033" s="137">
        <v>1015</v>
      </c>
      <c r="D2033" s="145" t="s">
        <v>215</v>
      </c>
      <c r="E2033" s="704"/>
      <c r="F2033" s="449"/>
      <c r="G2033" s="245"/>
      <c r="H2033" s="245"/>
      <c r="I2033" s="476">
        <f t="shared" si="562"/>
        <v>0</v>
      </c>
      <c r="J2033" s="243" t="str">
        <f t="shared" si="556"/>
        <v/>
      </c>
      <c r="K2033" s="244"/>
      <c r="L2033" s="423"/>
      <c r="M2033" s="252"/>
      <c r="N2033" s="315">
        <f t="shared" si="563"/>
        <v>0</v>
      </c>
      <c r="O2033" s="424">
        <f t="shared" si="564"/>
        <v>0</v>
      </c>
      <c r="P2033" s="244"/>
      <c r="Q2033" s="423"/>
      <c r="R2033" s="252"/>
      <c r="S2033" s="429">
        <f t="shared" si="565"/>
        <v>0</v>
      </c>
      <c r="T2033" s="315">
        <f t="shared" si="566"/>
        <v>0</v>
      </c>
      <c r="U2033" s="252"/>
      <c r="V2033" s="252"/>
      <c r="W2033" s="253"/>
      <c r="X2033" s="313">
        <f t="shared" si="557"/>
        <v>0</v>
      </c>
    </row>
    <row r="2034" spans="2:24" ht="18.600000000000001" hidden="1" thickBot="1">
      <c r="B2034" s="136"/>
      <c r="C2034" s="137">
        <v>1016</v>
      </c>
      <c r="D2034" s="145" t="s">
        <v>216</v>
      </c>
      <c r="E2034" s="704"/>
      <c r="F2034" s="449"/>
      <c r="G2034" s="245"/>
      <c r="H2034" s="245"/>
      <c r="I2034" s="476">
        <f t="shared" si="562"/>
        <v>0</v>
      </c>
      <c r="J2034" s="243" t="str">
        <f t="shared" si="556"/>
        <v/>
      </c>
      <c r="K2034" s="244"/>
      <c r="L2034" s="423"/>
      <c r="M2034" s="252"/>
      <c r="N2034" s="315">
        <f t="shared" si="563"/>
        <v>0</v>
      </c>
      <c r="O2034" s="424">
        <f t="shared" si="564"/>
        <v>0</v>
      </c>
      <c r="P2034" s="244"/>
      <c r="Q2034" s="423"/>
      <c r="R2034" s="252"/>
      <c r="S2034" s="429">
        <f t="shared" si="565"/>
        <v>0</v>
      </c>
      <c r="T2034" s="315">
        <f t="shared" si="566"/>
        <v>0</v>
      </c>
      <c r="U2034" s="252"/>
      <c r="V2034" s="252"/>
      <c r="W2034" s="253"/>
      <c r="X2034" s="313">
        <f t="shared" si="557"/>
        <v>0</v>
      </c>
    </row>
    <row r="2035" spans="2:24" ht="18.600000000000001" hidden="1" thickBot="1">
      <c r="B2035" s="140"/>
      <c r="C2035" s="164">
        <v>1020</v>
      </c>
      <c r="D2035" s="165" t="s">
        <v>217</v>
      </c>
      <c r="E2035" s="704"/>
      <c r="F2035" s="449"/>
      <c r="G2035" s="245"/>
      <c r="H2035" s="245"/>
      <c r="I2035" s="476">
        <f t="shared" si="562"/>
        <v>0</v>
      </c>
      <c r="J2035" s="243" t="str">
        <f t="shared" si="556"/>
        <v/>
      </c>
      <c r="K2035" s="244"/>
      <c r="L2035" s="423"/>
      <c r="M2035" s="252"/>
      <c r="N2035" s="315">
        <f t="shared" si="563"/>
        <v>0</v>
      </c>
      <c r="O2035" s="424">
        <f t="shared" si="564"/>
        <v>0</v>
      </c>
      <c r="P2035" s="244"/>
      <c r="Q2035" s="423"/>
      <c r="R2035" s="252"/>
      <c r="S2035" s="429">
        <f t="shared" si="565"/>
        <v>0</v>
      </c>
      <c r="T2035" s="315">
        <f t="shared" si="566"/>
        <v>0</v>
      </c>
      <c r="U2035" s="252"/>
      <c r="V2035" s="252"/>
      <c r="W2035" s="253"/>
      <c r="X2035" s="313">
        <f t="shared" si="557"/>
        <v>0</v>
      </c>
    </row>
    <row r="2036" spans="2:24" ht="18.600000000000001" hidden="1" thickBot="1">
      <c r="B2036" s="136"/>
      <c r="C2036" s="137">
        <v>1030</v>
      </c>
      <c r="D2036" s="145" t="s">
        <v>218</v>
      </c>
      <c r="E2036" s="704"/>
      <c r="F2036" s="449"/>
      <c r="G2036" s="245"/>
      <c r="H2036" s="245"/>
      <c r="I2036" s="476">
        <f t="shared" si="562"/>
        <v>0</v>
      </c>
      <c r="J2036" s="243" t="str">
        <f t="shared" si="556"/>
        <v/>
      </c>
      <c r="K2036" s="244"/>
      <c r="L2036" s="423"/>
      <c r="M2036" s="252"/>
      <c r="N2036" s="315">
        <f t="shared" si="563"/>
        <v>0</v>
      </c>
      <c r="O2036" s="424">
        <f t="shared" si="564"/>
        <v>0</v>
      </c>
      <c r="P2036" s="244"/>
      <c r="Q2036" s="423"/>
      <c r="R2036" s="252"/>
      <c r="S2036" s="429">
        <f t="shared" si="565"/>
        <v>0</v>
      </c>
      <c r="T2036" s="315">
        <f t="shared" si="566"/>
        <v>0</v>
      </c>
      <c r="U2036" s="252"/>
      <c r="V2036" s="252"/>
      <c r="W2036" s="253"/>
      <c r="X2036" s="313">
        <f t="shared" si="557"/>
        <v>0</v>
      </c>
    </row>
    <row r="2037" spans="2:24" ht="18.600000000000001" hidden="1" thickBot="1">
      <c r="B2037" s="136"/>
      <c r="C2037" s="164">
        <v>1051</v>
      </c>
      <c r="D2037" s="167" t="s">
        <v>219</v>
      </c>
      <c r="E2037" s="704"/>
      <c r="F2037" s="449"/>
      <c r="G2037" s="245"/>
      <c r="H2037" s="245"/>
      <c r="I2037" s="476">
        <f t="shared" si="562"/>
        <v>0</v>
      </c>
      <c r="J2037" s="243" t="str">
        <f t="shared" si="556"/>
        <v/>
      </c>
      <c r="K2037" s="244"/>
      <c r="L2037" s="423"/>
      <c r="M2037" s="252"/>
      <c r="N2037" s="315">
        <f t="shared" si="563"/>
        <v>0</v>
      </c>
      <c r="O2037" s="424">
        <f t="shared" si="564"/>
        <v>0</v>
      </c>
      <c r="P2037" s="244"/>
      <c r="Q2037" s="663"/>
      <c r="R2037" s="667"/>
      <c r="S2037" s="667"/>
      <c r="T2037" s="667"/>
      <c r="U2037" s="667"/>
      <c r="V2037" s="667"/>
      <c r="W2037" s="711"/>
      <c r="X2037" s="313">
        <f t="shared" si="557"/>
        <v>0</v>
      </c>
    </row>
    <row r="2038" spans="2:24" ht="18.600000000000001" hidden="1" thickBot="1">
      <c r="B2038" s="136"/>
      <c r="C2038" s="137">
        <v>1052</v>
      </c>
      <c r="D2038" s="145" t="s">
        <v>220</v>
      </c>
      <c r="E2038" s="704"/>
      <c r="F2038" s="449"/>
      <c r="G2038" s="245"/>
      <c r="H2038" s="245"/>
      <c r="I2038" s="476">
        <f t="shared" si="562"/>
        <v>0</v>
      </c>
      <c r="J2038" s="243" t="str">
        <f t="shared" si="556"/>
        <v/>
      </c>
      <c r="K2038" s="244"/>
      <c r="L2038" s="423"/>
      <c r="M2038" s="252"/>
      <c r="N2038" s="315">
        <f t="shared" si="563"/>
        <v>0</v>
      </c>
      <c r="O2038" s="424">
        <f t="shared" si="564"/>
        <v>0</v>
      </c>
      <c r="P2038" s="244"/>
      <c r="Q2038" s="663"/>
      <c r="R2038" s="667"/>
      <c r="S2038" s="667"/>
      <c r="T2038" s="667"/>
      <c r="U2038" s="667"/>
      <c r="V2038" s="667"/>
      <c r="W2038" s="711"/>
      <c r="X2038" s="313">
        <f t="shared" si="557"/>
        <v>0</v>
      </c>
    </row>
    <row r="2039" spans="2:24" ht="18.600000000000001" hidden="1" thickBot="1">
      <c r="B2039" s="136"/>
      <c r="C2039" s="168">
        <v>1053</v>
      </c>
      <c r="D2039" s="169" t="s">
        <v>1682</v>
      </c>
      <c r="E2039" s="704"/>
      <c r="F2039" s="449"/>
      <c r="G2039" s="245"/>
      <c r="H2039" s="245"/>
      <c r="I2039" s="476">
        <f t="shared" si="562"/>
        <v>0</v>
      </c>
      <c r="J2039" s="243" t="str">
        <f t="shared" si="556"/>
        <v/>
      </c>
      <c r="K2039" s="244"/>
      <c r="L2039" s="423"/>
      <c r="M2039" s="252"/>
      <c r="N2039" s="315">
        <f t="shared" si="563"/>
        <v>0</v>
      </c>
      <c r="O2039" s="424">
        <f t="shared" si="564"/>
        <v>0</v>
      </c>
      <c r="P2039" s="244"/>
      <c r="Q2039" s="663"/>
      <c r="R2039" s="667"/>
      <c r="S2039" s="667"/>
      <c r="T2039" s="667"/>
      <c r="U2039" s="667"/>
      <c r="V2039" s="667"/>
      <c r="W2039" s="711"/>
      <c r="X2039" s="313">
        <f t="shared" si="557"/>
        <v>0</v>
      </c>
    </row>
    <row r="2040" spans="2:24" ht="18.600000000000001" hidden="1" thickBot="1">
      <c r="B2040" s="136"/>
      <c r="C2040" s="137">
        <v>1062</v>
      </c>
      <c r="D2040" s="139" t="s">
        <v>221</v>
      </c>
      <c r="E2040" s="704"/>
      <c r="F2040" s="449"/>
      <c r="G2040" s="245"/>
      <c r="H2040" s="245"/>
      <c r="I2040" s="476">
        <f t="shared" si="562"/>
        <v>0</v>
      </c>
      <c r="J2040" s="243" t="str">
        <f t="shared" si="556"/>
        <v/>
      </c>
      <c r="K2040" s="244"/>
      <c r="L2040" s="423"/>
      <c r="M2040" s="252"/>
      <c r="N2040" s="315">
        <f t="shared" si="563"/>
        <v>0</v>
      </c>
      <c r="O2040" s="424">
        <f t="shared" si="564"/>
        <v>0</v>
      </c>
      <c r="P2040" s="244"/>
      <c r="Q2040" s="423"/>
      <c r="R2040" s="252"/>
      <c r="S2040" s="429">
        <f>+IF(+(L2040+M2040)&gt;=I2040,+M2040,+(+I2040-L2040))</f>
        <v>0</v>
      </c>
      <c r="T2040" s="315">
        <f>Q2040+R2040-S2040</f>
        <v>0</v>
      </c>
      <c r="U2040" s="252"/>
      <c r="V2040" s="252"/>
      <c r="W2040" s="253"/>
      <c r="X2040" s="313">
        <f t="shared" si="557"/>
        <v>0</v>
      </c>
    </row>
    <row r="2041" spans="2:24" ht="18.600000000000001" hidden="1" thickBot="1">
      <c r="B2041" s="136"/>
      <c r="C2041" s="137">
        <v>1063</v>
      </c>
      <c r="D2041" s="139" t="s">
        <v>222</v>
      </c>
      <c r="E2041" s="704"/>
      <c r="F2041" s="449"/>
      <c r="G2041" s="245"/>
      <c r="H2041" s="245"/>
      <c r="I2041" s="476">
        <f t="shared" si="562"/>
        <v>0</v>
      </c>
      <c r="J2041" s="243" t="str">
        <f t="shared" si="556"/>
        <v/>
      </c>
      <c r="K2041" s="244"/>
      <c r="L2041" s="423"/>
      <c r="M2041" s="252"/>
      <c r="N2041" s="315">
        <f t="shared" si="563"/>
        <v>0</v>
      </c>
      <c r="O2041" s="424">
        <f t="shared" si="564"/>
        <v>0</v>
      </c>
      <c r="P2041" s="244"/>
      <c r="Q2041" s="663"/>
      <c r="R2041" s="667"/>
      <c r="S2041" s="667"/>
      <c r="T2041" s="667"/>
      <c r="U2041" s="667"/>
      <c r="V2041" s="667"/>
      <c r="W2041" s="711"/>
      <c r="X2041" s="313">
        <f t="shared" si="557"/>
        <v>0</v>
      </c>
    </row>
    <row r="2042" spans="2:24" ht="18.600000000000001" hidden="1" thickBot="1">
      <c r="B2042" s="136"/>
      <c r="C2042" s="168">
        <v>1069</v>
      </c>
      <c r="D2042" s="170" t="s">
        <v>223</v>
      </c>
      <c r="E2042" s="704"/>
      <c r="F2042" s="449"/>
      <c r="G2042" s="245"/>
      <c r="H2042" s="245"/>
      <c r="I2042" s="476">
        <f t="shared" si="562"/>
        <v>0</v>
      </c>
      <c r="J2042" s="243" t="str">
        <f t="shared" ref="J2042:J2073" si="567">(IF($E2042&lt;&gt;0,$J$2,IF($I2042&lt;&gt;0,$J$2,"")))</f>
        <v/>
      </c>
      <c r="K2042" s="244"/>
      <c r="L2042" s="423"/>
      <c r="M2042" s="252"/>
      <c r="N2042" s="315">
        <f t="shared" si="563"/>
        <v>0</v>
      </c>
      <c r="O2042" s="424">
        <f t="shared" si="564"/>
        <v>0</v>
      </c>
      <c r="P2042" s="244"/>
      <c r="Q2042" s="423"/>
      <c r="R2042" s="252"/>
      <c r="S2042" s="429">
        <f>+IF(+(L2042+M2042)&gt;=I2042,+M2042,+(+I2042-L2042))</f>
        <v>0</v>
      </c>
      <c r="T2042" s="315">
        <f>Q2042+R2042-S2042</f>
        <v>0</v>
      </c>
      <c r="U2042" s="252"/>
      <c r="V2042" s="252"/>
      <c r="W2042" s="253"/>
      <c r="X2042" s="313">
        <f t="shared" ref="X2042:X2073" si="568">T2042-U2042-V2042-W2042</f>
        <v>0</v>
      </c>
    </row>
    <row r="2043" spans="2:24" ht="31.8" hidden="1" thickBot="1">
      <c r="B2043" s="140"/>
      <c r="C2043" s="137">
        <v>1091</v>
      </c>
      <c r="D2043" s="145" t="s">
        <v>224</v>
      </c>
      <c r="E2043" s="704"/>
      <c r="F2043" s="449"/>
      <c r="G2043" s="245"/>
      <c r="H2043" s="245"/>
      <c r="I2043" s="476">
        <f t="shared" si="562"/>
        <v>0</v>
      </c>
      <c r="J2043" s="243" t="str">
        <f t="shared" si="567"/>
        <v/>
      </c>
      <c r="K2043" s="244"/>
      <c r="L2043" s="423"/>
      <c r="M2043" s="252"/>
      <c r="N2043" s="315">
        <f t="shared" si="563"/>
        <v>0</v>
      </c>
      <c r="O2043" s="424">
        <f t="shared" si="564"/>
        <v>0</v>
      </c>
      <c r="P2043" s="244"/>
      <c r="Q2043" s="423"/>
      <c r="R2043" s="252"/>
      <c r="S2043" s="429">
        <f>+IF(+(L2043+M2043)&gt;=I2043,+M2043,+(+I2043-L2043))</f>
        <v>0</v>
      </c>
      <c r="T2043" s="315">
        <f>Q2043+R2043-S2043</f>
        <v>0</v>
      </c>
      <c r="U2043" s="252"/>
      <c r="V2043" s="252"/>
      <c r="W2043" s="253"/>
      <c r="X2043" s="313">
        <f t="shared" si="568"/>
        <v>0</v>
      </c>
    </row>
    <row r="2044" spans="2:24" ht="18.600000000000001" hidden="1" thickBot="1">
      <c r="B2044" s="136"/>
      <c r="C2044" s="137">
        <v>1092</v>
      </c>
      <c r="D2044" s="145" t="s">
        <v>352</v>
      </c>
      <c r="E2044" s="704"/>
      <c r="F2044" s="449"/>
      <c r="G2044" s="245"/>
      <c r="H2044" s="245"/>
      <c r="I2044" s="476">
        <f t="shared" si="562"/>
        <v>0</v>
      </c>
      <c r="J2044" s="243" t="str">
        <f t="shared" si="567"/>
        <v/>
      </c>
      <c r="K2044" s="244"/>
      <c r="L2044" s="423"/>
      <c r="M2044" s="252"/>
      <c r="N2044" s="315">
        <f t="shared" si="563"/>
        <v>0</v>
      </c>
      <c r="O2044" s="424">
        <f t="shared" si="564"/>
        <v>0</v>
      </c>
      <c r="P2044" s="244"/>
      <c r="Q2044" s="663"/>
      <c r="R2044" s="667"/>
      <c r="S2044" s="667"/>
      <c r="T2044" s="667"/>
      <c r="U2044" s="667"/>
      <c r="V2044" s="667"/>
      <c r="W2044" s="711"/>
      <c r="X2044" s="313">
        <f t="shared" si="568"/>
        <v>0</v>
      </c>
    </row>
    <row r="2045" spans="2:24" ht="18.600000000000001" hidden="1" thickBot="1">
      <c r="B2045" s="136"/>
      <c r="C2045" s="142">
        <v>1098</v>
      </c>
      <c r="D2045" s="146" t="s">
        <v>225</v>
      </c>
      <c r="E2045" s="704"/>
      <c r="F2045" s="449"/>
      <c r="G2045" s="245"/>
      <c r="H2045" s="245"/>
      <c r="I2045" s="476">
        <f t="shared" si="562"/>
        <v>0</v>
      </c>
      <c r="J2045" s="243" t="str">
        <f t="shared" si="567"/>
        <v/>
      </c>
      <c r="K2045" s="244"/>
      <c r="L2045" s="423"/>
      <c r="M2045" s="252"/>
      <c r="N2045" s="315">
        <f t="shared" si="563"/>
        <v>0</v>
      </c>
      <c r="O2045" s="424">
        <f t="shared" si="564"/>
        <v>0</v>
      </c>
      <c r="P2045" s="244"/>
      <c r="Q2045" s="423"/>
      <c r="R2045" s="252"/>
      <c r="S2045" s="429">
        <f>+IF(+(L2045+M2045)&gt;=I2045,+M2045,+(+I2045-L2045))</f>
        <v>0</v>
      </c>
      <c r="T2045" s="315">
        <f>Q2045+R2045-S2045</f>
        <v>0</v>
      </c>
      <c r="U2045" s="252"/>
      <c r="V2045" s="252"/>
      <c r="W2045" s="253"/>
      <c r="X2045" s="313">
        <f t="shared" si="568"/>
        <v>0</v>
      </c>
    </row>
    <row r="2046" spans="2:24" ht="18.600000000000001" hidden="1" thickBot="1">
      <c r="B2046" s="686">
        <v>1900</v>
      </c>
      <c r="C2046" s="942" t="s">
        <v>286</v>
      </c>
      <c r="D2046" s="942"/>
      <c r="E2046" s="687"/>
      <c r="F2046" s="688">
        <f>SUM(F2047:F2049)</f>
        <v>0</v>
      </c>
      <c r="G2046" s="689">
        <f>SUM(G2047:G2049)</f>
        <v>0</v>
      </c>
      <c r="H2046" s="689">
        <f>SUM(H2047:H2049)</f>
        <v>0</v>
      </c>
      <c r="I2046" s="689">
        <f>SUM(I2047:I2049)</f>
        <v>0</v>
      </c>
      <c r="J2046" s="243" t="str">
        <f t="shared" si="567"/>
        <v/>
      </c>
      <c r="K2046" s="244"/>
      <c r="L2046" s="316">
        <f>SUM(L2047:L2049)</f>
        <v>0</v>
      </c>
      <c r="M2046" s="317">
        <f>SUM(M2047:M2049)</f>
        <v>0</v>
      </c>
      <c r="N2046" s="425">
        <f>SUM(N2047:N2049)</f>
        <v>0</v>
      </c>
      <c r="O2046" s="426">
        <f>SUM(O2047:O2049)</f>
        <v>0</v>
      </c>
      <c r="P2046" s="244"/>
      <c r="Q2046" s="665"/>
      <c r="R2046" s="666"/>
      <c r="S2046" s="666"/>
      <c r="T2046" s="666"/>
      <c r="U2046" s="666"/>
      <c r="V2046" s="666"/>
      <c r="W2046" s="712"/>
      <c r="X2046" s="313">
        <f t="shared" si="568"/>
        <v>0</v>
      </c>
    </row>
    <row r="2047" spans="2:24" ht="18.600000000000001" hidden="1" thickBot="1">
      <c r="B2047" s="136"/>
      <c r="C2047" s="144">
        <v>1901</v>
      </c>
      <c r="D2047" s="138" t="s">
        <v>287</v>
      </c>
      <c r="E2047" s="704"/>
      <c r="F2047" s="449"/>
      <c r="G2047" s="245"/>
      <c r="H2047" s="245"/>
      <c r="I2047" s="476">
        <f>F2047+G2047+H2047</f>
        <v>0</v>
      </c>
      <c r="J2047" s="243" t="str">
        <f t="shared" si="567"/>
        <v/>
      </c>
      <c r="K2047" s="244"/>
      <c r="L2047" s="423"/>
      <c r="M2047" s="252"/>
      <c r="N2047" s="315">
        <f>I2047</f>
        <v>0</v>
      </c>
      <c r="O2047" s="424">
        <f>L2047+M2047-N2047</f>
        <v>0</v>
      </c>
      <c r="P2047" s="244"/>
      <c r="Q2047" s="663"/>
      <c r="R2047" s="667"/>
      <c r="S2047" s="667"/>
      <c r="T2047" s="667"/>
      <c r="U2047" s="667"/>
      <c r="V2047" s="667"/>
      <c r="W2047" s="711"/>
      <c r="X2047" s="313">
        <f t="shared" si="568"/>
        <v>0</v>
      </c>
    </row>
    <row r="2048" spans="2:24" ht="18.600000000000001" hidden="1" thickBot="1">
      <c r="B2048" s="136"/>
      <c r="C2048" s="137">
        <v>1981</v>
      </c>
      <c r="D2048" s="139" t="s">
        <v>288</v>
      </c>
      <c r="E2048" s="704"/>
      <c r="F2048" s="449"/>
      <c r="G2048" s="245"/>
      <c r="H2048" s="245"/>
      <c r="I2048" s="476">
        <f>F2048+G2048+H2048</f>
        <v>0</v>
      </c>
      <c r="J2048" s="243" t="str">
        <f t="shared" si="567"/>
        <v/>
      </c>
      <c r="K2048" s="244"/>
      <c r="L2048" s="423"/>
      <c r="M2048" s="252"/>
      <c r="N2048" s="315">
        <f>I2048</f>
        <v>0</v>
      </c>
      <c r="O2048" s="424">
        <f>L2048+M2048-N2048</f>
        <v>0</v>
      </c>
      <c r="P2048" s="244"/>
      <c r="Q2048" s="663"/>
      <c r="R2048" s="667"/>
      <c r="S2048" s="667"/>
      <c r="T2048" s="667"/>
      <c r="U2048" s="667"/>
      <c r="V2048" s="667"/>
      <c r="W2048" s="711"/>
      <c r="X2048" s="313">
        <f t="shared" si="568"/>
        <v>0</v>
      </c>
    </row>
    <row r="2049" spans="2:24" ht="18.600000000000001" hidden="1" thickBot="1">
      <c r="B2049" s="136"/>
      <c r="C2049" s="142">
        <v>1991</v>
      </c>
      <c r="D2049" s="141" t="s">
        <v>289</v>
      </c>
      <c r="E2049" s="704"/>
      <c r="F2049" s="449"/>
      <c r="G2049" s="245"/>
      <c r="H2049" s="245"/>
      <c r="I2049" s="476">
        <f>F2049+G2049+H2049</f>
        <v>0</v>
      </c>
      <c r="J2049" s="243" t="str">
        <f t="shared" si="567"/>
        <v/>
      </c>
      <c r="K2049" s="244"/>
      <c r="L2049" s="423"/>
      <c r="M2049" s="252"/>
      <c r="N2049" s="315">
        <f>I2049</f>
        <v>0</v>
      </c>
      <c r="O2049" s="424">
        <f>L2049+M2049-N2049</f>
        <v>0</v>
      </c>
      <c r="P2049" s="244"/>
      <c r="Q2049" s="663"/>
      <c r="R2049" s="667"/>
      <c r="S2049" s="667"/>
      <c r="T2049" s="667"/>
      <c r="U2049" s="667"/>
      <c r="V2049" s="667"/>
      <c r="W2049" s="711"/>
      <c r="X2049" s="313">
        <f t="shared" si="568"/>
        <v>0</v>
      </c>
    </row>
    <row r="2050" spans="2:24" ht="18.600000000000001" hidden="1" thickBot="1">
      <c r="B2050" s="686">
        <v>2100</v>
      </c>
      <c r="C2050" s="942" t="s">
        <v>1067</v>
      </c>
      <c r="D2050" s="942"/>
      <c r="E2050" s="687"/>
      <c r="F2050" s="688">
        <f>SUM(F2051:F2055)</f>
        <v>0</v>
      </c>
      <c r="G2050" s="689">
        <f>SUM(G2051:G2055)</f>
        <v>0</v>
      </c>
      <c r="H2050" s="689">
        <f>SUM(H2051:H2055)</f>
        <v>0</v>
      </c>
      <c r="I2050" s="689">
        <f>SUM(I2051:I2055)</f>
        <v>0</v>
      </c>
      <c r="J2050" s="243" t="str">
        <f t="shared" si="567"/>
        <v/>
      </c>
      <c r="K2050" s="244"/>
      <c r="L2050" s="316">
        <f>SUM(L2051:L2055)</f>
        <v>0</v>
      </c>
      <c r="M2050" s="317">
        <f>SUM(M2051:M2055)</f>
        <v>0</v>
      </c>
      <c r="N2050" s="425">
        <f>SUM(N2051:N2055)</f>
        <v>0</v>
      </c>
      <c r="O2050" s="426">
        <f>SUM(O2051:O2055)</f>
        <v>0</v>
      </c>
      <c r="P2050" s="244"/>
      <c r="Q2050" s="665"/>
      <c r="R2050" s="666"/>
      <c r="S2050" s="666"/>
      <c r="T2050" s="666"/>
      <c r="U2050" s="666"/>
      <c r="V2050" s="666"/>
      <c r="W2050" s="712"/>
      <c r="X2050" s="313">
        <f t="shared" si="568"/>
        <v>0</v>
      </c>
    </row>
    <row r="2051" spans="2:24" ht="18.600000000000001" hidden="1" thickBot="1">
      <c r="B2051" s="136"/>
      <c r="C2051" s="144">
        <v>2110</v>
      </c>
      <c r="D2051" s="147" t="s">
        <v>226</v>
      </c>
      <c r="E2051" s="704"/>
      <c r="F2051" s="449"/>
      <c r="G2051" s="245"/>
      <c r="H2051" s="245"/>
      <c r="I2051" s="476">
        <f>F2051+G2051+H2051</f>
        <v>0</v>
      </c>
      <c r="J2051" s="243" t="str">
        <f t="shared" si="567"/>
        <v/>
      </c>
      <c r="K2051" s="244"/>
      <c r="L2051" s="423"/>
      <c r="M2051" s="252"/>
      <c r="N2051" s="315">
        <f>I2051</f>
        <v>0</v>
      </c>
      <c r="O2051" s="424">
        <f>L2051+M2051-N2051</f>
        <v>0</v>
      </c>
      <c r="P2051" s="244"/>
      <c r="Q2051" s="663"/>
      <c r="R2051" s="667"/>
      <c r="S2051" s="667"/>
      <c r="T2051" s="667"/>
      <c r="U2051" s="667"/>
      <c r="V2051" s="667"/>
      <c r="W2051" s="711"/>
      <c r="X2051" s="313">
        <f t="shared" si="568"/>
        <v>0</v>
      </c>
    </row>
    <row r="2052" spans="2:24" ht="18.600000000000001" hidden="1" thickBot="1">
      <c r="B2052" s="171"/>
      <c r="C2052" s="137">
        <v>2120</v>
      </c>
      <c r="D2052" s="159" t="s">
        <v>227</v>
      </c>
      <c r="E2052" s="704"/>
      <c r="F2052" s="449"/>
      <c r="G2052" s="245"/>
      <c r="H2052" s="245"/>
      <c r="I2052" s="476">
        <f>F2052+G2052+H2052</f>
        <v>0</v>
      </c>
      <c r="J2052" s="243" t="str">
        <f t="shared" si="567"/>
        <v/>
      </c>
      <c r="K2052" s="244"/>
      <c r="L2052" s="423"/>
      <c r="M2052" s="252"/>
      <c r="N2052" s="315">
        <f>I2052</f>
        <v>0</v>
      </c>
      <c r="O2052" s="424">
        <f>L2052+M2052-N2052</f>
        <v>0</v>
      </c>
      <c r="P2052" s="244"/>
      <c r="Q2052" s="663"/>
      <c r="R2052" s="667"/>
      <c r="S2052" s="667"/>
      <c r="T2052" s="667"/>
      <c r="U2052" s="667"/>
      <c r="V2052" s="667"/>
      <c r="W2052" s="711"/>
      <c r="X2052" s="313">
        <f t="shared" si="568"/>
        <v>0</v>
      </c>
    </row>
    <row r="2053" spans="2:24" ht="18.600000000000001" hidden="1" thickBot="1">
      <c r="B2053" s="171"/>
      <c r="C2053" s="137">
        <v>2125</v>
      </c>
      <c r="D2053" s="156" t="s">
        <v>1060</v>
      </c>
      <c r="E2053" s="704"/>
      <c r="F2053" s="592">
        <v>0</v>
      </c>
      <c r="G2053" s="592">
        <v>0</v>
      </c>
      <c r="H2053" s="592">
        <v>0</v>
      </c>
      <c r="I2053" s="476">
        <f>F2053+G2053+H2053</f>
        <v>0</v>
      </c>
      <c r="J2053" s="243" t="str">
        <f t="shared" si="567"/>
        <v/>
      </c>
      <c r="K2053" s="244"/>
      <c r="L2053" s="423"/>
      <c r="M2053" s="252"/>
      <c r="N2053" s="315">
        <f>I2053</f>
        <v>0</v>
      </c>
      <c r="O2053" s="424">
        <f>L2053+M2053-N2053</f>
        <v>0</v>
      </c>
      <c r="P2053" s="244"/>
      <c r="Q2053" s="663"/>
      <c r="R2053" s="667"/>
      <c r="S2053" s="667"/>
      <c r="T2053" s="667"/>
      <c r="U2053" s="667"/>
      <c r="V2053" s="667"/>
      <c r="W2053" s="711"/>
      <c r="X2053" s="313">
        <f t="shared" si="568"/>
        <v>0</v>
      </c>
    </row>
    <row r="2054" spans="2:24" ht="18.600000000000001" hidden="1" thickBot="1">
      <c r="B2054" s="143"/>
      <c r="C2054" s="137">
        <v>2140</v>
      </c>
      <c r="D2054" s="159" t="s">
        <v>229</v>
      </c>
      <c r="E2054" s="704"/>
      <c r="F2054" s="592">
        <v>0</v>
      </c>
      <c r="G2054" s="592">
        <v>0</v>
      </c>
      <c r="H2054" s="592">
        <v>0</v>
      </c>
      <c r="I2054" s="476">
        <f>F2054+G2054+H2054</f>
        <v>0</v>
      </c>
      <c r="J2054" s="243" t="str">
        <f t="shared" si="567"/>
        <v/>
      </c>
      <c r="K2054" s="244"/>
      <c r="L2054" s="423"/>
      <c r="M2054" s="252"/>
      <c r="N2054" s="315">
        <f>I2054</f>
        <v>0</v>
      </c>
      <c r="O2054" s="424">
        <f>L2054+M2054-N2054</f>
        <v>0</v>
      </c>
      <c r="P2054" s="244"/>
      <c r="Q2054" s="663"/>
      <c r="R2054" s="667"/>
      <c r="S2054" s="667"/>
      <c r="T2054" s="667"/>
      <c r="U2054" s="667"/>
      <c r="V2054" s="667"/>
      <c r="W2054" s="711"/>
      <c r="X2054" s="313">
        <f t="shared" si="568"/>
        <v>0</v>
      </c>
    </row>
    <row r="2055" spans="2:24" ht="18.600000000000001" hidden="1" thickBot="1">
      <c r="B2055" s="136"/>
      <c r="C2055" s="142">
        <v>2190</v>
      </c>
      <c r="D2055" s="491" t="s">
        <v>230</v>
      </c>
      <c r="E2055" s="704"/>
      <c r="F2055" s="449"/>
      <c r="G2055" s="245"/>
      <c r="H2055" s="245"/>
      <c r="I2055" s="476">
        <f>F2055+G2055+H2055</f>
        <v>0</v>
      </c>
      <c r="J2055" s="243" t="str">
        <f t="shared" si="567"/>
        <v/>
      </c>
      <c r="K2055" s="244"/>
      <c r="L2055" s="423"/>
      <c r="M2055" s="252"/>
      <c r="N2055" s="315">
        <f>I2055</f>
        <v>0</v>
      </c>
      <c r="O2055" s="424">
        <f>L2055+M2055-N2055</f>
        <v>0</v>
      </c>
      <c r="P2055" s="244"/>
      <c r="Q2055" s="663"/>
      <c r="R2055" s="667"/>
      <c r="S2055" s="667"/>
      <c r="T2055" s="667"/>
      <c r="U2055" s="667"/>
      <c r="V2055" s="667"/>
      <c r="W2055" s="711"/>
      <c r="X2055" s="313">
        <f t="shared" si="568"/>
        <v>0</v>
      </c>
    </row>
    <row r="2056" spans="2:24" ht="18.600000000000001" hidden="1" thickBot="1">
      <c r="B2056" s="686">
        <v>2200</v>
      </c>
      <c r="C2056" s="942" t="s">
        <v>231</v>
      </c>
      <c r="D2056" s="942"/>
      <c r="E2056" s="687"/>
      <c r="F2056" s="688">
        <f>SUM(F2057:F2058)</f>
        <v>0</v>
      </c>
      <c r="G2056" s="689">
        <f>SUM(G2057:G2058)</f>
        <v>0</v>
      </c>
      <c r="H2056" s="689">
        <f>SUM(H2057:H2058)</f>
        <v>0</v>
      </c>
      <c r="I2056" s="689">
        <f>SUM(I2057:I2058)</f>
        <v>0</v>
      </c>
      <c r="J2056" s="243" t="str">
        <f t="shared" si="567"/>
        <v/>
      </c>
      <c r="K2056" s="244"/>
      <c r="L2056" s="316">
        <f>SUM(L2057:L2058)</f>
        <v>0</v>
      </c>
      <c r="M2056" s="317">
        <f>SUM(M2057:M2058)</f>
        <v>0</v>
      </c>
      <c r="N2056" s="425">
        <f>SUM(N2057:N2058)</f>
        <v>0</v>
      </c>
      <c r="O2056" s="426">
        <f>SUM(O2057:O2058)</f>
        <v>0</v>
      </c>
      <c r="P2056" s="244"/>
      <c r="Q2056" s="665"/>
      <c r="R2056" s="666"/>
      <c r="S2056" s="666"/>
      <c r="T2056" s="666"/>
      <c r="U2056" s="666"/>
      <c r="V2056" s="666"/>
      <c r="W2056" s="712"/>
      <c r="X2056" s="313">
        <f t="shared" si="568"/>
        <v>0</v>
      </c>
    </row>
    <row r="2057" spans="2:24" ht="18.600000000000001" hidden="1" thickBot="1">
      <c r="B2057" s="136"/>
      <c r="C2057" s="137">
        <v>2221</v>
      </c>
      <c r="D2057" s="139" t="s">
        <v>1440</v>
      </c>
      <c r="E2057" s="704"/>
      <c r="F2057" s="449"/>
      <c r="G2057" s="245"/>
      <c r="H2057" s="245"/>
      <c r="I2057" s="476">
        <f t="shared" ref="I2057:I2062" si="569">F2057+G2057+H2057</f>
        <v>0</v>
      </c>
      <c r="J2057" s="243" t="str">
        <f t="shared" si="567"/>
        <v/>
      </c>
      <c r="K2057" s="244"/>
      <c r="L2057" s="423"/>
      <c r="M2057" s="252"/>
      <c r="N2057" s="315">
        <f t="shared" ref="N2057:N2062" si="570">I2057</f>
        <v>0</v>
      </c>
      <c r="O2057" s="424">
        <f t="shared" ref="O2057:O2062" si="571">L2057+M2057-N2057</f>
        <v>0</v>
      </c>
      <c r="P2057" s="244"/>
      <c r="Q2057" s="663"/>
      <c r="R2057" s="667"/>
      <c r="S2057" s="667"/>
      <c r="T2057" s="667"/>
      <c r="U2057" s="667"/>
      <c r="V2057" s="667"/>
      <c r="W2057" s="711"/>
      <c r="X2057" s="313">
        <f t="shared" si="568"/>
        <v>0</v>
      </c>
    </row>
    <row r="2058" spans="2:24" ht="18.600000000000001" hidden="1" thickBot="1">
      <c r="B2058" s="136"/>
      <c r="C2058" s="142">
        <v>2224</v>
      </c>
      <c r="D2058" s="141" t="s">
        <v>232</v>
      </c>
      <c r="E2058" s="704"/>
      <c r="F2058" s="449"/>
      <c r="G2058" s="245"/>
      <c r="H2058" s="245"/>
      <c r="I2058" s="476">
        <f t="shared" si="569"/>
        <v>0</v>
      </c>
      <c r="J2058" s="243" t="str">
        <f t="shared" si="567"/>
        <v/>
      </c>
      <c r="K2058" s="244"/>
      <c r="L2058" s="423"/>
      <c r="M2058" s="252"/>
      <c r="N2058" s="315">
        <f t="shared" si="570"/>
        <v>0</v>
      </c>
      <c r="O2058" s="424">
        <f t="shared" si="571"/>
        <v>0</v>
      </c>
      <c r="P2058" s="244"/>
      <c r="Q2058" s="663"/>
      <c r="R2058" s="667"/>
      <c r="S2058" s="667"/>
      <c r="T2058" s="667"/>
      <c r="U2058" s="667"/>
      <c r="V2058" s="667"/>
      <c r="W2058" s="711"/>
      <c r="X2058" s="313">
        <f t="shared" si="568"/>
        <v>0</v>
      </c>
    </row>
    <row r="2059" spans="2:24" ht="18.600000000000001" hidden="1" thickBot="1">
      <c r="B2059" s="686">
        <v>2500</v>
      </c>
      <c r="C2059" s="944" t="s">
        <v>233</v>
      </c>
      <c r="D2059" s="944"/>
      <c r="E2059" s="687"/>
      <c r="F2059" s="690"/>
      <c r="G2059" s="691"/>
      <c r="H2059" s="691"/>
      <c r="I2059" s="692">
        <f t="shared" si="569"/>
        <v>0</v>
      </c>
      <c r="J2059" s="243" t="str">
        <f t="shared" si="567"/>
        <v/>
      </c>
      <c r="K2059" s="244"/>
      <c r="L2059" s="428"/>
      <c r="M2059" s="254"/>
      <c r="N2059" s="315">
        <f t="shared" si="570"/>
        <v>0</v>
      </c>
      <c r="O2059" s="424">
        <f t="shared" si="571"/>
        <v>0</v>
      </c>
      <c r="P2059" s="244"/>
      <c r="Q2059" s="665"/>
      <c r="R2059" s="666"/>
      <c r="S2059" s="667"/>
      <c r="T2059" s="667"/>
      <c r="U2059" s="666"/>
      <c r="V2059" s="667"/>
      <c r="W2059" s="711"/>
      <c r="X2059" s="313">
        <f t="shared" si="568"/>
        <v>0</v>
      </c>
    </row>
    <row r="2060" spans="2:24" ht="18.600000000000001" hidden="1" thickBot="1">
      <c r="B2060" s="686">
        <v>2600</v>
      </c>
      <c r="C2060" s="961" t="s">
        <v>234</v>
      </c>
      <c r="D2060" s="962"/>
      <c r="E2060" s="687"/>
      <c r="F2060" s="690"/>
      <c r="G2060" s="691"/>
      <c r="H2060" s="691"/>
      <c r="I2060" s="692">
        <f t="shared" si="569"/>
        <v>0</v>
      </c>
      <c r="J2060" s="243" t="str">
        <f t="shared" si="567"/>
        <v/>
      </c>
      <c r="K2060" s="244"/>
      <c r="L2060" s="428"/>
      <c r="M2060" s="254"/>
      <c r="N2060" s="315">
        <f t="shared" si="570"/>
        <v>0</v>
      </c>
      <c r="O2060" s="424">
        <f t="shared" si="571"/>
        <v>0</v>
      </c>
      <c r="P2060" s="244"/>
      <c r="Q2060" s="665"/>
      <c r="R2060" s="666"/>
      <c r="S2060" s="667"/>
      <c r="T2060" s="667"/>
      <c r="U2060" s="666"/>
      <c r="V2060" s="667"/>
      <c r="W2060" s="711"/>
      <c r="X2060" s="313">
        <f t="shared" si="568"/>
        <v>0</v>
      </c>
    </row>
    <row r="2061" spans="2:24" ht="18.600000000000001" hidden="1" thickBot="1">
      <c r="B2061" s="686">
        <v>2700</v>
      </c>
      <c r="C2061" s="961" t="s">
        <v>235</v>
      </c>
      <c r="D2061" s="962"/>
      <c r="E2061" s="687"/>
      <c r="F2061" s="690"/>
      <c r="G2061" s="691"/>
      <c r="H2061" s="691"/>
      <c r="I2061" s="692">
        <f t="shared" si="569"/>
        <v>0</v>
      </c>
      <c r="J2061" s="243" t="str">
        <f t="shared" si="567"/>
        <v/>
      </c>
      <c r="K2061" s="244"/>
      <c r="L2061" s="428"/>
      <c r="M2061" s="254"/>
      <c r="N2061" s="315">
        <f t="shared" si="570"/>
        <v>0</v>
      </c>
      <c r="O2061" s="424">
        <f t="shared" si="571"/>
        <v>0</v>
      </c>
      <c r="P2061" s="244"/>
      <c r="Q2061" s="665"/>
      <c r="R2061" s="666"/>
      <c r="S2061" s="667"/>
      <c r="T2061" s="667"/>
      <c r="U2061" s="666"/>
      <c r="V2061" s="667"/>
      <c r="W2061" s="711"/>
      <c r="X2061" s="313">
        <f t="shared" si="568"/>
        <v>0</v>
      </c>
    </row>
    <row r="2062" spans="2:24" ht="18.600000000000001" hidden="1" thickBot="1">
      <c r="B2062" s="686">
        <v>2800</v>
      </c>
      <c r="C2062" s="961" t="s">
        <v>1683</v>
      </c>
      <c r="D2062" s="962"/>
      <c r="E2062" s="687"/>
      <c r="F2062" s="690"/>
      <c r="G2062" s="691"/>
      <c r="H2062" s="691"/>
      <c r="I2062" s="692">
        <f t="shared" si="569"/>
        <v>0</v>
      </c>
      <c r="J2062" s="243" t="str">
        <f t="shared" si="567"/>
        <v/>
      </c>
      <c r="K2062" s="244"/>
      <c r="L2062" s="428"/>
      <c r="M2062" s="254"/>
      <c r="N2062" s="315">
        <f t="shared" si="570"/>
        <v>0</v>
      </c>
      <c r="O2062" s="424">
        <f t="shared" si="571"/>
        <v>0</v>
      </c>
      <c r="P2062" s="244"/>
      <c r="Q2062" s="665"/>
      <c r="R2062" s="666"/>
      <c r="S2062" s="667"/>
      <c r="T2062" s="667"/>
      <c r="U2062" s="666"/>
      <c r="V2062" s="667"/>
      <c r="W2062" s="711"/>
      <c r="X2062" s="313">
        <f t="shared" si="568"/>
        <v>0</v>
      </c>
    </row>
    <row r="2063" spans="2:24" ht="18.600000000000001" hidden="1" thickBot="1">
      <c r="B2063" s="686">
        <v>2900</v>
      </c>
      <c r="C2063" s="952" t="s">
        <v>236</v>
      </c>
      <c r="D2063" s="953"/>
      <c r="E2063" s="687"/>
      <c r="F2063" s="688">
        <f>SUM(F2064:F2071)</f>
        <v>0</v>
      </c>
      <c r="G2063" s="689">
        <f>SUM(G2064:G2071)</f>
        <v>0</v>
      </c>
      <c r="H2063" s="689">
        <f>SUM(H2064:H2071)</f>
        <v>0</v>
      </c>
      <c r="I2063" s="689">
        <f>SUM(I2064:I2071)</f>
        <v>0</v>
      </c>
      <c r="J2063" s="243" t="str">
        <f t="shared" si="567"/>
        <v/>
      </c>
      <c r="K2063" s="244"/>
      <c r="L2063" s="316">
        <f>SUM(L2064:L2071)</f>
        <v>0</v>
      </c>
      <c r="M2063" s="317">
        <f>SUM(M2064:M2071)</f>
        <v>0</v>
      </c>
      <c r="N2063" s="425">
        <f>SUM(N2064:N2071)</f>
        <v>0</v>
      </c>
      <c r="O2063" s="426">
        <f>SUM(O2064:O2071)</f>
        <v>0</v>
      </c>
      <c r="P2063" s="244"/>
      <c r="Q2063" s="665"/>
      <c r="R2063" s="666"/>
      <c r="S2063" s="666"/>
      <c r="T2063" s="666"/>
      <c r="U2063" s="666"/>
      <c r="V2063" s="666"/>
      <c r="W2063" s="712"/>
      <c r="X2063" s="313">
        <f t="shared" si="568"/>
        <v>0</v>
      </c>
    </row>
    <row r="2064" spans="2:24" ht="18.600000000000001" hidden="1" thickBot="1">
      <c r="B2064" s="172"/>
      <c r="C2064" s="144">
        <v>2910</v>
      </c>
      <c r="D2064" s="319" t="s">
        <v>1720</v>
      </c>
      <c r="E2064" s="704"/>
      <c r="F2064" s="449"/>
      <c r="G2064" s="245"/>
      <c r="H2064" s="245"/>
      <c r="I2064" s="476">
        <f t="shared" ref="I2064:I2071" si="572">F2064+G2064+H2064</f>
        <v>0</v>
      </c>
      <c r="J2064" s="243" t="str">
        <f t="shared" si="567"/>
        <v/>
      </c>
      <c r="K2064" s="244"/>
      <c r="L2064" s="423"/>
      <c r="M2064" s="252"/>
      <c r="N2064" s="315">
        <f t="shared" ref="N2064:N2071" si="573">I2064</f>
        <v>0</v>
      </c>
      <c r="O2064" s="424">
        <f t="shared" ref="O2064:O2071" si="574">L2064+M2064-N2064</f>
        <v>0</v>
      </c>
      <c r="P2064" s="244"/>
      <c r="Q2064" s="663"/>
      <c r="R2064" s="667"/>
      <c r="S2064" s="667"/>
      <c r="T2064" s="667"/>
      <c r="U2064" s="667"/>
      <c r="V2064" s="667"/>
      <c r="W2064" s="711"/>
      <c r="X2064" s="313">
        <f t="shared" si="568"/>
        <v>0</v>
      </c>
    </row>
    <row r="2065" spans="2:24" ht="18.600000000000001" hidden="1" thickBot="1">
      <c r="B2065" s="172"/>
      <c r="C2065" s="144">
        <v>2920</v>
      </c>
      <c r="D2065" s="319" t="s">
        <v>237</v>
      </c>
      <c r="E2065" s="704"/>
      <c r="F2065" s="449"/>
      <c r="G2065" s="245"/>
      <c r="H2065" s="245"/>
      <c r="I2065" s="476">
        <f t="shared" si="572"/>
        <v>0</v>
      </c>
      <c r="J2065" s="243" t="str">
        <f t="shared" si="567"/>
        <v/>
      </c>
      <c r="K2065" s="244"/>
      <c r="L2065" s="423"/>
      <c r="M2065" s="252"/>
      <c r="N2065" s="315">
        <f t="shared" si="573"/>
        <v>0</v>
      </c>
      <c r="O2065" s="424">
        <f t="shared" si="574"/>
        <v>0</v>
      </c>
      <c r="P2065" s="244"/>
      <c r="Q2065" s="663"/>
      <c r="R2065" s="667"/>
      <c r="S2065" s="667"/>
      <c r="T2065" s="667"/>
      <c r="U2065" s="667"/>
      <c r="V2065" s="667"/>
      <c r="W2065" s="711"/>
      <c r="X2065" s="313">
        <f t="shared" si="568"/>
        <v>0</v>
      </c>
    </row>
    <row r="2066" spans="2:24" ht="33" hidden="1" thickBot="1">
      <c r="B2066" s="172"/>
      <c r="C2066" s="168">
        <v>2969</v>
      </c>
      <c r="D2066" s="320" t="s">
        <v>238</v>
      </c>
      <c r="E2066" s="704"/>
      <c r="F2066" s="449"/>
      <c r="G2066" s="245"/>
      <c r="H2066" s="245"/>
      <c r="I2066" s="476">
        <f t="shared" si="572"/>
        <v>0</v>
      </c>
      <c r="J2066" s="243" t="str">
        <f t="shared" si="567"/>
        <v/>
      </c>
      <c r="K2066" s="244"/>
      <c r="L2066" s="423"/>
      <c r="M2066" s="252"/>
      <c r="N2066" s="315">
        <f t="shared" si="573"/>
        <v>0</v>
      </c>
      <c r="O2066" s="424">
        <f t="shared" si="574"/>
        <v>0</v>
      </c>
      <c r="P2066" s="244"/>
      <c r="Q2066" s="663"/>
      <c r="R2066" s="667"/>
      <c r="S2066" s="667"/>
      <c r="T2066" s="667"/>
      <c r="U2066" s="667"/>
      <c r="V2066" s="667"/>
      <c r="W2066" s="711"/>
      <c r="X2066" s="313">
        <f t="shared" si="568"/>
        <v>0</v>
      </c>
    </row>
    <row r="2067" spans="2:24" ht="33" hidden="1" thickBot="1">
      <c r="B2067" s="172"/>
      <c r="C2067" s="168">
        <v>2970</v>
      </c>
      <c r="D2067" s="320" t="s">
        <v>239</v>
      </c>
      <c r="E2067" s="704"/>
      <c r="F2067" s="449"/>
      <c r="G2067" s="245"/>
      <c r="H2067" s="245"/>
      <c r="I2067" s="476">
        <f t="shared" si="572"/>
        <v>0</v>
      </c>
      <c r="J2067" s="243" t="str">
        <f t="shared" si="567"/>
        <v/>
      </c>
      <c r="K2067" s="244"/>
      <c r="L2067" s="423"/>
      <c r="M2067" s="252"/>
      <c r="N2067" s="315">
        <f t="shared" si="573"/>
        <v>0</v>
      </c>
      <c r="O2067" s="424">
        <f t="shared" si="574"/>
        <v>0</v>
      </c>
      <c r="P2067" s="244"/>
      <c r="Q2067" s="663"/>
      <c r="R2067" s="667"/>
      <c r="S2067" s="667"/>
      <c r="T2067" s="667"/>
      <c r="U2067" s="667"/>
      <c r="V2067" s="667"/>
      <c r="W2067" s="711"/>
      <c r="X2067" s="313">
        <f t="shared" si="568"/>
        <v>0</v>
      </c>
    </row>
    <row r="2068" spans="2:24" ht="18.600000000000001" hidden="1" thickBot="1">
      <c r="B2068" s="172"/>
      <c r="C2068" s="166">
        <v>2989</v>
      </c>
      <c r="D2068" s="321" t="s">
        <v>240</v>
      </c>
      <c r="E2068" s="704"/>
      <c r="F2068" s="449"/>
      <c r="G2068" s="245"/>
      <c r="H2068" s="245"/>
      <c r="I2068" s="476">
        <f t="shared" si="572"/>
        <v>0</v>
      </c>
      <c r="J2068" s="243" t="str">
        <f t="shared" si="567"/>
        <v/>
      </c>
      <c r="K2068" s="244"/>
      <c r="L2068" s="423"/>
      <c r="M2068" s="252"/>
      <c r="N2068" s="315">
        <f t="shared" si="573"/>
        <v>0</v>
      </c>
      <c r="O2068" s="424">
        <f t="shared" si="574"/>
        <v>0</v>
      </c>
      <c r="P2068" s="244"/>
      <c r="Q2068" s="663"/>
      <c r="R2068" s="667"/>
      <c r="S2068" s="667"/>
      <c r="T2068" s="667"/>
      <c r="U2068" s="667"/>
      <c r="V2068" s="667"/>
      <c r="W2068" s="711"/>
      <c r="X2068" s="313">
        <f t="shared" si="568"/>
        <v>0</v>
      </c>
    </row>
    <row r="2069" spans="2:24" ht="33" hidden="1" thickBot="1">
      <c r="B2069" s="136"/>
      <c r="C2069" s="137">
        <v>2990</v>
      </c>
      <c r="D2069" s="322" t="s">
        <v>1701</v>
      </c>
      <c r="E2069" s="704"/>
      <c r="F2069" s="449"/>
      <c r="G2069" s="245"/>
      <c r="H2069" s="245"/>
      <c r="I2069" s="476">
        <f t="shared" si="572"/>
        <v>0</v>
      </c>
      <c r="J2069" s="243" t="str">
        <f t="shared" si="567"/>
        <v/>
      </c>
      <c r="K2069" s="244"/>
      <c r="L2069" s="423"/>
      <c r="M2069" s="252"/>
      <c r="N2069" s="315">
        <f t="shared" si="573"/>
        <v>0</v>
      </c>
      <c r="O2069" s="424">
        <f t="shared" si="574"/>
        <v>0</v>
      </c>
      <c r="P2069" s="244"/>
      <c r="Q2069" s="663"/>
      <c r="R2069" s="667"/>
      <c r="S2069" s="667"/>
      <c r="T2069" s="667"/>
      <c r="U2069" s="667"/>
      <c r="V2069" s="667"/>
      <c r="W2069" s="711"/>
      <c r="X2069" s="313">
        <f t="shared" si="568"/>
        <v>0</v>
      </c>
    </row>
    <row r="2070" spans="2:24" ht="18.600000000000001" hidden="1" thickBot="1">
      <c r="B2070" s="136"/>
      <c r="C2070" s="137">
        <v>2991</v>
      </c>
      <c r="D2070" s="322" t="s">
        <v>241</v>
      </c>
      <c r="E2070" s="704"/>
      <c r="F2070" s="449"/>
      <c r="G2070" s="245"/>
      <c r="H2070" s="245"/>
      <c r="I2070" s="476">
        <f t="shared" si="572"/>
        <v>0</v>
      </c>
      <c r="J2070" s="243" t="str">
        <f t="shared" si="567"/>
        <v/>
      </c>
      <c r="K2070" s="244"/>
      <c r="L2070" s="423"/>
      <c r="M2070" s="252"/>
      <c r="N2070" s="315">
        <f t="shared" si="573"/>
        <v>0</v>
      </c>
      <c r="O2070" s="424">
        <f t="shared" si="574"/>
        <v>0</v>
      </c>
      <c r="P2070" s="244"/>
      <c r="Q2070" s="663"/>
      <c r="R2070" s="667"/>
      <c r="S2070" s="667"/>
      <c r="T2070" s="667"/>
      <c r="U2070" s="667"/>
      <c r="V2070" s="667"/>
      <c r="W2070" s="711"/>
      <c r="X2070" s="313">
        <f t="shared" si="568"/>
        <v>0</v>
      </c>
    </row>
    <row r="2071" spans="2:24" ht="18.600000000000001" hidden="1" thickBot="1">
      <c r="B2071" s="136"/>
      <c r="C2071" s="142">
        <v>2992</v>
      </c>
      <c r="D2071" s="154" t="s">
        <v>242</v>
      </c>
      <c r="E2071" s="704"/>
      <c r="F2071" s="449"/>
      <c r="G2071" s="245"/>
      <c r="H2071" s="245"/>
      <c r="I2071" s="476">
        <f t="shared" si="572"/>
        <v>0</v>
      </c>
      <c r="J2071" s="243" t="str">
        <f t="shared" si="567"/>
        <v/>
      </c>
      <c r="K2071" s="244"/>
      <c r="L2071" s="423"/>
      <c r="M2071" s="252"/>
      <c r="N2071" s="315">
        <f t="shared" si="573"/>
        <v>0</v>
      </c>
      <c r="O2071" s="424">
        <f t="shared" si="574"/>
        <v>0</v>
      </c>
      <c r="P2071" s="244"/>
      <c r="Q2071" s="663"/>
      <c r="R2071" s="667"/>
      <c r="S2071" s="667"/>
      <c r="T2071" s="667"/>
      <c r="U2071" s="667"/>
      <c r="V2071" s="667"/>
      <c r="W2071" s="711"/>
      <c r="X2071" s="313">
        <f t="shared" si="568"/>
        <v>0</v>
      </c>
    </row>
    <row r="2072" spans="2:24" ht="18.600000000000001" hidden="1" thickBot="1">
      <c r="B2072" s="686">
        <v>3300</v>
      </c>
      <c r="C2072" s="952" t="s">
        <v>1740</v>
      </c>
      <c r="D2072" s="952"/>
      <c r="E2072" s="687"/>
      <c r="F2072" s="673">
        <v>0</v>
      </c>
      <c r="G2072" s="673">
        <v>0</v>
      </c>
      <c r="H2072" s="673">
        <v>0</v>
      </c>
      <c r="I2072" s="689">
        <f>SUM(I2073:I2077)</f>
        <v>0</v>
      </c>
      <c r="J2072" s="243" t="str">
        <f t="shared" si="567"/>
        <v/>
      </c>
      <c r="K2072" s="244"/>
      <c r="L2072" s="665"/>
      <c r="M2072" s="666"/>
      <c r="N2072" s="666"/>
      <c r="O2072" s="712"/>
      <c r="P2072" s="244"/>
      <c r="Q2072" s="665"/>
      <c r="R2072" s="666"/>
      <c r="S2072" s="666"/>
      <c r="T2072" s="666"/>
      <c r="U2072" s="666"/>
      <c r="V2072" s="666"/>
      <c r="W2072" s="712"/>
      <c r="X2072" s="313">
        <f t="shared" si="568"/>
        <v>0</v>
      </c>
    </row>
    <row r="2073" spans="2:24" ht="18.600000000000001" hidden="1" thickBot="1">
      <c r="B2073" s="143"/>
      <c r="C2073" s="144">
        <v>3301</v>
      </c>
      <c r="D2073" s="460" t="s">
        <v>243</v>
      </c>
      <c r="E2073" s="704"/>
      <c r="F2073" s="592">
        <v>0</v>
      </c>
      <c r="G2073" s="592">
        <v>0</v>
      </c>
      <c r="H2073" s="592">
        <v>0</v>
      </c>
      <c r="I2073" s="476">
        <f t="shared" ref="I2073:I2080" si="575">F2073+G2073+H2073</f>
        <v>0</v>
      </c>
      <c r="J2073" s="243" t="str">
        <f t="shared" si="567"/>
        <v/>
      </c>
      <c r="K2073" s="244"/>
      <c r="L2073" s="663"/>
      <c r="M2073" s="667"/>
      <c r="N2073" s="667"/>
      <c r="O2073" s="711"/>
      <c r="P2073" s="244"/>
      <c r="Q2073" s="663"/>
      <c r="R2073" s="667"/>
      <c r="S2073" s="667"/>
      <c r="T2073" s="667"/>
      <c r="U2073" s="667"/>
      <c r="V2073" s="667"/>
      <c r="W2073" s="711"/>
      <c r="X2073" s="313">
        <f t="shared" si="568"/>
        <v>0</v>
      </c>
    </row>
    <row r="2074" spans="2:24" ht="18.600000000000001" hidden="1" thickBot="1">
      <c r="B2074" s="143"/>
      <c r="C2074" s="168">
        <v>3302</v>
      </c>
      <c r="D2074" s="461" t="s">
        <v>1061</v>
      </c>
      <c r="E2074" s="704"/>
      <c r="F2074" s="592">
        <v>0</v>
      </c>
      <c r="G2074" s="592">
        <v>0</v>
      </c>
      <c r="H2074" s="592">
        <v>0</v>
      </c>
      <c r="I2074" s="476">
        <f t="shared" si="575"/>
        <v>0</v>
      </c>
      <c r="J2074" s="243" t="str">
        <f t="shared" ref="J2074:J2105" si="576">(IF($E2074&lt;&gt;0,$J$2,IF($I2074&lt;&gt;0,$J$2,"")))</f>
        <v/>
      </c>
      <c r="K2074" s="244"/>
      <c r="L2074" s="663"/>
      <c r="M2074" s="667"/>
      <c r="N2074" s="667"/>
      <c r="O2074" s="711"/>
      <c r="P2074" s="244"/>
      <c r="Q2074" s="663"/>
      <c r="R2074" s="667"/>
      <c r="S2074" s="667"/>
      <c r="T2074" s="667"/>
      <c r="U2074" s="667"/>
      <c r="V2074" s="667"/>
      <c r="W2074" s="711"/>
      <c r="X2074" s="313">
        <f t="shared" ref="X2074:X2105" si="577">T2074-U2074-V2074-W2074</f>
        <v>0</v>
      </c>
    </row>
    <row r="2075" spans="2:24" ht="18.600000000000001" hidden="1" thickBot="1">
      <c r="B2075" s="143"/>
      <c r="C2075" s="166">
        <v>3304</v>
      </c>
      <c r="D2075" s="462" t="s">
        <v>245</v>
      </c>
      <c r="E2075" s="704"/>
      <c r="F2075" s="592">
        <v>0</v>
      </c>
      <c r="G2075" s="592">
        <v>0</v>
      </c>
      <c r="H2075" s="592">
        <v>0</v>
      </c>
      <c r="I2075" s="476">
        <f t="shared" si="575"/>
        <v>0</v>
      </c>
      <c r="J2075" s="243" t="str">
        <f t="shared" si="576"/>
        <v/>
      </c>
      <c r="K2075" s="244"/>
      <c r="L2075" s="663"/>
      <c r="M2075" s="667"/>
      <c r="N2075" s="667"/>
      <c r="O2075" s="711"/>
      <c r="P2075" s="244"/>
      <c r="Q2075" s="663"/>
      <c r="R2075" s="667"/>
      <c r="S2075" s="667"/>
      <c r="T2075" s="667"/>
      <c r="U2075" s="667"/>
      <c r="V2075" s="667"/>
      <c r="W2075" s="711"/>
      <c r="X2075" s="313">
        <f t="shared" si="577"/>
        <v>0</v>
      </c>
    </row>
    <row r="2076" spans="2:24" ht="31.8" hidden="1" thickBot="1">
      <c r="B2076" s="143"/>
      <c r="C2076" s="142">
        <v>3306</v>
      </c>
      <c r="D2076" s="463" t="s">
        <v>1684</v>
      </c>
      <c r="E2076" s="704"/>
      <c r="F2076" s="592">
        <v>0</v>
      </c>
      <c r="G2076" s="592">
        <v>0</v>
      </c>
      <c r="H2076" s="592">
        <v>0</v>
      </c>
      <c r="I2076" s="476">
        <f t="shared" si="575"/>
        <v>0</v>
      </c>
      <c r="J2076" s="243" t="str">
        <f t="shared" si="576"/>
        <v/>
      </c>
      <c r="K2076" s="244"/>
      <c r="L2076" s="663"/>
      <c r="M2076" s="667"/>
      <c r="N2076" s="667"/>
      <c r="O2076" s="711"/>
      <c r="P2076" s="244"/>
      <c r="Q2076" s="663"/>
      <c r="R2076" s="667"/>
      <c r="S2076" s="667"/>
      <c r="T2076" s="667"/>
      <c r="U2076" s="667"/>
      <c r="V2076" s="667"/>
      <c r="W2076" s="711"/>
      <c r="X2076" s="313">
        <f t="shared" si="577"/>
        <v>0</v>
      </c>
    </row>
    <row r="2077" spans="2:24" ht="18.600000000000001" hidden="1" thickBot="1">
      <c r="B2077" s="143"/>
      <c r="C2077" s="142">
        <v>3307</v>
      </c>
      <c r="D2077" s="463" t="s">
        <v>1775</v>
      </c>
      <c r="E2077" s="704"/>
      <c r="F2077" s="592">
        <v>0</v>
      </c>
      <c r="G2077" s="592">
        <v>0</v>
      </c>
      <c r="H2077" s="592">
        <v>0</v>
      </c>
      <c r="I2077" s="476">
        <f t="shared" si="575"/>
        <v>0</v>
      </c>
      <c r="J2077" s="243" t="str">
        <f t="shared" si="576"/>
        <v/>
      </c>
      <c r="K2077" s="244"/>
      <c r="L2077" s="663"/>
      <c r="M2077" s="667"/>
      <c r="N2077" s="667"/>
      <c r="O2077" s="711"/>
      <c r="P2077" s="244"/>
      <c r="Q2077" s="663"/>
      <c r="R2077" s="667"/>
      <c r="S2077" s="667"/>
      <c r="T2077" s="667"/>
      <c r="U2077" s="667"/>
      <c r="V2077" s="667"/>
      <c r="W2077" s="711"/>
      <c r="X2077" s="313">
        <f t="shared" si="577"/>
        <v>0</v>
      </c>
    </row>
    <row r="2078" spans="2:24" ht="18.600000000000001" hidden="1" thickBot="1">
      <c r="B2078" s="686">
        <v>3900</v>
      </c>
      <c r="C2078" s="944" t="s">
        <v>246</v>
      </c>
      <c r="D2078" s="965"/>
      <c r="E2078" s="687"/>
      <c r="F2078" s="673">
        <v>0</v>
      </c>
      <c r="G2078" s="673">
        <v>0</v>
      </c>
      <c r="H2078" s="673">
        <v>0</v>
      </c>
      <c r="I2078" s="692">
        <f t="shared" si="575"/>
        <v>0</v>
      </c>
      <c r="J2078" s="243" t="str">
        <f t="shared" si="576"/>
        <v/>
      </c>
      <c r="K2078" s="244"/>
      <c r="L2078" s="428"/>
      <c r="M2078" s="254"/>
      <c r="N2078" s="317">
        <f>I2078</f>
        <v>0</v>
      </c>
      <c r="O2078" s="424">
        <f>L2078+M2078-N2078</f>
        <v>0</v>
      </c>
      <c r="P2078" s="244"/>
      <c r="Q2078" s="428"/>
      <c r="R2078" s="254"/>
      <c r="S2078" s="429">
        <f>+IF(+(L2078+M2078)&gt;=I2078,+M2078,+(+I2078-L2078))</f>
        <v>0</v>
      </c>
      <c r="T2078" s="315">
        <f>Q2078+R2078-S2078</f>
        <v>0</v>
      </c>
      <c r="U2078" s="254"/>
      <c r="V2078" s="254"/>
      <c r="W2078" s="253"/>
      <c r="X2078" s="313">
        <f t="shared" si="577"/>
        <v>0</v>
      </c>
    </row>
    <row r="2079" spans="2:24" ht="18.600000000000001" hidden="1" thickBot="1">
      <c r="B2079" s="686">
        <v>4000</v>
      </c>
      <c r="C2079" s="966" t="s">
        <v>247</v>
      </c>
      <c r="D2079" s="966"/>
      <c r="E2079" s="687"/>
      <c r="F2079" s="690"/>
      <c r="G2079" s="691"/>
      <c r="H2079" s="691"/>
      <c r="I2079" s="692">
        <f t="shared" si="575"/>
        <v>0</v>
      </c>
      <c r="J2079" s="243" t="str">
        <f t="shared" si="576"/>
        <v/>
      </c>
      <c r="K2079" s="244"/>
      <c r="L2079" s="428"/>
      <c r="M2079" s="254"/>
      <c r="N2079" s="317">
        <f>I2079</f>
        <v>0</v>
      </c>
      <c r="O2079" s="424">
        <f>L2079+M2079-N2079</f>
        <v>0</v>
      </c>
      <c r="P2079" s="244"/>
      <c r="Q2079" s="665"/>
      <c r="R2079" s="666"/>
      <c r="S2079" s="666"/>
      <c r="T2079" s="667"/>
      <c r="U2079" s="666"/>
      <c r="V2079" s="666"/>
      <c r="W2079" s="711"/>
      <c r="X2079" s="313">
        <f t="shared" si="577"/>
        <v>0</v>
      </c>
    </row>
    <row r="2080" spans="2:24" ht="18.600000000000001" hidden="1" thickBot="1">
      <c r="B2080" s="686">
        <v>4100</v>
      </c>
      <c r="C2080" s="966" t="s">
        <v>248</v>
      </c>
      <c r="D2080" s="966"/>
      <c r="E2080" s="687"/>
      <c r="F2080" s="673">
        <v>0</v>
      </c>
      <c r="G2080" s="673">
        <v>0</v>
      </c>
      <c r="H2080" s="673">
        <v>0</v>
      </c>
      <c r="I2080" s="692">
        <f t="shared" si="575"/>
        <v>0</v>
      </c>
      <c r="J2080" s="243" t="str">
        <f t="shared" si="576"/>
        <v/>
      </c>
      <c r="K2080" s="244"/>
      <c r="L2080" s="665"/>
      <c r="M2080" s="666"/>
      <c r="N2080" s="666"/>
      <c r="O2080" s="712"/>
      <c r="P2080" s="244"/>
      <c r="Q2080" s="665"/>
      <c r="R2080" s="666"/>
      <c r="S2080" s="666"/>
      <c r="T2080" s="666"/>
      <c r="U2080" s="666"/>
      <c r="V2080" s="666"/>
      <c r="W2080" s="712"/>
      <c r="X2080" s="313">
        <f t="shared" si="577"/>
        <v>0</v>
      </c>
    </row>
    <row r="2081" spans="2:24" ht="18.600000000000001" hidden="1" thickBot="1">
      <c r="B2081" s="686">
        <v>4200</v>
      </c>
      <c r="C2081" s="952" t="s">
        <v>249</v>
      </c>
      <c r="D2081" s="953"/>
      <c r="E2081" s="687"/>
      <c r="F2081" s="688">
        <f>SUM(F2082:F2087)</f>
        <v>0</v>
      </c>
      <c r="G2081" s="689">
        <f>SUM(G2082:G2087)</f>
        <v>0</v>
      </c>
      <c r="H2081" s="689">
        <f>SUM(H2082:H2087)</f>
        <v>0</v>
      </c>
      <c r="I2081" s="689">
        <f>SUM(I2082:I2087)</f>
        <v>0</v>
      </c>
      <c r="J2081" s="243" t="str">
        <f t="shared" si="576"/>
        <v/>
      </c>
      <c r="K2081" s="244"/>
      <c r="L2081" s="316">
        <f>SUM(L2082:L2087)</f>
        <v>0</v>
      </c>
      <c r="M2081" s="317">
        <f>SUM(M2082:M2087)</f>
        <v>0</v>
      </c>
      <c r="N2081" s="425">
        <f>SUM(N2082:N2087)</f>
        <v>0</v>
      </c>
      <c r="O2081" s="426">
        <f>SUM(O2082:O2087)</f>
        <v>0</v>
      </c>
      <c r="P2081" s="244"/>
      <c r="Q2081" s="316">
        <f t="shared" ref="Q2081:W2081" si="578">SUM(Q2082:Q2087)</f>
        <v>0</v>
      </c>
      <c r="R2081" s="317">
        <f t="shared" si="578"/>
        <v>0</v>
      </c>
      <c r="S2081" s="317">
        <f t="shared" si="578"/>
        <v>0</v>
      </c>
      <c r="T2081" s="317">
        <f t="shared" si="578"/>
        <v>0</v>
      </c>
      <c r="U2081" s="317">
        <f t="shared" si="578"/>
        <v>0</v>
      </c>
      <c r="V2081" s="317">
        <f t="shared" si="578"/>
        <v>0</v>
      </c>
      <c r="W2081" s="426">
        <f t="shared" si="578"/>
        <v>0</v>
      </c>
      <c r="X2081" s="313">
        <f t="shared" si="577"/>
        <v>0</v>
      </c>
    </row>
    <row r="2082" spans="2:24" ht="18.600000000000001" hidden="1" thickBot="1">
      <c r="B2082" s="173"/>
      <c r="C2082" s="144">
        <v>4201</v>
      </c>
      <c r="D2082" s="138" t="s">
        <v>250</v>
      </c>
      <c r="E2082" s="704"/>
      <c r="F2082" s="449"/>
      <c r="G2082" s="245"/>
      <c r="H2082" s="245"/>
      <c r="I2082" s="476">
        <f t="shared" ref="I2082:I2087" si="579">F2082+G2082+H2082</f>
        <v>0</v>
      </c>
      <c r="J2082" s="243" t="str">
        <f t="shared" si="576"/>
        <v/>
      </c>
      <c r="K2082" s="244"/>
      <c r="L2082" s="423"/>
      <c r="M2082" s="252"/>
      <c r="N2082" s="315">
        <f t="shared" ref="N2082:N2087" si="580">I2082</f>
        <v>0</v>
      </c>
      <c r="O2082" s="424">
        <f t="shared" ref="O2082:O2087" si="581">L2082+M2082-N2082</f>
        <v>0</v>
      </c>
      <c r="P2082" s="244"/>
      <c r="Q2082" s="423"/>
      <c r="R2082" s="252"/>
      <c r="S2082" s="429">
        <f t="shared" ref="S2082:S2087" si="582">+IF(+(L2082+M2082)&gt;=I2082,+M2082,+(+I2082-L2082))</f>
        <v>0</v>
      </c>
      <c r="T2082" s="315">
        <f t="shared" ref="T2082:T2087" si="583">Q2082+R2082-S2082</f>
        <v>0</v>
      </c>
      <c r="U2082" s="252"/>
      <c r="V2082" s="252"/>
      <c r="W2082" s="253"/>
      <c r="X2082" s="313">
        <f t="shared" si="577"/>
        <v>0</v>
      </c>
    </row>
    <row r="2083" spans="2:24" ht="18.600000000000001" hidden="1" thickBot="1">
      <c r="B2083" s="173"/>
      <c r="C2083" s="137">
        <v>4202</v>
      </c>
      <c r="D2083" s="139" t="s">
        <v>251</v>
      </c>
      <c r="E2083" s="704"/>
      <c r="F2083" s="449"/>
      <c r="G2083" s="245"/>
      <c r="H2083" s="245"/>
      <c r="I2083" s="476">
        <f t="shared" si="579"/>
        <v>0</v>
      </c>
      <c r="J2083" s="243" t="str">
        <f t="shared" si="576"/>
        <v/>
      </c>
      <c r="K2083" s="244"/>
      <c r="L2083" s="423"/>
      <c r="M2083" s="252"/>
      <c r="N2083" s="315">
        <f t="shared" si="580"/>
        <v>0</v>
      </c>
      <c r="O2083" s="424">
        <f t="shared" si="581"/>
        <v>0</v>
      </c>
      <c r="P2083" s="244"/>
      <c r="Q2083" s="423"/>
      <c r="R2083" s="252"/>
      <c r="S2083" s="429">
        <f t="shared" si="582"/>
        <v>0</v>
      </c>
      <c r="T2083" s="315">
        <f t="shared" si="583"/>
        <v>0</v>
      </c>
      <c r="U2083" s="252"/>
      <c r="V2083" s="252"/>
      <c r="W2083" s="253"/>
      <c r="X2083" s="313">
        <f t="shared" si="577"/>
        <v>0</v>
      </c>
    </row>
    <row r="2084" spans="2:24" ht="18.600000000000001" hidden="1" thickBot="1">
      <c r="B2084" s="173"/>
      <c r="C2084" s="137">
        <v>4214</v>
      </c>
      <c r="D2084" s="139" t="s">
        <v>252</v>
      </c>
      <c r="E2084" s="704"/>
      <c r="F2084" s="449"/>
      <c r="G2084" s="245"/>
      <c r="H2084" s="245"/>
      <c r="I2084" s="476">
        <f t="shared" si="579"/>
        <v>0</v>
      </c>
      <c r="J2084" s="243" t="str">
        <f t="shared" si="576"/>
        <v/>
      </c>
      <c r="K2084" s="244"/>
      <c r="L2084" s="423"/>
      <c r="M2084" s="252"/>
      <c r="N2084" s="315">
        <f t="shared" si="580"/>
        <v>0</v>
      </c>
      <c r="O2084" s="424">
        <f t="shared" si="581"/>
        <v>0</v>
      </c>
      <c r="P2084" s="244"/>
      <c r="Q2084" s="423"/>
      <c r="R2084" s="252"/>
      <c r="S2084" s="429">
        <f t="shared" si="582"/>
        <v>0</v>
      </c>
      <c r="T2084" s="315">
        <f t="shared" si="583"/>
        <v>0</v>
      </c>
      <c r="U2084" s="252"/>
      <c r="V2084" s="252"/>
      <c r="W2084" s="253"/>
      <c r="X2084" s="313">
        <f t="shared" si="577"/>
        <v>0</v>
      </c>
    </row>
    <row r="2085" spans="2:24" ht="18.600000000000001" hidden="1" thickBot="1">
      <c r="B2085" s="173"/>
      <c r="C2085" s="137">
        <v>4217</v>
      </c>
      <c r="D2085" s="139" t="s">
        <v>253</v>
      </c>
      <c r="E2085" s="704"/>
      <c r="F2085" s="449"/>
      <c r="G2085" s="245"/>
      <c r="H2085" s="245"/>
      <c r="I2085" s="476">
        <f t="shared" si="579"/>
        <v>0</v>
      </c>
      <c r="J2085" s="243" t="str">
        <f t="shared" si="576"/>
        <v/>
      </c>
      <c r="K2085" s="244"/>
      <c r="L2085" s="423"/>
      <c r="M2085" s="252"/>
      <c r="N2085" s="315">
        <f t="shared" si="580"/>
        <v>0</v>
      </c>
      <c r="O2085" s="424">
        <f t="shared" si="581"/>
        <v>0</v>
      </c>
      <c r="P2085" s="244"/>
      <c r="Q2085" s="423"/>
      <c r="R2085" s="252"/>
      <c r="S2085" s="429">
        <f t="shared" si="582"/>
        <v>0</v>
      </c>
      <c r="T2085" s="315">
        <f t="shared" si="583"/>
        <v>0</v>
      </c>
      <c r="U2085" s="252"/>
      <c r="V2085" s="252"/>
      <c r="W2085" s="253"/>
      <c r="X2085" s="313">
        <f t="shared" si="577"/>
        <v>0</v>
      </c>
    </row>
    <row r="2086" spans="2:24" ht="18.600000000000001" hidden="1" thickBot="1">
      <c r="B2086" s="173"/>
      <c r="C2086" s="137">
        <v>4218</v>
      </c>
      <c r="D2086" s="145" t="s">
        <v>254</v>
      </c>
      <c r="E2086" s="704"/>
      <c r="F2086" s="449"/>
      <c r="G2086" s="245"/>
      <c r="H2086" s="245"/>
      <c r="I2086" s="476">
        <f t="shared" si="579"/>
        <v>0</v>
      </c>
      <c r="J2086" s="243" t="str">
        <f t="shared" si="576"/>
        <v/>
      </c>
      <c r="K2086" s="244"/>
      <c r="L2086" s="423"/>
      <c r="M2086" s="252"/>
      <c r="N2086" s="315">
        <f t="shared" si="580"/>
        <v>0</v>
      </c>
      <c r="O2086" s="424">
        <f t="shared" si="581"/>
        <v>0</v>
      </c>
      <c r="P2086" s="244"/>
      <c r="Q2086" s="423"/>
      <c r="R2086" s="252"/>
      <c r="S2086" s="429">
        <f t="shared" si="582"/>
        <v>0</v>
      </c>
      <c r="T2086" s="315">
        <f t="shared" si="583"/>
        <v>0</v>
      </c>
      <c r="U2086" s="252"/>
      <c r="V2086" s="252"/>
      <c r="W2086" s="253"/>
      <c r="X2086" s="313">
        <f t="shared" si="577"/>
        <v>0</v>
      </c>
    </row>
    <row r="2087" spans="2:24" ht="18.600000000000001" hidden="1" thickBot="1">
      <c r="B2087" s="173"/>
      <c r="C2087" s="137">
        <v>4219</v>
      </c>
      <c r="D2087" s="156" t="s">
        <v>255</v>
      </c>
      <c r="E2087" s="704"/>
      <c r="F2087" s="449"/>
      <c r="G2087" s="245"/>
      <c r="H2087" s="245"/>
      <c r="I2087" s="476">
        <f t="shared" si="579"/>
        <v>0</v>
      </c>
      <c r="J2087" s="243" t="str">
        <f t="shared" si="576"/>
        <v/>
      </c>
      <c r="K2087" s="244"/>
      <c r="L2087" s="423"/>
      <c r="M2087" s="252"/>
      <c r="N2087" s="315">
        <f t="shared" si="580"/>
        <v>0</v>
      </c>
      <c r="O2087" s="424">
        <f t="shared" si="581"/>
        <v>0</v>
      </c>
      <c r="P2087" s="244"/>
      <c r="Q2087" s="423"/>
      <c r="R2087" s="252"/>
      <c r="S2087" s="429">
        <f t="shared" si="582"/>
        <v>0</v>
      </c>
      <c r="T2087" s="315">
        <f t="shared" si="583"/>
        <v>0</v>
      </c>
      <c r="U2087" s="252"/>
      <c r="V2087" s="252"/>
      <c r="W2087" s="253"/>
      <c r="X2087" s="313">
        <f t="shared" si="577"/>
        <v>0</v>
      </c>
    </row>
    <row r="2088" spans="2:24" ht="18.600000000000001" hidden="1" thickBot="1">
      <c r="B2088" s="686">
        <v>4300</v>
      </c>
      <c r="C2088" s="942" t="s">
        <v>1685</v>
      </c>
      <c r="D2088" s="942"/>
      <c r="E2088" s="687"/>
      <c r="F2088" s="688">
        <f>SUM(F2089:F2091)</f>
        <v>0</v>
      </c>
      <c r="G2088" s="689">
        <f>SUM(G2089:G2091)</f>
        <v>0</v>
      </c>
      <c r="H2088" s="689">
        <f>SUM(H2089:H2091)</f>
        <v>0</v>
      </c>
      <c r="I2088" s="689">
        <f>SUM(I2089:I2091)</f>
        <v>0</v>
      </c>
      <c r="J2088" s="243" t="str">
        <f t="shared" si="576"/>
        <v/>
      </c>
      <c r="K2088" s="244"/>
      <c r="L2088" s="316">
        <f>SUM(L2089:L2091)</f>
        <v>0</v>
      </c>
      <c r="M2088" s="317">
        <f>SUM(M2089:M2091)</f>
        <v>0</v>
      </c>
      <c r="N2088" s="425">
        <f>SUM(N2089:N2091)</f>
        <v>0</v>
      </c>
      <c r="O2088" s="426">
        <f>SUM(O2089:O2091)</f>
        <v>0</v>
      </c>
      <c r="P2088" s="244"/>
      <c r="Q2088" s="316">
        <f t="shared" ref="Q2088:W2088" si="584">SUM(Q2089:Q2091)</f>
        <v>0</v>
      </c>
      <c r="R2088" s="317">
        <f t="shared" si="584"/>
        <v>0</v>
      </c>
      <c r="S2088" s="317">
        <f t="shared" si="584"/>
        <v>0</v>
      </c>
      <c r="T2088" s="317">
        <f t="shared" si="584"/>
        <v>0</v>
      </c>
      <c r="U2088" s="317">
        <f t="shared" si="584"/>
        <v>0</v>
      </c>
      <c r="V2088" s="317">
        <f t="shared" si="584"/>
        <v>0</v>
      </c>
      <c r="W2088" s="426">
        <f t="shared" si="584"/>
        <v>0</v>
      </c>
      <c r="X2088" s="313">
        <f t="shared" si="577"/>
        <v>0</v>
      </c>
    </row>
    <row r="2089" spans="2:24" ht="18.600000000000001" hidden="1" thickBot="1">
      <c r="B2089" s="173"/>
      <c r="C2089" s="144">
        <v>4301</v>
      </c>
      <c r="D2089" s="163" t="s">
        <v>256</v>
      </c>
      <c r="E2089" s="704"/>
      <c r="F2089" s="449"/>
      <c r="G2089" s="245"/>
      <c r="H2089" s="245"/>
      <c r="I2089" s="476">
        <f t="shared" ref="I2089:I2094" si="585">F2089+G2089+H2089</f>
        <v>0</v>
      </c>
      <c r="J2089" s="243" t="str">
        <f t="shared" si="576"/>
        <v/>
      </c>
      <c r="K2089" s="244"/>
      <c r="L2089" s="423"/>
      <c r="M2089" s="252"/>
      <c r="N2089" s="315">
        <f t="shared" ref="N2089:N2094" si="586">I2089</f>
        <v>0</v>
      </c>
      <c r="O2089" s="424">
        <f t="shared" ref="O2089:O2094" si="587">L2089+M2089-N2089</f>
        <v>0</v>
      </c>
      <c r="P2089" s="244"/>
      <c r="Q2089" s="423"/>
      <c r="R2089" s="252"/>
      <c r="S2089" s="429">
        <f t="shared" ref="S2089:S2094" si="588">+IF(+(L2089+M2089)&gt;=I2089,+M2089,+(+I2089-L2089))</f>
        <v>0</v>
      </c>
      <c r="T2089" s="315">
        <f t="shared" ref="T2089:T2094" si="589">Q2089+R2089-S2089</f>
        <v>0</v>
      </c>
      <c r="U2089" s="252"/>
      <c r="V2089" s="252"/>
      <c r="W2089" s="253"/>
      <c r="X2089" s="313">
        <f t="shared" si="577"/>
        <v>0</v>
      </c>
    </row>
    <row r="2090" spans="2:24" ht="18.600000000000001" hidden="1" thickBot="1">
      <c r="B2090" s="173"/>
      <c r="C2090" s="137">
        <v>4302</v>
      </c>
      <c r="D2090" s="139" t="s">
        <v>1062</v>
      </c>
      <c r="E2090" s="704"/>
      <c r="F2090" s="449"/>
      <c r="G2090" s="245"/>
      <c r="H2090" s="245"/>
      <c r="I2090" s="476">
        <f t="shared" si="585"/>
        <v>0</v>
      </c>
      <c r="J2090" s="243" t="str">
        <f t="shared" si="576"/>
        <v/>
      </c>
      <c r="K2090" s="244"/>
      <c r="L2090" s="423"/>
      <c r="M2090" s="252"/>
      <c r="N2090" s="315">
        <f t="shared" si="586"/>
        <v>0</v>
      </c>
      <c r="O2090" s="424">
        <f t="shared" si="587"/>
        <v>0</v>
      </c>
      <c r="P2090" s="244"/>
      <c r="Q2090" s="423"/>
      <c r="R2090" s="252"/>
      <c r="S2090" s="429">
        <f t="shared" si="588"/>
        <v>0</v>
      </c>
      <c r="T2090" s="315">
        <f t="shared" si="589"/>
        <v>0</v>
      </c>
      <c r="U2090" s="252"/>
      <c r="V2090" s="252"/>
      <c r="W2090" s="253"/>
      <c r="X2090" s="313">
        <f t="shared" si="577"/>
        <v>0</v>
      </c>
    </row>
    <row r="2091" spans="2:24" ht="18.600000000000001" hidden="1" thickBot="1">
      <c r="B2091" s="173"/>
      <c r="C2091" s="142">
        <v>4309</v>
      </c>
      <c r="D2091" s="148" t="s">
        <v>258</v>
      </c>
      <c r="E2091" s="704"/>
      <c r="F2091" s="449"/>
      <c r="G2091" s="245"/>
      <c r="H2091" s="245"/>
      <c r="I2091" s="476">
        <f t="shared" si="585"/>
        <v>0</v>
      </c>
      <c r="J2091" s="243" t="str">
        <f t="shared" si="576"/>
        <v/>
      </c>
      <c r="K2091" s="244"/>
      <c r="L2091" s="423"/>
      <c r="M2091" s="252"/>
      <c r="N2091" s="315">
        <f t="shared" si="586"/>
        <v>0</v>
      </c>
      <c r="O2091" s="424">
        <f t="shared" si="587"/>
        <v>0</v>
      </c>
      <c r="P2091" s="244"/>
      <c r="Q2091" s="423"/>
      <c r="R2091" s="252"/>
      <c r="S2091" s="429">
        <f t="shared" si="588"/>
        <v>0</v>
      </c>
      <c r="T2091" s="315">
        <f t="shared" si="589"/>
        <v>0</v>
      </c>
      <c r="U2091" s="252"/>
      <c r="V2091" s="252"/>
      <c r="W2091" s="253"/>
      <c r="X2091" s="313">
        <f t="shared" si="577"/>
        <v>0</v>
      </c>
    </row>
    <row r="2092" spans="2:24" ht="18.600000000000001" hidden="1" thickBot="1">
      <c r="B2092" s="686">
        <v>4400</v>
      </c>
      <c r="C2092" s="944" t="s">
        <v>1686</v>
      </c>
      <c r="D2092" s="944"/>
      <c r="E2092" s="687"/>
      <c r="F2092" s="690"/>
      <c r="G2092" s="691"/>
      <c r="H2092" s="691"/>
      <c r="I2092" s="692">
        <f t="shared" si="585"/>
        <v>0</v>
      </c>
      <c r="J2092" s="243" t="str">
        <f t="shared" si="576"/>
        <v/>
      </c>
      <c r="K2092" s="244"/>
      <c r="L2092" s="428"/>
      <c r="M2092" s="254"/>
      <c r="N2092" s="317">
        <f t="shared" si="586"/>
        <v>0</v>
      </c>
      <c r="O2092" s="424">
        <f t="shared" si="587"/>
        <v>0</v>
      </c>
      <c r="P2092" s="244"/>
      <c r="Q2092" s="428"/>
      <c r="R2092" s="254"/>
      <c r="S2092" s="429">
        <f t="shared" si="588"/>
        <v>0</v>
      </c>
      <c r="T2092" s="315">
        <f t="shared" si="589"/>
        <v>0</v>
      </c>
      <c r="U2092" s="254"/>
      <c r="V2092" s="254"/>
      <c r="W2092" s="253"/>
      <c r="X2092" s="313">
        <f t="shared" si="577"/>
        <v>0</v>
      </c>
    </row>
    <row r="2093" spans="2:24" ht="18.600000000000001" hidden="1" thickBot="1">
      <c r="B2093" s="686">
        <v>4500</v>
      </c>
      <c r="C2093" s="966" t="s">
        <v>1687</v>
      </c>
      <c r="D2093" s="966"/>
      <c r="E2093" s="687"/>
      <c r="F2093" s="690"/>
      <c r="G2093" s="691"/>
      <c r="H2093" s="691"/>
      <c r="I2093" s="692">
        <f t="shared" si="585"/>
        <v>0</v>
      </c>
      <c r="J2093" s="243" t="str">
        <f t="shared" si="576"/>
        <v/>
      </c>
      <c r="K2093" s="244"/>
      <c r="L2093" s="428"/>
      <c r="M2093" s="254"/>
      <c r="N2093" s="317">
        <f t="shared" si="586"/>
        <v>0</v>
      </c>
      <c r="O2093" s="424">
        <f t="shared" si="587"/>
        <v>0</v>
      </c>
      <c r="P2093" s="244"/>
      <c r="Q2093" s="428"/>
      <c r="R2093" s="254"/>
      <c r="S2093" s="429">
        <f t="shared" si="588"/>
        <v>0</v>
      </c>
      <c r="T2093" s="315">
        <f t="shared" si="589"/>
        <v>0</v>
      </c>
      <c r="U2093" s="254"/>
      <c r="V2093" s="254"/>
      <c r="W2093" s="253"/>
      <c r="X2093" s="313">
        <f t="shared" si="577"/>
        <v>0</v>
      </c>
    </row>
    <row r="2094" spans="2:24" ht="18.600000000000001" hidden="1" thickBot="1">
      <c r="B2094" s="686">
        <v>4600</v>
      </c>
      <c r="C2094" s="961" t="s">
        <v>259</v>
      </c>
      <c r="D2094" s="967"/>
      <c r="E2094" s="687"/>
      <c r="F2094" s="690"/>
      <c r="G2094" s="691"/>
      <c r="H2094" s="691"/>
      <c r="I2094" s="692">
        <f t="shared" si="585"/>
        <v>0</v>
      </c>
      <c r="J2094" s="243" t="str">
        <f t="shared" si="576"/>
        <v/>
      </c>
      <c r="K2094" s="244"/>
      <c r="L2094" s="428"/>
      <c r="M2094" s="254"/>
      <c r="N2094" s="317">
        <f t="shared" si="586"/>
        <v>0</v>
      </c>
      <c r="O2094" s="424">
        <f t="shared" si="587"/>
        <v>0</v>
      </c>
      <c r="P2094" s="244"/>
      <c r="Q2094" s="428"/>
      <c r="R2094" s="254"/>
      <c r="S2094" s="429">
        <f t="shared" si="588"/>
        <v>0</v>
      </c>
      <c r="T2094" s="315">
        <f t="shared" si="589"/>
        <v>0</v>
      </c>
      <c r="U2094" s="254"/>
      <c r="V2094" s="254"/>
      <c r="W2094" s="253"/>
      <c r="X2094" s="313">
        <f t="shared" si="577"/>
        <v>0</v>
      </c>
    </row>
    <row r="2095" spans="2:24" ht="18.600000000000001" hidden="1" thickBot="1">
      <c r="B2095" s="686">
        <v>4900</v>
      </c>
      <c r="C2095" s="952" t="s">
        <v>290</v>
      </c>
      <c r="D2095" s="952"/>
      <c r="E2095" s="687"/>
      <c r="F2095" s="688">
        <f>+F2096+F2097</f>
        <v>0</v>
      </c>
      <c r="G2095" s="689">
        <f>+G2096+G2097</f>
        <v>0</v>
      </c>
      <c r="H2095" s="689">
        <f>+H2096+H2097</f>
        <v>0</v>
      </c>
      <c r="I2095" s="689">
        <f>+I2096+I2097</f>
        <v>0</v>
      </c>
      <c r="J2095" s="243" t="str">
        <f t="shared" si="576"/>
        <v/>
      </c>
      <c r="K2095" s="244"/>
      <c r="L2095" s="665"/>
      <c r="M2095" s="666"/>
      <c r="N2095" s="666"/>
      <c r="O2095" s="712"/>
      <c r="P2095" s="244"/>
      <c r="Q2095" s="665"/>
      <c r="R2095" s="666"/>
      <c r="S2095" s="666"/>
      <c r="T2095" s="666"/>
      <c r="U2095" s="666"/>
      <c r="V2095" s="666"/>
      <c r="W2095" s="712"/>
      <c r="X2095" s="313">
        <f t="shared" si="577"/>
        <v>0</v>
      </c>
    </row>
    <row r="2096" spans="2:24" ht="18.600000000000001" hidden="1" thickBot="1">
      <c r="B2096" s="173"/>
      <c r="C2096" s="144">
        <v>4901</v>
      </c>
      <c r="D2096" s="174" t="s">
        <v>291</v>
      </c>
      <c r="E2096" s="704"/>
      <c r="F2096" s="449"/>
      <c r="G2096" s="245"/>
      <c r="H2096" s="245"/>
      <c r="I2096" s="476">
        <f>F2096+G2096+H2096</f>
        <v>0</v>
      </c>
      <c r="J2096" s="243" t="str">
        <f t="shared" si="576"/>
        <v/>
      </c>
      <c r="K2096" s="244"/>
      <c r="L2096" s="663"/>
      <c r="M2096" s="667"/>
      <c r="N2096" s="667"/>
      <c r="O2096" s="711"/>
      <c r="P2096" s="244"/>
      <c r="Q2096" s="663"/>
      <c r="R2096" s="667"/>
      <c r="S2096" s="667"/>
      <c r="T2096" s="667"/>
      <c r="U2096" s="667"/>
      <c r="V2096" s="667"/>
      <c r="W2096" s="711"/>
      <c r="X2096" s="313">
        <f t="shared" si="577"/>
        <v>0</v>
      </c>
    </row>
    <row r="2097" spans="2:24" ht="18.600000000000001" hidden="1" thickBot="1">
      <c r="B2097" s="173"/>
      <c r="C2097" s="142">
        <v>4902</v>
      </c>
      <c r="D2097" s="148" t="s">
        <v>292</v>
      </c>
      <c r="E2097" s="704"/>
      <c r="F2097" s="449"/>
      <c r="G2097" s="245"/>
      <c r="H2097" s="245"/>
      <c r="I2097" s="476">
        <f>F2097+G2097+H2097</f>
        <v>0</v>
      </c>
      <c r="J2097" s="243" t="str">
        <f t="shared" si="576"/>
        <v/>
      </c>
      <c r="K2097" s="244"/>
      <c r="L2097" s="663"/>
      <c r="M2097" s="667"/>
      <c r="N2097" s="667"/>
      <c r="O2097" s="711"/>
      <c r="P2097" s="244"/>
      <c r="Q2097" s="663"/>
      <c r="R2097" s="667"/>
      <c r="S2097" s="667"/>
      <c r="T2097" s="667"/>
      <c r="U2097" s="667"/>
      <c r="V2097" s="667"/>
      <c r="W2097" s="711"/>
      <c r="X2097" s="313">
        <f t="shared" si="577"/>
        <v>0</v>
      </c>
    </row>
    <row r="2098" spans="2:24" ht="18.600000000000001" hidden="1" thickBot="1">
      <c r="B2098" s="693">
        <v>5100</v>
      </c>
      <c r="C2098" s="949" t="s">
        <v>260</v>
      </c>
      <c r="D2098" s="949"/>
      <c r="E2098" s="694"/>
      <c r="F2098" s="695"/>
      <c r="G2098" s="696"/>
      <c r="H2098" s="696"/>
      <c r="I2098" s="692">
        <f>F2098+G2098+H2098</f>
        <v>0</v>
      </c>
      <c r="J2098" s="243" t="str">
        <f t="shared" si="576"/>
        <v/>
      </c>
      <c r="K2098" s="244"/>
      <c r="L2098" s="430"/>
      <c r="M2098" s="431"/>
      <c r="N2098" s="327">
        <f>I2098</f>
        <v>0</v>
      </c>
      <c r="O2098" s="424">
        <f>L2098+M2098-N2098</f>
        <v>0</v>
      </c>
      <c r="P2098" s="244"/>
      <c r="Q2098" s="430"/>
      <c r="R2098" s="431"/>
      <c r="S2098" s="429">
        <f>+IF(+(L2098+M2098)&gt;=I2098,+M2098,+(+I2098-L2098))</f>
        <v>0</v>
      </c>
      <c r="T2098" s="315">
        <f>Q2098+R2098-S2098</f>
        <v>0</v>
      </c>
      <c r="U2098" s="431"/>
      <c r="V2098" s="431"/>
      <c r="W2098" s="253"/>
      <c r="X2098" s="313">
        <f t="shared" si="577"/>
        <v>0</v>
      </c>
    </row>
    <row r="2099" spans="2:24" ht="18.600000000000001" hidden="1" thickBot="1">
      <c r="B2099" s="693">
        <v>5200</v>
      </c>
      <c r="C2099" s="964" t="s">
        <v>261</v>
      </c>
      <c r="D2099" s="964"/>
      <c r="E2099" s="694"/>
      <c r="F2099" s="697">
        <f>SUM(F2100:F2106)</f>
        <v>0</v>
      </c>
      <c r="G2099" s="698">
        <f>SUM(G2100:G2106)</f>
        <v>0</v>
      </c>
      <c r="H2099" s="698">
        <f>SUM(H2100:H2106)</f>
        <v>0</v>
      </c>
      <c r="I2099" s="698">
        <f>SUM(I2100:I2106)</f>
        <v>0</v>
      </c>
      <c r="J2099" s="243" t="str">
        <f t="shared" si="576"/>
        <v/>
      </c>
      <c r="K2099" s="244"/>
      <c r="L2099" s="326">
        <f>SUM(L2100:L2106)</f>
        <v>0</v>
      </c>
      <c r="M2099" s="327">
        <f>SUM(M2100:M2106)</f>
        <v>0</v>
      </c>
      <c r="N2099" s="432">
        <f>SUM(N2100:N2106)</f>
        <v>0</v>
      </c>
      <c r="O2099" s="433">
        <f>SUM(O2100:O2106)</f>
        <v>0</v>
      </c>
      <c r="P2099" s="244"/>
      <c r="Q2099" s="326">
        <f t="shared" ref="Q2099:W2099" si="590">SUM(Q2100:Q2106)</f>
        <v>0</v>
      </c>
      <c r="R2099" s="327">
        <f t="shared" si="590"/>
        <v>0</v>
      </c>
      <c r="S2099" s="327">
        <f t="shared" si="590"/>
        <v>0</v>
      </c>
      <c r="T2099" s="327">
        <f t="shared" si="590"/>
        <v>0</v>
      </c>
      <c r="U2099" s="327">
        <f t="shared" si="590"/>
        <v>0</v>
      </c>
      <c r="V2099" s="327">
        <f t="shared" si="590"/>
        <v>0</v>
      </c>
      <c r="W2099" s="433">
        <f t="shared" si="590"/>
        <v>0</v>
      </c>
      <c r="X2099" s="313">
        <f t="shared" si="577"/>
        <v>0</v>
      </c>
    </row>
    <row r="2100" spans="2:24" ht="18.600000000000001" hidden="1" thickBot="1">
      <c r="B2100" s="175"/>
      <c r="C2100" s="176">
        <v>5201</v>
      </c>
      <c r="D2100" s="177" t="s">
        <v>262</v>
      </c>
      <c r="E2100" s="705"/>
      <c r="F2100" s="473"/>
      <c r="G2100" s="434"/>
      <c r="H2100" s="434"/>
      <c r="I2100" s="476">
        <f t="shared" ref="I2100:I2106" si="591">F2100+G2100+H2100</f>
        <v>0</v>
      </c>
      <c r="J2100" s="243" t="str">
        <f t="shared" si="576"/>
        <v/>
      </c>
      <c r="K2100" s="244"/>
      <c r="L2100" s="435"/>
      <c r="M2100" s="436"/>
      <c r="N2100" s="330">
        <f t="shared" ref="N2100:N2106" si="592">I2100</f>
        <v>0</v>
      </c>
      <c r="O2100" s="424">
        <f t="shared" ref="O2100:O2106" si="593">L2100+M2100-N2100</f>
        <v>0</v>
      </c>
      <c r="P2100" s="244"/>
      <c r="Q2100" s="435"/>
      <c r="R2100" s="436"/>
      <c r="S2100" s="429">
        <f t="shared" ref="S2100:S2106" si="594">+IF(+(L2100+M2100)&gt;=I2100,+M2100,+(+I2100-L2100))</f>
        <v>0</v>
      </c>
      <c r="T2100" s="315">
        <f t="shared" ref="T2100:T2106" si="595">Q2100+R2100-S2100</f>
        <v>0</v>
      </c>
      <c r="U2100" s="436"/>
      <c r="V2100" s="436"/>
      <c r="W2100" s="253"/>
      <c r="X2100" s="313">
        <f t="shared" si="577"/>
        <v>0</v>
      </c>
    </row>
    <row r="2101" spans="2:24" ht="18.600000000000001" hidden="1" thickBot="1">
      <c r="B2101" s="175"/>
      <c r="C2101" s="178">
        <v>5202</v>
      </c>
      <c r="D2101" s="179" t="s">
        <v>263</v>
      </c>
      <c r="E2101" s="705"/>
      <c r="F2101" s="473"/>
      <c r="G2101" s="434"/>
      <c r="H2101" s="434"/>
      <c r="I2101" s="476">
        <f t="shared" si="591"/>
        <v>0</v>
      </c>
      <c r="J2101" s="243" t="str">
        <f t="shared" si="576"/>
        <v/>
      </c>
      <c r="K2101" s="244"/>
      <c r="L2101" s="435"/>
      <c r="M2101" s="436"/>
      <c r="N2101" s="330">
        <f t="shared" si="592"/>
        <v>0</v>
      </c>
      <c r="O2101" s="424">
        <f t="shared" si="593"/>
        <v>0</v>
      </c>
      <c r="P2101" s="244"/>
      <c r="Q2101" s="435"/>
      <c r="R2101" s="436"/>
      <c r="S2101" s="429">
        <f t="shared" si="594"/>
        <v>0</v>
      </c>
      <c r="T2101" s="315">
        <f t="shared" si="595"/>
        <v>0</v>
      </c>
      <c r="U2101" s="436"/>
      <c r="V2101" s="436"/>
      <c r="W2101" s="253"/>
      <c r="X2101" s="313">
        <f t="shared" si="577"/>
        <v>0</v>
      </c>
    </row>
    <row r="2102" spans="2:24" ht="18.600000000000001" hidden="1" thickBot="1">
      <c r="B2102" s="175"/>
      <c r="C2102" s="178">
        <v>5203</v>
      </c>
      <c r="D2102" s="179" t="s">
        <v>924</v>
      </c>
      <c r="E2102" s="705"/>
      <c r="F2102" s="473"/>
      <c r="G2102" s="434"/>
      <c r="H2102" s="434"/>
      <c r="I2102" s="476">
        <f t="shared" si="591"/>
        <v>0</v>
      </c>
      <c r="J2102" s="243" t="str">
        <f t="shared" si="576"/>
        <v/>
      </c>
      <c r="K2102" s="244"/>
      <c r="L2102" s="435"/>
      <c r="M2102" s="436"/>
      <c r="N2102" s="330">
        <f t="shared" si="592"/>
        <v>0</v>
      </c>
      <c r="O2102" s="424">
        <f t="shared" si="593"/>
        <v>0</v>
      </c>
      <c r="P2102" s="244"/>
      <c r="Q2102" s="435"/>
      <c r="R2102" s="436"/>
      <c r="S2102" s="429">
        <f t="shared" si="594"/>
        <v>0</v>
      </c>
      <c r="T2102" s="315">
        <f t="shared" si="595"/>
        <v>0</v>
      </c>
      <c r="U2102" s="436"/>
      <c r="V2102" s="436"/>
      <c r="W2102" s="253"/>
      <c r="X2102" s="313">
        <f t="shared" si="577"/>
        <v>0</v>
      </c>
    </row>
    <row r="2103" spans="2:24" ht="18.600000000000001" hidden="1" thickBot="1">
      <c r="B2103" s="175"/>
      <c r="C2103" s="178">
        <v>5204</v>
      </c>
      <c r="D2103" s="179" t="s">
        <v>925</v>
      </c>
      <c r="E2103" s="705"/>
      <c r="F2103" s="473"/>
      <c r="G2103" s="434"/>
      <c r="H2103" s="434"/>
      <c r="I2103" s="476">
        <f t="shared" si="591"/>
        <v>0</v>
      </c>
      <c r="J2103" s="243" t="str">
        <f t="shared" si="576"/>
        <v/>
      </c>
      <c r="K2103" s="244"/>
      <c r="L2103" s="435"/>
      <c r="M2103" s="436"/>
      <c r="N2103" s="330">
        <f t="shared" si="592"/>
        <v>0</v>
      </c>
      <c r="O2103" s="424">
        <f t="shared" si="593"/>
        <v>0</v>
      </c>
      <c r="P2103" s="244"/>
      <c r="Q2103" s="435"/>
      <c r="R2103" s="436"/>
      <c r="S2103" s="429">
        <f t="shared" si="594"/>
        <v>0</v>
      </c>
      <c r="T2103" s="315">
        <f t="shared" si="595"/>
        <v>0</v>
      </c>
      <c r="U2103" s="436"/>
      <c r="V2103" s="436"/>
      <c r="W2103" s="253"/>
      <c r="X2103" s="313">
        <f t="shared" si="577"/>
        <v>0</v>
      </c>
    </row>
    <row r="2104" spans="2:24" ht="18.600000000000001" hidden="1" thickBot="1">
      <c r="B2104" s="175"/>
      <c r="C2104" s="178">
        <v>5205</v>
      </c>
      <c r="D2104" s="179" t="s">
        <v>926</v>
      </c>
      <c r="E2104" s="705"/>
      <c r="F2104" s="473"/>
      <c r="G2104" s="434"/>
      <c r="H2104" s="434"/>
      <c r="I2104" s="476">
        <f t="shared" si="591"/>
        <v>0</v>
      </c>
      <c r="J2104" s="243" t="str">
        <f t="shared" si="576"/>
        <v/>
      </c>
      <c r="K2104" s="244"/>
      <c r="L2104" s="435"/>
      <c r="M2104" s="436"/>
      <c r="N2104" s="330">
        <f t="shared" si="592"/>
        <v>0</v>
      </c>
      <c r="O2104" s="424">
        <f t="shared" si="593"/>
        <v>0</v>
      </c>
      <c r="P2104" s="244"/>
      <c r="Q2104" s="435"/>
      <c r="R2104" s="436"/>
      <c r="S2104" s="429">
        <f t="shared" si="594"/>
        <v>0</v>
      </c>
      <c r="T2104" s="315">
        <f t="shared" si="595"/>
        <v>0</v>
      </c>
      <c r="U2104" s="436"/>
      <c r="V2104" s="436"/>
      <c r="W2104" s="253"/>
      <c r="X2104" s="313">
        <f t="shared" si="577"/>
        <v>0</v>
      </c>
    </row>
    <row r="2105" spans="2:24" ht="18.600000000000001" hidden="1" thickBot="1">
      <c r="B2105" s="175"/>
      <c r="C2105" s="178">
        <v>5206</v>
      </c>
      <c r="D2105" s="179" t="s">
        <v>927</v>
      </c>
      <c r="E2105" s="705"/>
      <c r="F2105" s="473"/>
      <c r="G2105" s="434"/>
      <c r="H2105" s="434"/>
      <c r="I2105" s="476">
        <f t="shared" si="591"/>
        <v>0</v>
      </c>
      <c r="J2105" s="243" t="str">
        <f t="shared" si="576"/>
        <v/>
      </c>
      <c r="K2105" s="244"/>
      <c r="L2105" s="435"/>
      <c r="M2105" s="436"/>
      <c r="N2105" s="330">
        <f t="shared" si="592"/>
        <v>0</v>
      </c>
      <c r="O2105" s="424">
        <f t="shared" si="593"/>
        <v>0</v>
      </c>
      <c r="P2105" s="244"/>
      <c r="Q2105" s="435"/>
      <c r="R2105" s="436"/>
      <c r="S2105" s="429">
        <f t="shared" si="594"/>
        <v>0</v>
      </c>
      <c r="T2105" s="315">
        <f t="shared" si="595"/>
        <v>0</v>
      </c>
      <c r="U2105" s="436"/>
      <c r="V2105" s="436"/>
      <c r="W2105" s="253"/>
      <c r="X2105" s="313">
        <f t="shared" si="577"/>
        <v>0</v>
      </c>
    </row>
    <row r="2106" spans="2:24" ht="18.600000000000001" hidden="1" thickBot="1">
      <c r="B2106" s="175"/>
      <c r="C2106" s="180">
        <v>5219</v>
      </c>
      <c r="D2106" s="181" t="s">
        <v>928</v>
      </c>
      <c r="E2106" s="705"/>
      <c r="F2106" s="473"/>
      <c r="G2106" s="434"/>
      <c r="H2106" s="434"/>
      <c r="I2106" s="476">
        <f t="shared" si="591"/>
        <v>0</v>
      </c>
      <c r="J2106" s="243" t="str">
        <f t="shared" ref="J2106:J2125" si="596">(IF($E2106&lt;&gt;0,$J$2,IF($I2106&lt;&gt;0,$J$2,"")))</f>
        <v/>
      </c>
      <c r="K2106" s="244"/>
      <c r="L2106" s="435"/>
      <c r="M2106" s="436"/>
      <c r="N2106" s="330">
        <f t="shared" si="592"/>
        <v>0</v>
      </c>
      <c r="O2106" s="424">
        <f t="shared" si="593"/>
        <v>0</v>
      </c>
      <c r="P2106" s="244"/>
      <c r="Q2106" s="435"/>
      <c r="R2106" s="436"/>
      <c r="S2106" s="429">
        <f t="shared" si="594"/>
        <v>0</v>
      </c>
      <c r="T2106" s="315">
        <f t="shared" si="595"/>
        <v>0</v>
      </c>
      <c r="U2106" s="436"/>
      <c r="V2106" s="436"/>
      <c r="W2106" s="253"/>
      <c r="X2106" s="313">
        <f t="shared" ref="X2106:X2137" si="597">T2106-U2106-V2106-W2106</f>
        <v>0</v>
      </c>
    </row>
    <row r="2107" spans="2:24" ht="18.600000000000001" hidden="1" thickBot="1">
      <c r="B2107" s="693">
        <v>5300</v>
      </c>
      <c r="C2107" s="968" t="s">
        <v>929</v>
      </c>
      <c r="D2107" s="968"/>
      <c r="E2107" s="694"/>
      <c r="F2107" s="697">
        <f>SUM(F2108:F2109)</f>
        <v>0</v>
      </c>
      <c r="G2107" s="698">
        <f>SUM(G2108:G2109)</f>
        <v>0</v>
      </c>
      <c r="H2107" s="698">
        <f>SUM(H2108:H2109)</f>
        <v>0</v>
      </c>
      <c r="I2107" s="698">
        <f>SUM(I2108:I2109)</f>
        <v>0</v>
      </c>
      <c r="J2107" s="243" t="str">
        <f t="shared" si="596"/>
        <v/>
      </c>
      <c r="K2107" s="244"/>
      <c r="L2107" s="326">
        <f>SUM(L2108:L2109)</f>
        <v>0</v>
      </c>
      <c r="M2107" s="327">
        <f>SUM(M2108:M2109)</f>
        <v>0</v>
      </c>
      <c r="N2107" s="432">
        <f>SUM(N2108:N2109)</f>
        <v>0</v>
      </c>
      <c r="O2107" s="433">
        <f>SUM(O2108:O2109)</f>
        <v>0</v>
      </c>
      <c r="P2107" s="244"/>
      <c r="Q2107" s="326">
        <f t="shared" ref="Q2107:W2107" si="598">SUM(Q2108:Q2109)</f>
        <v>0</v>
      </c>
      <c r="R2107" s="327">
        <f t="shared" si="598"/>
        <v>0</v>
      </c>
      <c r="S2107" s="327">
        <f t="shared" si="598"/>
        <v>0</v>
      </c>
      <c r="T2107" s="327">
        <f t="shared" si="598"/>
        <v>0</v>
      </c>
      <c r="U2107" s="327">
        <f t="shared" si="598"/>
        <v>0</v>
      </c>
      <c r="V2107" s="327">
        <f t="shared" si="598"/>
        <v>0</v>
      </c>
      <c r="W2107" s="433">
        <f t="shared" si="598"/>
        <v>0</v>
      </c>
      <c r="X2107" s="313">
        <f t="shared" si="597"/>
        <v>0</v>
      </c>
    </row>
    <row r="2108" spans="2:24" ht="18.600000000000001" hidden="1" thickBot="1">
      <c r="B2108" s="175"/>
      <c r="C2108" s="176">
        <v>5301</v>
      </c>
      <c r="D2108" s="177" t="s">
        <v>1441</v>
      </c>
      <c r="E2108" s="705"/>
      <c r="F2108" s="473"/>
      <c r="G2108" s="434"/>
      <c r="H2108" s="434"/>
      <c r="I2108" s="476">
        <f>F2108+G2108+H2108</f>
        <v>0</v>
      </c>
      <c r="J2108" s="243" t="str">
        <f t="shared" si="596"/>
        <v/>
      </c>
      <c r="K2108" s="244"/>
      <c r="L2108" s="435"/>
      <c r="M2108" s="436"/>
      <c r="N2108" s="330">
        <f>I2108</f>
        <v>0</v>
      </c>
      <c r="O2108" s="424">
        <f>L2108+M2108-N2108</f>
        <v>0</v>
      </c>
      <c r="P2108" s="244"/>
      <c r="Q2108" s="435"/>
      <c r="R2108" s="436"/>
      <c r="S2108" s="429">
        <f>+IF(+(L2108+M2108)&gt;=I2108,+M2108,+(+I2108-L2108))</f>
        <v>0</v>
      </c>
      <c r="T2108" s="315">
        <f>Q2108+R2108-S2108</f>
        <v>0</v>
      </c>
      <c r="U2108" s="436"/>
      <c r="V2108" s="436"/>
      <c r="W2108" s="253"/>
      <c r="X2108" s="313">
        <f t="shared" si="597"/>
        <v>0</v>
      </c>
    </row>
    <row r="2109" spans="2:24" ht="18.600000000000001" hidden="1" thickBot="1">
      <c r="B2109" s="175"/>
      <c r="C2109" s="180">
        <v>5309</v>
      </c>
      <c r="D2109" s="181" t="s">
        <v>930</v>
      </c>
      <c r="E2109" s="705"/>
      <c r="F2109" s="473"/>
      <c r="G2109" s="434"/>
      <c r="H2109" s="434"/>
      <c r="I2109" s="476">
        <f>F2109+G2109+H2109</f>
        <v>0</v>
      </c>
      <c r="J2109" s="243" t="str">
        <f t="shared" si="596"/>
        <v/>
      </c>
      <c r="K2109" s="244"/>
      <c r="L2109" s="435"/>
      <c r="M2109" s="436"/>
      <c r="N2109" s="330">
        <f>I2109</f>
        <v>0</v>
      </c>
      <c r="O2109" s="424">
        <f>L2109+M2109-N2109</f>
        <v>0</v>
      </c>
      <c r="P2109" s="244"/>
      <c r="Q2109" s="435"/>
      <c r="R2109" s="436"/>
      <c r="S2109" s="429">
        <f>+IF(+(L2109+M2109)&gt;=I2109,+M2109,+(+I2109-L2109))</f>
        <v>0</v>
      </c>
      <c r="T2109" s="315">
        <f>Q2109+R2109-S2109</f>
        <v>0</v>
      </c>
      <c r="U2109" s="436"/>
      <c r="V2109" s="436"/>
      <c r="W2109" s="253"/>
      <c r="X2109" s="313">
        <f t="shared" si="597"/>
        <v>0</v>
      </c>
    </row>
    <row r="2110" spans="2:24" ht="18.600000000000001" hidden="1" thickBot="1">
      <c r="B2110" s="693">
        <v>5400</v>
      </c>
      <c r="C2110" s="949" t="s">
        <v>1011</v>
      </c>
      <c r="D2110" s="949"/>
      <c r="E2110" s="694"/>
      <c r="F2110" s="695"/>
      <c r="G2110" s="696"/>
      <c r="H2110" s="696"/>
      <c r="I2110" s="692">
        <f>F2110+G2110+H2110</f>
        <v>0</v>
      </c>
      <c r="J2110" s="243" t="str">
        <f t="shared" si="596"/>
        <v/>
      </c>
      <c r="K2110" s="244"/>
      <c r="L2110" s="430"/>
      <c r="M2110" s="431"/>
      <c r="N2110" s="327">
        <f>I2110</f>
        <v>0</v>
      </c>
      <c r="O2110" s="424">
        <f>L2110+M2110-N2110</f>
        <v>0</v>
      </c>
      <c r="P2110" s="244"/>
      <c r="Q2110" s="430"/>
      <c r="R2110" s="431"/>
      <c r="S2110" s="429">
        <f>+IF(+(L2110+M2110)&gt;=I2110,+M2110,+(+I2110-L2110))</f>
        <v>0</v>
      </c>
      <c r="T2110" s="315">
        <f>Q2110+R2110-S2110</f>
        <v>0</v>
      </c>
      <c r="U2110" s="431"/>
      <c r="V2110" s="431"/>
      <c r="W2110" s="253"/>
      <c r="X2110" s="313">
        <f t="shared" si="597"/>
        <v>0</v>
      </c>
    </row>
    <row r="2111" spans="2:24" ht="18.600000000000001" hidden="1" thickBot="1">
      <c r="B2111" s="686">
        <v>5500</v>
      </c>
      <c r="C2111" s="952" t="s">
        <v>1012</v>
      </c>
      <c r="D2111" s="952"/>
      <c r="E2111" s="687"/>
      <c r="F2111" s="688">
        <f>SUM(F2112:F2115)</f>
        <v>0</v>
      </c>
      <c r="G2111" s="689">
        <f>SUM(G2112:G2115)</f>
        <v>0</v>
      </c>
      <c r="H2111" s="689">
        <f>SUM(H2112:H2115)</f>
        <v>0</v>
      </c>
      <c r="I2111" s="689">
        <f>SUM(I2112:I2115)</f>
        <v>0</v>
      </c>
      <c r="J2111" s="243" t="str">
        <f t="shared" si="596"/>
        <v/>
      </c>
      <c r="K2111" s="244"/>
      <c r="L2111" s="316">
        <f>SUM(L2112:L2115)</f>
        <v>0</v>
      </c>
      <c r="M2111" s="317">
        <f>SUM(M2112:M2115)</f>
        <v>0</v>
      </c>
      <c r="N2111" s="425">
        <f>SUM(N2112:N2115)</f>
        <v>0</v>
      </c>
      <c r="O2111" s="426">
        <f>SUM(O2112:O2115)</f>
        <v>0</v>
      </c>
      <c r="P2111" s="244"/>
      <c r="Q2111" s="316">
        <f t="shared" ref="Q2111:W2111" si="599">SUM(Q2112:Q2115)</f>
        <v>0</v>
      </c>
      <c r="R2111" s="317">
        <f t="shared" si="599"/>
        <v>0</v>
      </c>
      <c r="S2111" s="317">
        <f t="shared" si="599"/>
        <v>0</v>
      </c>
      <c r="T2111" s="317">
        <f t="shared" si="599"/>
        <v>0</v>
      </c>
      <c r="U2111" s="317">
        <f t="shared" si="599"/>
        <v>0</v>
      </c>
      <c r="V2111" s="317">
        <f t="shared" si="599"/>
        <v>0</v>
      </c>
      <c r="W2111" s="426">
        <f t="shared" si="599"/>
        <v>0</v>
      </c>
      <c r="X2111" s="313">
        <f t="shared" si="597"/>
        <v>0</v>
      </c>
    </row>
    <row r="2112" spans="2:24" ht="18.600000000000001" hidden="1" thickBot="1">
      <c r="B2112" s="173"/>
      <c r="C2112" s="144">
        <v>5501</v>
      </c>
      <c r="D2112" s="163" t="s">
        <v>1013</v>
      </c>
      <c r="E2112" s="704"/>
      <c r="F2112" s="449"/>
      <c r="G2112" s="245"/>
      <c r="H2112" s="245"/>
      <c r="I2112" s="476">
        <f>F2112+G2112+H2112</f>
        <v>0</v>
      </c>
      <c r="J2112" s="243" t="str">
        <f t="shared" si="596"/>
        <v/>
      </c>
      <c r="K2112" s="244"/>
      <c r="L2112" s="423"/>
      <c r="M2112" s="252"/>
      <c r="N2112" s="315">
        <f>I2112</f>
        <v>0</v>
      </c>
      <c r="O2112" s="424">
        <f>L2112+M2112-N2112</f>
        <v>0</v>
      </c>
      <c r="P2112" s="244"/>
      <c r="Q2112" s="423"/>
      <c r="R2112" s="252"/>
      <c r="S2112" s="429">
        <f>+IF(+(L2112+M2112)&gt;=I2112,+M2112,+(+I2112-L2112))</f>
        <v>0</v>
      </c>
      <c r="T2112" s="315">
        <f>Q2112+R2112-S2112</f>
        <v>0</v>
      </c>
      <c r="U2112" s="252"/>
      <c r="V2112" s="252"/>
      <c r="W2112" s="253"/>
      <c r="X2112" s="313">
        <f t="shared" si="597"/>
        <v>0</v>
      </c>
    </row>
    <row r="2113" spans="2:24" ht="18.600000000000001" hidden="1" thickBot="1">
      <c r="B2113" s="173"/>
      <c r="C2113" s="137">
        <v>5502</v>
      </c>
      <c r="D2113" s="145" t="s">
        <v>1014</v>
      </c>
      <c r="E2113" s="704"/>
      <c r="F2113" s="449"/>
      <c r="G2113" s="245"/>
      <c r="H2113" s="245"/>
      <c r="I2113" s="476">
        <f>F2113+G2113+H2113</f>
        <v>0</v>
      </c>
      <c r="J2113" s="243" t="str">
        <f t="shared" si="596"/>
        <v/>
      </c>
      <c r="K2113" s="244"/>
      <c r="L2113" s="423"/>
      <c r="M2113" s="252"/>
      <c r="N2113" s="315">
        <f>I2113</f>
        <v>0</v>
      </c>
      <c r="O2113" s="424">
        <f>L2113+M2113-N2113</f>
        <v>0</v>
      </c>
      <c r="P2113" s="244"/>
      <c r="Q2113" s="423"/>
      <c r="R2113" s="252"/>
      <c r="S2113" s="429">
        <f>+IF(+(L2113+M2113)&gt;=I2113,+M2113,+(+I2113-L2113))</f>
        <v>0</v>
      </c>
      <c r="T2113" s="315">
        <f>Q2113+R2113-S2113</f>
        <v>0</v>
      </c>
      <c r="U2113" s="252"/>
      <c r="V2113" s="252"/>
      <c r="W2113" s="253"/>
      <c r="X2113" s="313">
        <f t="shared" si="597"/>
        <v>0</v>
      </c>
    </row>
    <row r="2114" spans="2:24" ht="18.600000000000001" hidden="1" thickBot="1">
      <c r="B2114" s="173"/>
      <c r="C2114" s="137">
        <v>5503</v>
      </c>
      <c r="D2114" s="139" t="s">
        <v>1015</v>
      </c>
      <c r="E2114" s="704"/>
      <c r="F2114" s="449"/>
      <c r="G2114" s="245"/>
      <c r="H2114" s="245"/>
      <c r="I2114" s="476">
        <f>F2114+G2114+H2114</f>
        <v>0</v>
      </c>
      <c r="J2114" s="243" t="str">
        <f t="shared" si="596"/>
        <v/>
      </c>
      <c r="K2114" s="244"/>
      <c r="L2114" s="423"/>
      <c r="M2114" s="252"/>
      <c r="N2114" s="315">
        <f>I2114</f>
        <v>0</v>
      </c>
      <c r="O2114" s="424">
        <f>L2114+M2114-N2114</f>
        <v>0</v>
      </c>
      <c r="P2114" s="244"/>
      <c r="Q2114" s="423"/>
      <c r="R2114" s="252"/>
      <c r="S2114" s="429">
        <f>+IF(+(L2114+M2114)&gt;=I2114,+M2114,+(+I2114-L2114))</f>
        <v>0</v>
      </c>
      <c r="T2114" s="315">
        <f>Q2114+R2114-S2114</f>
        <v>0</v>
      </c>
      <c r="U2114" s="252"/>
      <c r="V2114" s="252"/>
      <c r="W2114" s="253"/>
      <c r="X2114" s="313">
        <f t="shared" si="597"/>
        <v>0</v>
      </c>
    </row>
    <row r="2115" spans="2:24" ht="18.600000000000001" hidden="1" thickBot="1">
      <c r="B2115" s="173"/>
      <c r="C2115" s="137">
        <v>5504</v>
      </c>
      <c r="D2115" s="145" t="s">
        <v>1016</v>
      </c>
      <c r="E2115" s="704"/>
      <c r="F2115" s="449"/>
      <c r="G2115" s="245"/>
      <c r="H2115" s="245"/>
      <c r="I2115" s="476">
        <f>F2115+G2115+H2115</f>
        <v>0</v>
      </c>
      <c r="J2115" s="243" t="str">
        <f t="shared" si="596"/>
        <v/>
      </c>
      <c r="K2115" s="244"/>
      <c r="L2115" s="423"/>
      <c r="M2115" s="252"/>
      <c r="N2115" s="315">
        <f>I2115</f>
        <v>0</v>
      </c>
      <c r="O2115" s="424">
        <f>L2115+M2115-N2115</f>
        <v>0</v>
      </c>
      <c r="P2115" s="244"/>
      <c r="Q2115" s="423"/>
      <c r="R2115" s="252"/>
      <c r="S2115" s="429">
        <f>+IF(+(L2115+M2115)&gt;=I2115,+M2115,+(+I2115-L2115))</f>
        <v>0</v>
      </c>
      <c r="T2115" s="315">
        <f>Q2115+R2115-S2115</f>
        <v>0</v>
      </c>
      <c r="U2115" s="252"/>
      <c r="V2115" s="252"/>
      <c r="W2115" s="253"/>
      <c r="X2115" s="313">
        <f t="shared" si="597"/>
        <v>0</v>
      </c>
    </row>
    <row r="2116" spans="2:24" ht="18.600000000000001" hidden="1" thickBot="1">
      <c r="B2116" s="686">
        <v>5700</v>
      </c>
      <c r="C2116" s="950" t="s">
        <v>1017</v>
      </c>
      <c r="D2116" s="951"/>
      <c r="E2116" s="694"/>
      <c r="F2116" s="673">
        <v>0</v>
      </c>
      <c r="G2116" s="673">
        <v>0</v>
      </c>
      <c r="H2116" s="673">
        <v>0</v>
      </c>
      <c r="I2116" s="698">
        <f>SUM(I2117:I2119)</f>
        <v>0</v>
      </c>
      <c r="J2116" s="243" t="str">
        <f t="shared" si="596"/>
        <v/>
      </c>
      <c r="K2116" s="244"/>
      <c r="L2116" s="326">
        <f>SUM(L2117:L2119)</f>
        <v>0</v>
      </c>
      <c r="M2116" s="327">
        <f>SUM(M2117:M2119)</f>
        <v>0</v>
      </c>
      <c r="N2116" s="432">
        <f>SUM(N2117:N2118)</f>
        <v>0</v>
      </c>
      <c r="O2116" s="433">
        <f>SUM(O2117:O2119)</f>
        <v>0</v>
      </c>
      <c r="P2116" s="244"/>
      <c r="Q2116" s="326">
        <f>SUM(Q2117:Q2119)</f>
        <v>0</v>
      </c>
      <c r="R2116" s="327">
        <f>SUM(R2117:R2119)</f>
        <v>0</v>
      </c>
      <c r="S2116" s="327">
        <f>SUM(S2117:S2119)</f>
        <v>0</v>
      </c>
      <c r="T2116" s="327">
        <f>SUM(T2117:T2119)</f>
        <v>0</v>
      </c>
      <c r="U2116" s="327">
        <f>SUM(U2117:U2119)</f>
        <v>0</v>
      </c>
      <c r="V2116" s="327">
        <f>SUM(V2117:V2118)</f>
        <v>0</v>
      </c>
      <c r="W2116" s="433">
        <f>SUM(W2117:W2119)</f>
        <v>0</v>
      </c>
      <c r="X2116" s="313">
        <f t="shared" si="597"/>
        <v>0</v>
      </c>
    </row>
    <row r="2117" spans="2:24" ht="18.600000000000001" hidden="1" thickBot="1">
      <c r="B2117" s="175"/>
      <c r="C2117" s="176">
        <v>5701</v>
      </c>
      <c r="D2117" s="177" t="s">
        <v>1018</v>
      </c>
      <c r="E2117" s="705"/>
      <c r="F2117" s="592">
        <v>0</v>
      </c>
      <c r="G2117" s="592">
        <v>0</v>
      </c>
      <c r="H2117" s="592">
        <v>0</v>
      </c>
      <c r="I2117" s="476">
        <f>F2117+G2117+H2117</f>
        <v>0</v>
      </c>
      <c r="J2117" s="243" t="str">
        <f t="shared" si="596"/>
        <v/>
      </c>
      <c r="K2117" s="244"/>
      <c r="L2117" s="435"/>
      <c r="M2117" s="436"/>
      <c r="N2117" s="330">
        <f>I2117</f>
        <v>0</v>
      </c>
      <c r="O2117" s="424">
        <f>L2117+M2117-N2117</f>
        <v>0</v>
      </c>
      <c r="P2117" s="244"/>
      <c r="Q2117" s="435"/>
      <c r="R2117" s="436"/>
      <c r="S2117" s="429">
        <f>+IF(+(L2117+M2117)&gt;=I2117,+M2117,+(+I2117-L2117))</f>
        <v>0</v>
      </c>
      <c r="T2117" s="315">
        <f>Q2117+R2117-S2117</f>
        <v>0</v>
      </c>
      <c r="U2117" s="436"/>
      <c r="V2117" s="436"/>
      <c r="W2117" s="253"/>
      <c r="X2117" s="313">
        <f t="shared" si="597"/>
        <v>0</v>
      </c>
    </row>
    <row r="2118" spans="2:24" ht="18.600000000000001" hidden="1" thickBot="1">
      <c r="B2118" s="175"/>
      <c r="C2118" s="180">
        <v>5702</v>
      </c>
      <c r="D2118" s="181" t="s">
        <v>1019</v>
      </c>
      <c r="E2118" s="705"/>
      <c r="F2118" s="592">
        <v>0</v>
      </c>
      <c r="G2118" s="592">
        <v>0</v>
      </c>
      <c r="H2118" s="592">
        <v>0</v>
      </c>
      <c r="I2118" s="476">
        <f>F2118+G2118+H2118</f>
        <v>0</v>
      </c>
      <c r="J2118" s="243" t="str">
        <f t="shared" si="596"/>
        <v/>
      </c>
      <c r="K2118" s="244"/>
      <c r="L2118" s="435"/>
      <c r="M2118" s="436"/>
      <c r="N2118" s="330">
        <f>I2118</f>
        <v>0</v>
      </c>
      <c r="O2118" s="424">
        <f>L2118+M2118-N2118</f>
        <v>0</v>
      </c>
      <c r="P2118" s="244"/>
      <c r="Q2118" s="435"/>
      <c r="R2118" s="436"/>
      <c r="S2118" s="429">
        <f>+IF(+(L2118+M2118)&gt;=I2118,+M2118,+(+I2118-L2118))</f>
        <v>0</v>
      </c>
      <c r="T2118" s="315">
        <f>Q2118+R2118-S2118</f>
        <v>0</v>
      </c>
      <c r="U2118" s="436"/>
      <c r="V2118" s="436"/>
      <c r="W2118" s="253"/>
      <c r="X2118" s="313">
        <f t="shared" si="597"/>
        <v>0</v>
      </c>
    </row>
    <row r="2119" spans="2:24" ht="18.600000000000001" hidden="1" thickBot="1">
      <c r="B2119" s="136"/>
      <c r="C2119" s="182">
        <v>4071</v>
      </c>
      <c r="D2119" s="464" t="s">
        <v>1020</v>
      </c>
      <c r="E2119" s="704"/>
      <c r="F2119" s="592">
        <v>0</v>
      </c>
      <c r="G2119" s="592">
        <v>0</v>
      </c>
      <c r="H2119" s="592">
        <v>0</v>
      </c>
      <c r="I2119" s="476">
        <f>F2119+G2119+H2119</f>
        <v>0</v>
      </c>
      <c r="J2119" s="243" t="str">
        <f t="shared" si="596"/>
        <v/>
      </c>
      <c r="K2119" s="244"/>
      <c r="L2119" s="713"/>
      <c r="M2119" s="667"/>
      <c r="N2119" s="667"/>
      <c r="O2119" s="714"/>
      <c r="P2119" s="244"/>
      <c r="Q2119" s="663"/>
      <c r="R2119" s="667"/>
      <c r="S2119" s="667"/>
      <c r="T2119" s="667"/>
      <c r="U2119" s="667"/>
      <c r="V2119" s="667"/>
      <c r="W2119" s="711"/>
      <c r="X2119" s="313">
        <f t="shared" si="597"/>
        <v>0</v>
      </c>
    </row>
    <row r="2120" spans="2:24" ht="16.2" hidden="1" thickBot="1">
      <c r="B2120" s="173"/>
      <c r="C2120" s="183"/>
      <c r="D2120" s="334"/>
      <c r="E2120" s="706"/>
      <c r="F2120" s="248"/>
      <c r="G2120" s="248"/>
      <c r="H2120" s="248"/>
      <c r="I2120" s="249"/>
      <c r="J2120" s="243" t="str">
        <f t="shared" si="596"/>
        <v/>
      </c>
      <c r="K2120" s="244"/>
      <c r="L2120" s="437"/>
      <c r="M2120" s="438"/>
      <c r="N2120" s="323"/>
      <c r="O2120" s="324"/>
      <c r="P2120" s="244"/>
      <c r="Q2120" s="437"/>
      <c r="R2120" s="438"/>
      <c r="S2120" s="323"/>
      <c r="T2120" s="323"/>
      <c r="U2120" s="438"/>
      <c r="V2120" s="323"/>
      <c r="W2120" s="324"/>
      <c r="X2120" s="324"/>
    </row>
    <row r="2121" spans="2:24" ht="18.600000000000001" hidden="1" thickBot="1">
      <c r="B2121" s="699">
        <v>98</v>
      </c>
      <c r="C2121" s="963" t="s">
        <v>1021</v>
      </c>
      <c r="D2121" s="942"/>
      <c r="E2121" s="687"/>
      <c r="F2121" s="690"/>
      <c r="G2121" s="691"/>
      <c r="H2121" s="691"/>
      <c r="I2121" s="692">
        <f>F2121+G2121+H2121</f>
        <v>0</v>
      </c>
      <c r="J2121" s="243" t="str">
        <f t="shared" si="596"/>
        <v/>
      </c>
      <c r="K2121" s="244"/>
      <c r="L2121" s="428"/>
      <c r="M2121" s="254"/>
      <c r="N2121" s="317">
        <f>I2121</f>
        <v>0</v>
      </c>
      <c r="O2121" s="424">
        <f>L2121+M2121-N2121</f>
        <v>0</v>
      </c>
      <c r="P2121" s="244"/>
      <c r="Q2121" s="428"/>
      <c r="R2121" s="254"/>
      <c r="S2121" s="429">
        <f>+IF(+(L2121+M2121)&gt;=I2121,+M2121,+(+I2121-L2121))</f>
        <v>0</v>
      </c>
      <c r="T2121" s="315">
        <f>Q2121+R2121-S2121</f>
        <v>0</v>
      </c>
      <c r="U2121" s="254"/>
      <c r="V2121" s="254"/>
      <c r="W2121" s="253"/>
      <c r="X2121" s="313">
        <f>T2121-U2121-V2121-W2121</f>
        <v>0</v>
      </c>
    </row>
    <row r="2122" spans="2:24" ht="16.8" hidden="1" thickBot="1">
      <c r="B2122" s="184"/>
      <c r="C2122" s="335" t="s">
        <v>1022</v>
      </c>
      <c r="D2122" s="336"/>
      <c r="E2122" s="395"/>
      <c r="F2122" s="395"/>
      <c r="G2122" s="395"/>
      <c r="H2122" s="395"/>
      <c r="I2122" s="337"/>
      <c r="J2122" s="243" t="str">
        <f t="shared" si="596"/>
        <v/>
      </c>
      <c r="K2122" s="244"/>
      <c r="L2122" s="338"/>
      <c r="M2122" s="339"/>
      <c r="N2122" s="339"/>
      <c r="O2122" s="340"/>
      <c r="P2122" s="244"/>
      <c r="Q2122" s="338"/>
      <c r="R2122" s="339"/>
      <c r="S2122" s="339"/>
      <c r="T2122" s="339"/>
      <c r="U2122" s="339"/>
      <c r="V2122" s="339"/>
      <c r="W2122" s="340"/>
      <c r="X2122" s="340"/>
    </row>
    <row r="2123" spans="2:24" ht="16.8" hidden="1" thickBot="1">
      <c r="B2123" s="184"/>
      <c r="C2123" s="341" t="s">
        <v>1023</v>
      </c>
      <c r="D2123" s="334"/>
      <c r="E2123" s="384"/>
      <c r="F2123" s="384"/>
      <c r="G2123" s="384"/>
      <c r="H2123" s="384"/>
      <c r="I2123" s="307"/>
      <c r="J2123" s="243" t="str">
        <f t="shared" si="596"/>
        <v/>
      </c>
      <c r="K2123" s="244"/>
      <c r="L2123" s="342"/>
      <c r="M2123" s="343"/>
      <c r="N2123" s="343"/>
      <c r="O2123" s="344"/>
      <c r="P2123" s="244"/>
      <c r="Q2123" s="342"/>
      <c r="R2123" s="343"/>
      <c r="S2123" s="343"/>
      <c r="T2123" s="343"/>
      <c r="U2123" s="343"/>
      <c r="V2123" s="343"/>
      <c r="W2123" s="344"/>
      <c r="X2123" s="344"/>
    </row>
    <row r="2124" spans="2:24" ht="16.8" hidden="1" thickBot="1">
      <c r="B2124" s="185"/>
      <c r="C2124" s="345" t="s">
        <v>1688</v>
      </c>
      <c r="D2124" s="346"/>
      <c r="E2124" s="396"/>
      <c r="F2124" s="396"/>
      <c r="G2124" s="396"/>
      <c r="H2124" s="396"/>
      <c r="I2124" s="309"/>
      <c r="J2124" s="243" t="str">
        <f t="shared" si="596"/>
        <v/>
      </c>
      <c r="K2124" s="244"/>
      <c r="L2124" s="347"/>
      <c r="M2124" s="348"/>
      <c r="N2124" s="348"/>
      <c r="O2124" s="349"/>
      <c r="P2124" s="244"/>
      <c r="Q2124" s="347"/>
      <c r="R2124" s="348"/>
      <c r="S2124" s="348"/>
      <c r="T2124" s="348"/>
      <c r="U2124" s="348"/>
      <c r="V2124" s="348"/>
      <c r="W2124" s="349"/>
      <c r="X2124" s="349"/>
    </row>
    <row r="2125" spans="2:24" ht="18.600000000000001" thickBot="1">
      <c r="B2125" s="607"/>
      <c r="C2125" s="608" t="s">
        <v>1242</v>
      </c>
      <c r="D2125" s="609" t="s">
        <v>1024</v>
      </c>
      <c r="E2125" s="700"/>
      <c r="F2125" s="700">
        <f>SUM(F2010,F2013,F2019,F2027,F2028,F2046,F2050,F2056,F2059,F2060,F2061,F2062,F2063,F2072,F2078,F2079,F2080,F2081,F2088,F2092,F2093,F2094,F2095,F2098,F2099,F2107,F2110,F2111,F2116)+F2121</f>
        <v>49307</v>
      </c>
      <c r="G2125" s="700">
        <f>SUM(G2010,G2013,G2019,G2027,G2028,G2046,G2050,G2056,G2059,G2060,G2061,G2062,G2063,G2072,G2078,G2079,G2080,G2081,G2088,G2092,G2093,G2094,G2095,G2098,G2099,G2107,G2110,G2111,G2116)+G2121</f>
        <v>0</v>
      </c>
      <c r="H2125" s="700">
        <f>SUM(H2010,H2013,H2019,H2027,H2028,H2046,H2050,H2056,H2059,H2060,H2061,H2062,H2063,H2072,H2078,H2079,H2080,H2081,H2088,H2092,H2093,H2094,H2095,H2098,H2099,H2107,H2110,H2111,H2116)+H2121</f>
        <v>0</v>
      </c>
      <c r="I2125" s="700">
        <f>SUM(I2010,I2013,I2019,I2027,I2028,I2046,I2050,I2056,I2059,I2060,I2061,I2062,I2063,I2072,I2078,I2079,I2080,I2081,I2088,I2092,I2093,I2094,I2095,I2098,I2099,I2107,I2110,I2111,I2116)+I2121</f>
        <v>49307</v>
      </c>
      <c r="J2125" s="243">
        <f t="shared" si="596"/>
        <v>1</v>
      </c>
      <c r="K2125" s="439" t="str">
        <f>LEFT(C2007,1)</f>
        <v>4</v>
      </c>
      <c r="L2125" s="276">
        <f>SUM(L2010,L2013,L2019,L2027,L2028,L2046,L2050,L2056,L2059,L2060,L2061,L2062,L2063,L2072,L2078,L2079,L2080,L2081,L2088,L2092,L2093,L2094,L2095,L2098,L2099,L2107,L2110,L2111,L2116)+L2121</f>
        <v>0</v>
      </c>
      <c r="M2125" s="276">
        <f>SUM(M2010,M2013,M2019,M2027,M2028,M2046,M2050,M2056,M2059,M2060,M2061,M2062,M2063,M2072,M2078,M2079,M2080,M2081,M2088,M2092,M2093,M2094,M2095,M2098,M2099,M2107,M2110,M2111,M2116)+M2121</f>
        <v>0</v>
      </c>
      <c r="N2125" s="276">
        <f>SUM(N2010,N2013,N2019,N2027,N2028,N2046,N2050,N2056,N2059,N2060,N2061,N2062,N2063,N2072,N2078,N2079,N2080,N2081,N2088,N2092,N2093,N2094,N2095,N2098,N2099,N2107,N2110,N2111,N2116)+N2121</f>
        <v>49307</v>
      </c>
      <c r="O2125" s="276">
        <f>SUM(O2010,O2013,O2019,O2027,O2028,O2046,O2050,O2056,O2059,O2060,O2061,O2062,O2063,O2072,O2078,O2079,O2080,O2081,O2088,O2092,O2093,O2094,O2095,O2098,O2099,O2107,O2110,O2111,O2116)+O2121</f>
        <v>-49307</v>
      </c>
      <c r="P2125" s="222"/>
      <c r="Q2125" s="276">
        <f t="shared" ref="Q2125:W2125" si="600">SUM(Q2010,Q2013,Q2019,Q2027,Q2028,Q2046,Q2050,Q2056,Q2059,Q2060,Q2061,Q2062,Q2063,Q2072,Q2078,Q2079,Q2080,Q2081,Q2088,Q2092,Q2093,Q2094,Q2095,Q2098,Q2099,Q2107,Q2110,Q2111,Q2116)+Q2121</f>
        <v>0</v>
      </c>
      <c r="R2125" s="276">
        <f t="shared" si="600"/>
        <v>0</v>
      </c>
      <c r="S2125" s="276">
        <f t="shared" si="600"/>
        <v>2000</v>
      </c>
      <c r="T2125" s="276">
        <f t="shared" si="600"/>
        <v>-2000</v>
      </c>
      <c r="U2125" s="276">
        <f t="shared" si="600"/>
        <v>0</v>
      </c>
      <c r="V2125" s="276">
        <f t="shared" si="600"/>
        <v>0</v>
      </c>
      <c r="W2125" s="276">
        <f t="shared" si="600"/>
        <v>0</v>
      </c>
      <c r="X2125" s="313">
        <f>T2125-U2125-V2125-W2125</f>
        <v>-2000</v>
      </c>
    </row>
    <row r="2126" spans="2:24">
      <c r="B2126" s="554" t="s">
        <v>32</v>
      </c>
      <c r="C2126" s="186"/>
      <c r="I2126" s="219"/>
      <c r="J2126" s="221">
        <f>J2125</f>
        <v>1</v>
      </c>
      <c r="P2126"/>
    </row>
    <row r="2127" spans="2:24">
      <c r="B2127" s="392"/>
      <c r="C2127" s="392"/>
      <c r="D2127" s="393"/>
      <c r="E2127" s="392"/>
      <c r="F2127" s="392"/>
      <c r="G2127" s="392"/>
      <c r="H2127" s="392"/>
      <c r="I2127" s="394"/>
      <c r="J2127" s="221">
        <f>J2125</f>
        <v>1</v>
      </c>
      <c r="L2127" s="392"/>
      <c r="M2127" s="392"/>
      <c r="N2127" s="394"/>
      <c r="O2127" s="394"/>
      <c r="P2127" s="394"/>
      <c r="Q2127" s="392"/>
      <c r="R2127" s="392"/>
      <c r="S2127" s="394"/>
      <c r="T2127" s="394"/>
      <c r="U2127" s="392"/>
      <c r="V2127" s="394"/>
      <c r="W2127" s="394"/>
      <c r="X2127" s="394"/>
    </row>
    <row r="2128" spans="2:24" ht="18" hidden="1">
      <c r="B2128" s="402"/>
      <c r="C2128" s="402"/>
      <c r="D2128" s="402"/>
      <c r="E2128" s="402"/>
      <c r="F2128" s="402"/>
      <c r="G2128" s="402"/>
      <c r="H2128" s="402"/>
      <c r="I2128" s="484"/>
      <c r="J2128" s="440">
        <f>(IF(E2125&lt;&gt;0,$G$2,IF(I2125&lt;&gt;0,$G$2,"")))</f>
        <v>0</v>
      </c>
    </row>
    <row r="2129" spans="2:24" ht="18" hidden="1">
      <c r="B2129" s="402"/>
      <c r="C2129" s="402"/>
      <c r="D2129" s="474"/>
      <c r="E2129" s="402"/>
      <c r="F2129" s="402"/>
      <c r="G2129" s="402"/>
      <c r="H2129" s="402"/>
      <c r="I2129" s="484"/>
      <c r="J2129" s="440" t="str">
        <f>(IF(E2126&lt;&gt;0,$G$2,IF(I2126&lt;&gt;0,$G$2,"")))</f>
        <v/>
      </c>
    </row>
    <row r="2130" spans="2:24">
      <c r="E2130" s="278"/>
      <c r="F2130" s="278"/>
      <c r="G2130" s="278"/>
      <c r="H2130" s="278"/>
      <c r="I2130" s="282"/>
      <c r="J2130" s="221">
        <f>(IF($E2263&lt;&gt;0,$J$2,IF($I2263&lt;&gt;0,$J$2,"")))</f>
        <v>1</v>
      </c>
      <c r="L2130" s="278"/>
      <c r="M2130" s="278"/>
      <c r="N2130" s="282"/>
      <c r="O2130" s="282"/>
      <c r="P2130" s="282"/>
      <c r="Q2130" s="278"/>
      <c r="R2130" s="278"/>
      <c r="S2130" s="282"/>
      <c r="T2130" s="282"/>
      <c r="U2130" s="278"/>
      <c r="V2130" s="282"/>
      <c r="W2130" s="282"/>
    </row>
    <row r="2131" spans="2:24">
      <c r="C2131" s="227"/>
      <c r="D2131" s="228"/>
      <c r="E2131" s="278"/>
      <c r="F2131" s="278"/>
      <c r="G2131" s="278"/>
      <c r="H2131" s="278"/>
      <c r="I2131" s="282"/>
      <c r="J2131" s="221">
        <f>(IF($E2263&lt;&gt;0,$J$2,IF($I2263&lt;&gt;0,$J$2,"")))</f>
        <v>1</v>
      </c>
      <c r="L2131" s="278"/>
      <c r="M2131" s="278"/>
      <c r="N2131" s="282"/>
      <c r="O2131" s="282"/>
      <c r="P2131" s="282"/>
      <c r="Q2131" s="278"/>
      <c r="R2131" s="278"/>
      <c r="S2131" s="282"/>
      <c r="T2131" s="282"/>
      <c r="U2131" s="278"/>
      <c r="V2131" s="282"/>
      <c r="W2131" s="282"/>
    </row>
    <row r="2132" spans="2:24">
      <c r="B2132" s="897" t="str">
        <f>$B$7</f>
        <v>БЮДЖЕТ - НАЧАЛЕН ПЛАН
ПО ПЪЛНА ЕДИННА БЮДЖЕТНА КЛАСИФИКАЦИЯ</v>
      </c>
      <c r="C2132" s="898"/>
      <c r="D2132" s="898"/>
      <c r="E2132" s="278"/>
      <c r="F2132" s="278"/>
      <c r="G2132" s="278"/>
      <c r="H2132" s="278"/>
      <c r="I2132" s="282"/>
      <c r="J2132" s="221">
        <f>(IF($E2263&lt;&gt;0,$J$2,IF($I2263&lt;&gt;0,$J$2,"")))</f>
        <v>1</v>
      </c>
      <c r="L2132" s="278"/>
      <c r="M2132" s="278"/>
      <c r="N2132" s="282"/>
      <c r="O2132" s="282"/>
      <c r="P2132" s="282"/>
      <c r="Q2132" s="278"/>
      <c r="R2132" s="278"/>
      <c r="S2132" s="282"/>
      <c r="T2132" s="282"/>
      <c r="U2132" s="278"/>
      <c r="V2132" s="282"/>
      <c r="W2132" s="282"/>
    </row>
    <row r="2133" spans="2:24">
      <c r="C2133" s="227"/>
      <c r="D2133" s="228"/>
      <c r="E2133" s="279" t="s">
        <v>1656</v>
      </c>
      <c r="F2133" s="279" t="s">
        <v>1524</v>
      </c>
      <c r="G2133" s="278"/>
      <c r="H2133" s="278"/>
      <c r="I2133" s="282"/>
      <c r="J2133" s="221">
        <f>(IF($E2263&lt;&gt;0,$J$2,IF($I2263&lt;&gt;0,$J$2,"")))</f>
        <v>1</v>
      </c>
      <c r="L2133" s="278"/>
      <c r="M2133" s="278"/>
      <c r="N2133" s="282"/>
      <c r="O2133" s="282"/>
      <c r="P2133" s="282"/>
      <c r="Q2133" s="278"/>
      <c r="R2133" s="278"/>
      <c r="S2133" s="282"/>
      <c r="T2133" s="282"/>
      <c r="U2133" s="278"/>
      <c r="V2133" s="282"/>
      <c r="W2133" s="282"/>
    </row>
    <row r="2134" spans="2:24" ht="17.399999999999999">
      <c r="B2134" s="899" t="str">
        <f>$B$9</f>
        <v>Маджарово</v>
      </c>
      <c r="C2134" s="900"/>
      <c r="D2134" s="901"/>
      <c r="E2134" s="578">
        <f>$E$9</f>
        <v>44927</v>
      </c>
      <c r="F2134" s="579">
        <f>$F$9</f>
        <v>45291</v>
      </c>
      <c r="G2134" s="278"/>
      <c r="H2134" s="278"/>
      <c r="I2134" s="282"/>
      <c r="J2134" s="221">
        <f>(IF($E2263&lt;&gt;0,$J$2,IF($I2263&lt;&gt;0,$J$2,"")))</f>
        <v>1</v>
      </c>
      <c r="L2134" s="278"/>
      <c r="M2134" s="278"/>
      <c r="N2134" s="282"/>
      <c r="O2134" s="282"/>
      <c r="P2134" s="282"/>
      <c r="Q2134" s="278"/>
      <c r="R2134" s="278"/>
      <c r="S2134" s="282"/>
      <c r="T2134" s="282"/>
      <c r="U2134" s="278"/>
      <c r="V2134" s="282"/>
      <c r="W2134" s="282"/>
    </row>
    <row r="2135" spans="2:24">
      <c r="B2135" s="230" t="str">
        <f>$B$10</f>
        <v>(наименование на разпоредителя с бюджет)</v>
      </c>
      <c r="E2135" s="278"/>
      <c r="F2135" s="280">
        <f>$F$10</f>
        <v>0</v>
      </c>
      <c r="G2135" s="278"/>
      <c r="H2135" s="278"/>
      <c r="I2135" s="282"/>
      <c r="J2135" s="221">
        <f>(IF($E2263&lt;&gt;0,$J$2,IF($I2263&lt;&gt;0,$J$2,"")))</f>
        <v>1</v>
      </c>
      <c r="L2135" s="278"/>
      <c r="M2135" s="278"/>
      <c r="N2135" s="282"/>
      <c r="O2135" s="282"/>
      <c r="P2135" s="282"/>
      <c r="Q2135" s="278"/>
      <c r="R2135" s="278"/>
      <c r="S2135" s="282"/>
      <c r="T2135" s="282"/>
      <c r="U2135" s="278"/>
      <c r="V2135" s="282"/>
      <c r="W2135" s="282"/>
    </row>
    <row r="2136" spans="2:24">
      <c r="B2136" s="230"/>
      <c r="E2136" s="281"/>
      <c r="F2136" s="278"/>
      <c r="G2136" s="278"/>
      <c r="H2136" s="278"/>
      <c r="I2136" s="282"/>
      <c r="J2136" s="221">
        <f>(IF($E2263&lt;&gt;0,$J$2,IF($I2263&lt;&gt;0,$J$2,"")))</f>
        <v>1</v>
      </c>
      <c r="L2136" s="278"/>
      <c r="M2136" s="278"/>
      <c r="N2136" s="282"/>
      <c r="O2136" s="282"/>
      <c r="P2136" s="282"/>
      <c r="Q2136" s="278"/>
      <c r="R2136" s="278"/>
      <c r="S2136" s="282"/>
      <c r="T2136" s="282"/>
      <c r="U2136" s="278"/>
      <c r="V2136" s="282"/>
      <c r="W2136" s="282"/>
    </row>
    <row r="2137" spans="2:24" ht="18">
      <c r="B2137" s="883" t="str">
        <f>$B$12</f>
        <v>Маджарово</v>
      </c>
      <c r="C2137" s="884"/>
      <c r="D2137" s="885"/>
      <c r="E2137" s="229" t="s">
        <v>1657</v>
      </c>
      <c r="F2137" s="580" t="str">
        <f>$F$12</f>
        <v>7604</v>
      </c>
      <c r="G2137" s="278"/>
      <c r="H2137" s="278"/>
      <c r="I2137" s="282"/>
      <c r="J2137" s="221">
        <f>(IF($E2263&lt;&gt;0,$J$2,IF($I2263&lt;&gt;0,$J$2,"")))</f>
        <v>1</v>
      </c>
      <c r="L2137" s="278"/>
      <c r="M2137" s="278"/>
      <c r="N2137" s="282"/>
      <c r="O2137" s="282"/>
      <c r="P2137" s="282"/>
      <c r="Q2137" s="278"/>
      <c r="R2137" s="278"/>
      <c r="S2137" s="282"/>
      <c r="T2137" s="282"/>
      <c r="U2137" s="278"/>
      <c r="V2137" s="282"/>
      <c r="W2137" s="282"/>
    </row>
    <row r="2138" spans="2:24">
      <c r="B2138" s="581" t="str">
        <f>$B$13</f>
        <v>(наименование на първостепенния разпоредител с бюджет)</v>
      </c>
      <c r="E2138" s="281" t="s">
        <v>1658</v>
      </c>
      <c r="F2138" s="278"/>
      <c r="G2138" s="278"/>
      <c r="H2138" s="278"/>
      <c r="I2138" s="282"/>
      <c r="J2138" s="221">
        <f>(IF($E2263&lt;&gt;0,$J$2,IF($I2263&lt;&gt;0,$J$2,"")))</f>
        <v>1</v>
      </c>
      <c r="L2138" s="278"/>
      <c r="M2138" s="278"/>
      <c r="N2138" s="282"/>
      <c r="O2138" s="282"/>
      <c r="P2138" s="282"/>
      <c r="Q2138" s="278"/>
      <c r="R2138" s="278"/>
      <c r="S2138" s="282"/>
      <c r="T2138" s="282"/>
      <c r="U2138" s="278"/>
      <c r="V2138" s="282"/>
      <c r="W2138" s="282"/>
    </row>
    <row r="2139" spans="2:24" ht="18">
      <c r="B2139" s="230"/>
      <c r="D2139" s="441"/>
      <c r="E2139" s="277"/>
      <c r="F2139" s="277"/>
      <c r="G2139" s="277"/>
      <c r="H2139" s="277"/>
      <c r="I2139" s="384"/>
      <c r="J2139" s="221">
        <f>(IF($E2263&lt;&gt;0,$J$2,IF($I2263&lt;&gt;0,$J$2,"")))</f>
        <v>1</v>
      </c>
      <c r="L2139" s="278"/>
      <c r="M2139" s="278"/>
      <c r="N2139" s="282"/>
      <c r="O2139" s="282"/>
      <c r="P2139" s="282"/>
      <c r="Q2139" s="278"/>
      <c r="R2139" s="278"/>
      <c r="S2139" s="282"/>
      <c r="T2139" s="282"/>
      <c r="U2139" s="278"/>
      <c r="V2139" s="282"/>
      <c r="W2139" s="282"/>
    </row>
    <row r="2140" spans="2:24" ht="16.8" thickBot="1">
      <c r="C2140" s="227"/>
      <c r="D2140" s="228"/>
      <c r="E2140" s="278"/>
      <c r="F2140" s="281"/>
      <c r="G2140" s="281"/>
      <c r="H2140" s="281"/>
      <c r="I2140" s="284" t="s">
        <v>1659</v>
      </c>
      <c r="J2140" s="221">
        <f>(IF($E2263&lt;&gt;0,$J$2,IF($I2263&lt;&gt;0,$J$2,"")))</f>
        <v>1</v>
      </c>
      <c r="L2140" s="283" t="s">
        <v>91</v>
      </c>
      <c r="M2140" s="278"/>
      <c r="N2140" s="282"/>
      <c r="O2140" s="284" t="s">
        <v>1659</v>
      </c>
      <c r="P2140" s="282"/>
      <c r="Q2140" s="283" t="s">
        <v>92</v>
      </c>
      <c r="R2140" s="278"/>
      <c r="S2140" s="282"/>
      <c r="T2140" s="284" t="s">
        <v>1659</v>
      </c>
      <c r="U2140" s="278"/>
      <c r="V2140" s="282"/>
      <c r="W2140" s="284" t="s">
        <v>1659</v>
      </c>
    </row>
    <row r="2141" spans="2:24" ht="18.600000000000001" thickBot="1">
      <c r="B2141" s="674"/>
      <c r="C2141" s="675"/>
      <c r="D2141" s="676" t="s">
        <v>1055</v>
      </c>
      <c r="E2141" s="677"/>
      <c r="F2141" s="955" t="s">
        <v>1460</v>
      </c>
      <c r="G2141" s="956"/>
      <c r="H2141" s="957"/>
      <c r="I2141" s="958"/>
      <c r="J2141" s="221">
        <f>(IF($E2263&lt;&gt;0,$J$2,IF($I2263&lt;&gt;0,$J$2,"")))</f>
        <v>1</v>
      </c>
      <c r="L2141" s="912" t="s">
        <v>1888</v>
      </c>
      <c r="M2141" s="912" t="s">
        <v>1889</v>
      </c>
      <c r="N2141" s="905" t="s">
        <v>1890</v>
      </c>
      <c r="O2141" s="905" t="s">
        <v>93</v>
      </c>
      <c r="P2141" s="222"/>
      <c r="Q2141" s="905" t="s">
        <v>1891</v>
      </c>
      <c r="R2141" s="905" t="s">
        <v>1892</v>
      </c>
      <c r="S2141" s="905" t="s">
        <v>1893</v>
      </c>
      <c r="T2141" s="905" t="s">
        <v>94</v>
      </c>
      <c r="U2141" s="409" t="s">
        <v>95</v>
      </c>
      <c r="V2141" s="410"/>
      <c r="W2141" s="411"/>
      <c r="X2141" s="291"/>
    </row>
    <row r="2142" spans="2:24" ht="31.8" thickBot="1">
      <c r="B2142" s="678" t="s">
        <v>1575</v>
      </c>
      <c r="C2142" s="679" t="s">
        <v>1660</v>
      </c>
      <c r="D2142" s="680" t="s">
        <v>1056</v>
      </c>
      <c r="E2142" s="681"/>
      <c r="F2142" s="605" t="s">
        <v>1461</v>
      </c>
      <c r="G2142" s="605" t="s">
        <v>1462</v>
      </c>
      <c r="H2142" s="605" t="s">
        <v>1459</v>
      </c>
      <c r="I2142" s="605" t="s">
        <v>1049</v>
      </c>
      <c r="J2142" s="221">
        <f>(IF($E2263&lt;&gt;0,$J$2,IF($I2263&lt;&gt;0,$J$2,"")))</f>
        <v>1</v>
      </c>
      <c r="L2142" s="948"/>
      <c r="M2142" s="954"/>
      <c r="N2142" s="948"/>
      <c r="O2142" s="954"/>
      <c r="P2142" s="222"/>
      <c r="Q2142" s="945"/>
      <c r="R2142" s="945"/>
      <c r="S2142" s="945"/>
      <c r="T2142" s="945"/>
      <c r="U2142" s="412">
        <f>$C$3</f>
        <v>2023</v>
      </c>
      <c r="V2142" s="412">
        <f>$C$3+1</f>
        <v>2024</v>
      </c>
      <c r="W2142" s="412" t="str">
        <f>CONCATENATE("след ",$C$3+1)</f>
        <v>след 2024</v>
      </c>
      <c r="X2142" s="413" t="s">
        <v>96</v>
      </c>
    </row>
    <row r="2143" spans="2:24" ht="18" thickBot="1">
      <c r="B2143" s="506"/>
      <c r="C2143" s="397"/>
      <c r="D2143" s="295" t="s">
        <v>1244</v>
      </c>
      <c r="E2143" s="701"/>
      <c r="F2143" s="296"/>
      <c r="G2143" s="296"/>
      <c r="H2143" s="296"/>
      <c r="I2143" s="483"/>
      <c r="J2143" s="221">
        <f>(IF($E2263&lt;&gt;0,$J$2,IF($I2263&lt;&gt;0,$J$2,"")))</f>
        <v>1</v>
      </c>
      <c r="L2143" s="297" t="s">
        <v>97</v>
      </c>
      <c r="M2143" s="297" t="s">
        <v>98</v>
      </c>
      <c r="N2143" s="298" t="s">
        <v>99</v>
      </c>
      <c r="O2143" s="298" t="s">
        <v>100</v>
      </c>
      <c r="P2143" s="222"/>
      <c r="Q2143" s="504" t="s">
        <v>101</v>
      </c>
      <c r="R2143" s="504" t="s">
        <v>102</v>
      </c>
      <c r="S2143" s="504" t="s">
        <v>103</v>
      </c>
      <c r="T2143" s="504" t="s">
        <v>104</v>
      </c>
      <c r="U2143" s="504" t="s">
        <v>1026</v>
      </c>
      <c r="V2143" s="504" t="s">
        <v>1027</v>
      </c>
      <c r="W2143" s="504" t="s">
        <v>1028</v>
      </c>
      <c r="X2143" s="414" t="s">
        <v>1029</v>
      </c>
    </row>
    <row r="2144" spans="2:24" ht="122.4" thickBot="1">
      <c r="B2144" s="236"/>
      <c r="C2144" s="511">
        <f>VLOOKUP(D2144,OP_LIST2,2,FALSE)</f>
        <v>0</v>
      </c>
      <c r="D2144" s="512" t="s">
        <v>944</v>
      </c>
      <c r="E2144" s="702"/>
      <c r="F2144" s="368"/>
      <c r="G2144" s="368"/>
      <c r="H2144" s="368"/>
      <c r="I2144" s="303"/>
      <c r="J2144" s="221">
        <f>(IF($E2263&lt;&gt;0,$J$2,IF($I2263&lt;&gt;0,$J$2,"")))</f>
        <v>1</v>
      </c>
      <c r="L2144" s="415" t="s">
        <v>1030</v>
      </c>
      <c r="M2144" s="415" t="s">
        <v>1030</v>
      </c>
      <c r="N2144" s="415" t="s">
        <v>1031</v>
      </c>
      <c r="O2144" s="415" t="s">
        <v>1032</v>
      </c>
      <c r="P2144" s="222"/>
      <c r="Q2144" s="415" t="s">
        <v>1030</v>
      </c>
      <c r="R2144" s="415" t="s">
        <v>1030</v>
      </c>
      <c r="S2144" s="415" t="s">
        <v>1057</v>
      </c>
      <c r="T2144" s="415" t="s">
        <v>1034</v>
      </c>
      <c r="U2144" s="415" t="s">
        <v>1030</v>
      </c>
      <c r="V2144" s="415" t="s">
        <v>1030</v>
      </c>
      <c r="W2144" s="415" t="s">
        <v>1030</v>
      </c>
      <c r="X2144" s="306" t="s">
        <v>1035</v>
      </c>
    </row>
    <row r="2145" spans="2:24" ht="18" thickBot="1">
      <c r="B2145" s="510"/>
      <c r="C2145" s="513">
        <f>VLOOKUP(D2146,EBK_DEIN2,2,FALSE)</f>
        <v>5561</v>
      </c>
      <c r="D2145" s="505" t="s">
        <v>1444</v>
      </c>
      <c r="E2145" s="703"/>
      <c r="F2145" s="368"/>
      <c r="G2145" s="368"/>
      <c r="H2145" s="368"/>
      <c r="I2145" s="303"/>
      <c r="J2145" s="221">
        <f>(IF($E2263&lt;&gt;0,$J$2,IF($I2263&lt;&gt;0,$J$2,"")))</f>
        <v>1</v>
      </c>
      <c r="L2145" s="416"/>
      <c r="M2145" s="416"/>
      <c r="N2145" s="344"/>
      <c r="O2145" s="417"/>
      <c r="P2145" s="222"/>
      <c r="Q2145" s="416"/>
      <c r="R2145" s="416"/>
      <c r="S2145" s="344"/>
      <c r="T2145" s="417"/>
      <c r="U2145" s="416"/>
      <c r="V2145" s="344"/>
      <c r="W2145" s="417"/>
      <c r="X2145" s="418"/>
    </row>
    <row r="2146" spans="2:24" ht="18">
      <c r="B2146" s="419"/>
      <c r="C2146" s="238"/>
      <c r="D2146" s="502" t="s">
        <v>1796</v>
      </c>
      <c r="E2146" s="703"/>
      <c r="F2146" s="368"/>
      <c r="G2146" s="368"/>
      <c r="H2146" s="368"/>
      <c r="I2146" s="303"/>
      <c r="J2146" s="221">
        <f>(IF($E2263&lt;&gt;0,$J$2,IF($I2263&lt;&gt;0,$J$2,"")))</f>
        <v>1</v>
      </c>
      <c r="L2146" s="416"/>
      <c r="M2146" s="416"/>
      <c r="N2146" s="344"/>
      <c r="O2146" s="420">
        <f>SUMIF(O2149:O2150,"&lt;0")+SUMIF(O2152:O2156,"&lt;0")+SUMIF(O2158:O2165,"&lt;0")+SUMIF(O2167:O2183,"&lt;0")+SUMIF(O2189:O2193,"&lt;0")+SUMIF(O2195:O2200,"&lt;0")+SUMIF(O2203:O2209,"&lt;0")+SUMIF(O2216:O2217,"&lt;0")+SUMIF(O2220:O2225,"&lt;0")+SUMIF(O2227:O2232,"&lt;0")+SUMIF(O2236,"&lt;0")+SUMIF(O2238:O2244,"&lt;0")+SUMIF(O2246:O2248,"&lt;0")+SUMIF(O2250:O2253,"&lt;0")+SUMIF(O2255:O2256,"&lt;0")+SUMIF(O2259,"&lt;0")</f>
        <v>-91672</v>
      </c>
      <c r="P2146" s="222"/>
      <c r="Q2146" s="416"/>
      <c r="R2146" s="416"/>
      <c r="S2146" s="344"/>
      <c r="T2146" s="420">
        <f>SUMIF(T2149:T2150,"&lt;0")+SUMIF(T2152:T2156,"&lt;0")+SUMIF(T2158:T2165,"&lt;0")+SUMIF(T2167:T2183,"&lt;0")+SUMIF(T2189:T2193,"&lt;0")+SUMIF(T2195:T2200,"&lt;0")+SUMIF(T2203:T2209,"&lt;0")+SUMIF(T2216:T2217,"&lt;0")+SUMIF(T2220:T2225,"&lt;0")+SUMIF(T2227:T2232,"&lt;0")+SUMIF(T2236,"&lt;0")+SUMIF(T2238:T2244,"&lt;0")+SUMIF(T2246:T2248,"&lt;0")+SUMIF(T2250:T2253,"&lt;0")+SUMIF(T2255:T2256,"&lt;0")+SUMIF(T2259,"&lt;0")</f>
        <v>-30152</v>
      </c>
      <c r="U2146" s="416"/>
      <c r="V2146" s="344"/>
      <c r="W2146" s="417"/>
      <c r="X2146" s="308"/>
    </row>
    <row r="2147" spans="2:24" ht="18.600000000000001" thickBot="1">
      <c r="B2147" s="354"/>
      <c r="C2147" s="238"/>
      <c r="D2147" s="292" t="s">
        <v>1058</v>
      </c>
      <c r="E2147" s="703"/>
      <c r="F2147" s="368"/>
      <c r="G2147" s="368"/>
      <c r="H2147" s="368"/>
      <c r="I2147" s="303"/>
      <c r="J2147" s="221">
        <f>(IF($E2263&lt;&gt;0,$J$2,IF($I2263&lt;&gt;0,$J$2,"")))</f>
        <v>1</v>
      </c>
      <c r="L2147" s="416"/>
      <c r="M2147" s="416"/>
      <c r="N2147" s="344"/>
      <c r="O2147" s="417"/>
      <c r="P2147" s="222"/>
      <c r="Q2147" s="416"/>
      <c r="R2147" s="416"/>
      <c r="S2147" s="344"/>
      <c r="T2147" s="417"/>
      <c r="U2147" s="416"/>
      <c r="V2147" s="344"/>
      <c r="W2147" s="417"/>
      <c r="X2147" s="310"/>
    </row>
    <row r="2148" spans="2:24" ht="18.600000000000001" thickBot="1">
      <c r="B2148" s="682">
        <v>100</v>
      </c>
      <c r="C2148" s="959" t="s">
        <v>1245</v>
      </c>
      <c r="D2148" s="960"/>
      <c r="E2148" s="683"/>
      <c r="F2148" s="684">
        <f>SUM(F2149:F2150)</f>
        <v>50520</v>
      </c>
      <c r="G2148" s="685">
        <f>SUM(G2149:G2150)</f>
        <v>0</v>
      </c>
      <c r="H2148" s="685">
        <f>SUM(H2149:H2150)</f>
        <v>0</v>
      </c>
      <c r="I2148" s="685">
        <f>SUM(I2149:I2150)</f>
        <v>50520</v>
      </c>
      <c r="J2148" s="243">
        <f t="shared" ref="J2148:J2179" si="601">(IF($E2148&lt;&gt;0,$J$2,IF($I2148&lt;&gt;0,$J$2,"")))</f>
        <v>1</v>
      </c>
      <c r="K2148" s="244"/>
      <c r="L2148" s="311">
        <f>SUM(L2149:L2150)</f>
        <v>0</v>
      </c>
      <c r="M2148" s="312">
        <f>SUM(M2149:M2150)</f>
        <v>0</v>
      </c>
      <c r="N2148" s="421">
        <f>SUM(N2149:N2150)</f>
        <v>50520</v>
      </c>
      <c r="O2148" s="422">
        <f>SUM(O2149:O2150)</f>
        <v>-50520</v>
      </c>
      <c r="P2148" s="244"/>
      <c r="Q2148" s="707"/>
      <c r="R2148" s="708"/>
      <c r="S2148" s="709"/>
      <c r="T2148" s="708"/>
      <c r="U2148" s="708"/>
      <c r="V2148" s="708"/>
      <c r="W2148" s="710"/>
      <c r="X2148" s="313">
        <f t="shared" ref="X2148:X2179" si="602">T2148-U2148-V2148-W2148</f>
        <v>0</v>
      </c>
    </row>
    <row r="2149" spans="2:24" ht="18.600000000000001" thickBot="1">
      <c r="B2149" s="140"/>
      <c r="C2149" s="144">
        <v>101</v>
      </c>
      <c r="D2149" s="138" t="s">
        <v>1246</v>
      </c>
      <c r="E2149" s="704"/>
      <c r="F2149" s="449">
        <v>50520</v>
      </c>
      <c r="G2149" s="245"/>
      <c r="H2149" s="245"/>
      <c r="I2149" s="476">
        <f>F2149+G2149+H2149</f>
        <v>50520</v>
      </c>
      <c r="J2149" s="243">
        <f t="shared" si="601"/>
        <v>1</v>
      </c>
      <c r="K2149" s="244"/>
      <c r="L2149" s="423"/>
      <c r="M2149" s="252"/>
      <c r="N2149" s="315">
        <f>I2149</f>
        <v>50520</v>
      </c>
      <c r="O2149" s="424">
        <f>L2149+M2149-N2149</f>
        <v>-50520</v>
      </c>
      <c r="P2149" s="244"/>
      <c r="Q2149" s="663"/>
      <c r="R2149" s="667"/>
      <c r="S2149" s="667"/>
      <c r="T2149" s="667"/>
      <c r="U2149" s="667"/>
      <c r="V2149" s="667"/>
      <c r="W2149" s="711"/>
      <c r="X2149" s="313">
        <f t="shared" si="602"/>
        <v>0</v>
      </c>
    </row>
    <row r="2150" spans="2:24" ht="18.600000000000001" hidden="1" thickBot="1">
      <c r="B2150" s="140"/>
      <c r="C2150" s="137">
        <v>102</v>
      </c>
      <c r="D2150" s="139" t="s">
        <v>1247</v>
      </c>
      <c r="E2150" s="704"/>
      <c r="F2150" s="449"/>
      <c r="G2150" s="245"/>
      <c r="H2150" s="245"/>
      <c r="I2150" s="476">
        <f>F2150+G2150+H2150</f>
        <v>0</v>
      </c>
      <c r="J2150" s="243" t="str">
        <f t="shared" si="601"/>
        <v/>
      </c>
      <c r="K2150" s="244"/>
      <c r="L2150" s="423"/>
      <c r="M2150" s="252"/>
      <c r="N2150" s="315">
        <f>I2150</f>
        <v>0</v>
      </c>
      <c r="O2150" s="424">
        <f>L2150+M2150-N2150</f>
        <v>0</v>
      </c>
      <c r="P2150" s="244"/>
      <c r="Q2150" s="663"/>
      <c r="R2150" s="667"/>
      <c r="S2150" s="667"/>
      <c r="T2150" s="667"/>
      <c r="U2150" s="667"/>
      <c r="V2150" s="667"/>
      <c r="W2150" s="711"/>
      <c r="X2150" s="313">
        <f t="shared" si="602"/>
        <v>0</v>
      </c>
    </row>
    <row r="2151" spans="2:24" ht="18.600000000000001" hidden="1" thickBot="1">
      <c r="B2151" s="686">
        <v>200</v>
      </c>
      <c r="C2151" s="946" t="s">
        <v>1248</v>
      </c>
      <c r="D2151" s="946"/>
      <c r="E2151" s="687"/>
      <c r="F2151" s="688">
        <f>SUM(F2152:F2156)</f>
        <v>0</v>
      </c>
      <c r="G2151" s="689">
        <f>SUM(G2152:G2156)</f>
        <v>0</v>
      </c>
      <c r="H2151" s="689">
        <f>SUM(H2152:H2156)</f>
        <v>0</v>
      </c>
      <c r="I2151" s="689">
        <f>SUM(I2152:I2156)</f>
        <v>0</v>
      </c>
      <c r="J2151" s="243" t="str">
        <f t="shared" si="601"/>
        <v/>
      </c>
      <c r="K2151" s="244"/>
      <c r="L2151" s="316">
        <f>SUM(L2152:L2156)</f>
        <v>0</v>
      </c>
      <c r="M2151" s="317">
        <f>SUM(M2152:M2156)</f>
        <v>0</v>
      </c>
      <c r="N2151" s="425">
        <f>SUM(N2152:N2156)</f>
        <v>0</v>
      </c>
      <c r="O2151" s="426">
        <f>SUM(O2152:O2156)</f>
        <v>0</v>
      </c>
      <c r="P2151" s="244"/>
      <c r="Q2151" s="665"/>
      <c r="R2151" s="666"/>
      <c r="S2151" s="666"/>
      <c r="T2151" s="666"/>
      <c r="U2151" s="666"/>
      <c r="V2151" s="666"/>
      <c r="W2151" s="712"/>
      <c r="X2151" s="313">
        <f t="shared" si="602"/>
        <v>0</v>
      </c>
    </row>
    <row r="2152" spans="2:24" ht="18.600000000000001" hidden="1" thickBot="1">
      <c r="B2152" s="143"/>
      <c r="C2152" s="144">
        <v>201</v>
      </c>
      <c r="D2152" s="138" t="s">
        <v>1249</v>
      </c>
      <c r="E2152" s="704"/>
      <c r="F2152" s="449"/>
      <c r="G2152" s="245"/>
      <c r="H2152" s="245"/>
      <c r="I2152" s="476">
        <f>F2152+G2152+H2152</f>
        <v>0</v>
      </c>
      <c r="J2152" s="243" t="str">
        <f t="shared" si="601"/>
        <v/>
      </c>
      <c r="K2152" s="244"/>
      <c r="L2152" s="423"/>
      <c r="M2152" s="252"/>
      <c r="N2152" s="315">
        <f>I2152</f>
        <v>0</v>
      </c>
      <c r="O2152" s="424">
        <f>L2152+M2152-N2152</f>
        <v>0</v>
      </c>
      <c r="P2152" s="244"/>
      <c r="Q2152" s="663"/>
      <c r="R2152" s="667"/>
      <c r="S2152" s="667"/>
      <c r="T2152" s="667"/>
      <c r="U2152" s="667"/>
      <c r="V2152" s="667"/>
      <c r="W2152" s="711"/>
      <c r="X2152" s="313">
        <f t="shared" si="602"/>
        <v>0</v>
      </c>
    </row>
    <row r="2153" spans="2:24" ht="18.600000000000001" hidden="1" thickBot="1">
      <c r="B2153" s="136"/>
      <c r="C2153" s="137">
        <v>202</v>
      </c>
      <c r="D2153" s="145" t="s">
        <v>1250</v>
      </c>
      <c r="E2153" s="704"/>
      <c r="F2153" s="449"/>
      <c r="G2153" s="245"/>
      <c r="H2153" s="245"/>
      <c r="I2153" s="476">
        <f>F2153+G2153+H2153</f>
        <v>0</v>
      </c>
      <c r="J2153" s="243" t="str">
        <f t="shared" si="601"/>
        <v/>
      </c>
      <c r="K2153" s="244"/>
      <c r="L2153" s="423"/>
      <c r="M2153" s="252"/>
      <c r="N2153" s="315">
        <f>I2153</f>
        <v>0</v>
      </c>
      <c r="O2153" s="424">
        <f>L2153+M2153-N2153</f>
        <v>0</v>
      </c>
      <c r="P2153" s="244"/>
      <c r="Q2153" s="663"/>
      <c r="R2153" s="667"/>
      <c r="S2153" s="667"/>
      <c r="T2153" s="667"/>
      <c r="U2153" s="667"/>
      <c r="V2153" s="667"/>
      <c r="W2153" s="711"/>
      <c r="X2153" s="313">
        <f t="shared" si="602"/>
        <v>0</v>
      </c>
    </row>
    <row r="2154" spans="2:24" ht="18.600000000000001" hidden="1" thickBot="1">
      <c r="B2154" s="152"/>
      <c r="C2154" s="137">
        <v>205</v>
      </c>
      <c r="D2154" s="145" t="s">
        <v>901</v>
      </c>
      <c r="E2154" s="704"/>
      <c r="F2154" s="449"/>
      <c r="G2154" s="245"/>
      <c r="H2154" s="245"/>
      <c r="I2154" s="476">
        <f>F2154+G2154+H2154</f>
        <v>0</v>
      </c>
      <c r="J2154" s="243" t="str">
        <f t="shared" si="601"/>
        <v/>
      </c>
      <c r="K2154" s="244"/>
      <c r="L2154" s="423"/>
      <c r="M2154" s="252"/>
      <c r="N2154" s="315">
        <f>I2154</f>
        <v>0</v>
      </c>
      <c r="O2154" s="424">
        <f>L2154+M2154-N2154</f>
        <v>0</v>
      </c>
      <c r="P2154" s="244"/>
      <c r="Q2154" s="663"/>
      <c r="R2154" s="667"/>
      <c r="S2154" s="667"/>
      <c r="T2154" s="667"/>
      <c r="U2154" s="667"/>
      <c r="V2154" s="667"/>
      <c r="W2154" s="711"/>
      <c r="X2154" s="313">
        <f t="shared" si="602"/>
        <v>0</v>
      </c>
    </row>
    <row r="2155" spans="2:24" ht="18.600000000000001" hidden="1" thickBot="1">
      <c r="B2155" s="152"/>
      <c r="C2155" s="137">
        <v>208</v>
      </c>
      <c r="D2155" s="159" t="s">
        <v>902</v>
      </c>
      <c r="E2155" s="704"/>
      <c r="F2155" s="449"/>
      <c r="G2155" s="245"/>
      <c r="H2155" s="245"/>
      <c r="I2155" s="476">
        <f>F2155+G2155+H2155</f>
        <v>0</v>
      </c>
      <c r="J2155" s="243" t="str">
        <f t="shared" si="601"/>
        <v/>
      </c>
      <c r="K2155" s="244"/>
      <c r="L2155" s="423"/>
      <c r="M2155" s="252"/>
      <c r="N2155" s="315">
        <f>I2155</f>
        <v>0</v>
      </c>
      <c r="O2155" s="424">
        <f>L2155+M2155-N2155</f>
        <v>0</v>
      </c>
      <c r="P2155" s="244"/>
      <c r="Q2155" s="663"/>
      <c r="R2155" s="667"/>
      <c r="S2155" s="667"/>
      <c r="T2155" s="667"/>
      <c r="U2155" s="667"/>
      <c r="V2155" s="667"/>
      <c r="W2155" s="711"/>
      <c r="X2155" s="313">
        <f t="shared" si="602"/>
        <v>0</v>
      </c>
    </row>
    <row r="2156" spans="2:24" ht="18.600000000000001" hidden="1" thickBot="1">
      <c r="B2156" s="143"/>
      <c r="C2156" s="142">
        <v>209</v>
      </c>
      <c r="D2156" s="148" t="s">
        <v>903</v>
      </c>
      <c r="E2156" s="704"/>
      <c r="F2156" s="449"/>
      <c r="G2156" s="245"/>
      <c r="H2156" s="245"/>
      <c r="I2156" s="476">
        <f>F2156+G2156+H2156</f>
        <v>0</v>
      </c>
      <c r="J2156" s="243" t="str">
        <f t="shared" si="601"/>
        <v/>
      </c>
      <c r="K2156" s="244"/>
      <c r="L2156" s="423"/>
      <c r="M2156" s="252"/>
      <c r="N2156" s="315">
        <f>I2156</f>
        <v>0</v>
      </c>
      <c r="O2156" s="424">
        <f>L2156+M2156-N2156</f>
        <v>0</v>
      </c>
      <c r="P2156" s="244"/>
      <c r="Q2156" s="663"/>
      <c r="R2156" s="667"/>
      <c r="S2156" s="667"/>
      <c r="T2156" s="667"/>
      <c r="U2156" s="667"/>
      <c r="V2156" s="667"/>
      <c r="W2156" s="711"/>
      <c r="X2156" s="313">
        <f t="shared" si="602"/>
        <v>0</v>
      </c>
    </row>
    <row r="2157" spans="2:24" ht="18.600000000000001" thickBot="1">
      <c r="B2157" s="686">
        <v>500</v>
      </c>
      <c r="C2157" s="947" t="s">
        <v>203</v>
      </c>
      <c r="D2157" s="947"/>
      <c r="E2157" s="687"/>
      <c r="F2157" s="688">
        <f>SUM(F2158:F2164)</f>
        <v>11000</v>
      </c>
      <c r="G2157" s="689">
        <f>SUM(G2158:G2164)</f>
        <v>0</v>
      </c>
      <c r="H2157" s="689">
        <f>SUM(H2158:H2164)</f>
        <v>0</v>
      </c>
      <c r="I2157" s="689">
        <f>SUM(I2158:I2164)</f>
        <v>11000</v>
      </c>
      <c r="J2157" s="243">
        <f t="shared" si="601"/>
        <v>1</v>
      </c>
      <c r="K2157" s="244"/>
      <c r="L2157" s="316">
        <f>SUM(L2158:L2164)</f>
        <v>0</v>
      </c>
      <c r="M2157" s="317">
        <f>SUM(M2158:M2164)</f>
        <v>0</v>
      </c>
      <c r="N2157" s="425">
        <f>SUM(N2158:N2164)</f>
        <v>11000</v>
      </c>
      <c r="O2157" s="426">
        <f>SUM(O2158:O2164)</f>
        <v>-11000</v>
      </c>
      <c r="P2157" s="244"/>
      <c r="Q2157" s="665"/>
      <c r="R2157" s="666"/>
      <c r="S2157" s="667"/>
      <c r="T2157" s="666"/>
      <c r="U2157" s="666"/>
      <c r="V2157" s="666"/>
      <c r="W2157" s="712"/>
      <c r="X2157" s="313">
        <f t="shared" si="602"/>
        <v>0</v>
      </c>
    </row>
    <row r="2158" spans="2:24" ht="18.600000000000001" thickBot="1">
      <c r="B2158" s="143"/>
      <c r="C2158" s="160">
        <v>551</v>
      </c>
      <c r="D2158" s="456" t="s">
        <v>204</v>
      </c>
      <c r="E2158" s="704"/>
      <c r="F2158" s="449">
        <v>7000</v>
      </c>
      <c r="G2158" s="245"/>
      <c r="H2158" s="245"/>
      <c r="I2158" s="476">
        <f t="shared" ref="I2158:I2165" si="603">F2158+G2158+H2158</f>
        <v>7000</v>
      </c>
      <c r="J2158" s="243">
        <f t="shared" si="601"/>
        <v>1</v>
      </c>
      <c r="K2158" s="244"/>
      <c r="L2158" s="423"/>
      <c r="M2158" s="252"/>
      <c r="N2158" s="315">
        <f t="shared" ref="N2158:N2165" si="604">I2158</f>
        <v>7000</v>
      </c>
      <c r="O2158" s="424">
        <f t="shared" ref="O2158:O2165" si="605">L2158+M2158-N2158</f>
        <v>-7000</v>
      </c>
      <c r="P2158" s="244"/>
      <c r="Q2158" s="663"/>
      <c r="R2158" s="667"/>
      <c r="S2158" s="667"/>
      <c r="T2158" s="667"/>
      <c r="U2158" s="667"/>
      <c r="V2158" s="667"/>
      <c r="W2158" s="711"/>
      <c r="X2158" s="313">
        <f t="shared" si="602"/>
        <v>0</v>
      </c>
    </row>
    <row r="2159" spans="2:24" ht="18.600000000000001" hidden="1" thickBot="1">
      <c r="B2159" s="143"/>
      <c r="C2159" s="161">
        <v>552</v>
      </c>
      <c r="D2159" s="457" t="s">
        <v>205</v>
      </c>
      <c r="E2159" s="704"/>
      <c r="F2159" s="449"/>
      <c r="G2159" s="245"/>
      <c r="H2159" s="245"/>
      <c r="I2159" s="476">
        <f t="shared" si="603"/>
        <v>0</v>
      </c>
      <c r="J2159" s="243" t="str">
        <f t="shared" si="601"/>
        <v/>
      </c>
      <c r="K2159" s="244"/>
      <c r="L2159" s="423"/>
      <c r="M2159" s="252"/>
      <c r="N2159" s="315">
        <f t="shared" si="604"/>
        <v>0</v>
      </c>
      <c r="O2159" s="424">
        <f t="shared" si="605"/>
        <v>0</v>
      </c>
      <c r="P2159" s="244"/>
      <c r="Q2159" s="663"/>
      <c r="R2159" s="667"/>
      <c r="S2159" s="667"/>
      <c r="T2159" s="667"/>
      <c r="U2159" s="667"/>
      <c r="V2159" s="667"/>
      <c r="W2159" s="711"/>
      <c r="X2159" s="313">
        <f t="shared" si="602"/>
        <v>0</v>
      </c>
    </row>
    <row r="2160" spans="2:24" ht="18.600000000000001" hidden="1" thickBot="1">
      <c r="B2160" s="143"/>
      <c r="C2160" s="161">
        <v>558</v>
      </c>
      <c r="D2160" s="457" t="s">
        <v>1676</v>
      </c>
      <c r="E2160" s="704"/>
      <c r="F2160" s="592">
        <v>0</v>
      </c>
      <c r="G2160" s="592">
        <v>0</v>
      </c>
      <c r="H2160" s="592">
        <v>0</v>
      </c>
      <c r="I2160" s="476">
        <f t="shared" si="603"/>
        <v>0</v>
      </c>
      <c r="J2160" s="243" t="str">
        <f t="shared" si="601"/>
        <v/>
      </c>
      <c r="K2160" s="244"/>
      <c r="L2160" s="423"/>
      <c r="M2160" s="252"/>
      <c r="N2160" s="315">
        <f t="shared" si="604"/>
        <v>0</v>
      </c>
      <c r="O2160" s="424">
        <f t="shared" si="605"/>
        <v>0</v>
      </c>
      <c r="P2160" s="244"/>
      <c r="Q2160" s="663"/>
      <c r="R2160" s="667"/>
      <c r="S2160" s="667"/>
      <c r="T2160" s="667"/>
      <c r="U2160" s="667"/>
      <c r="V2160" s="667"/>
      <c r="W2160" s="711"/>
      <c r="X2160" s="313">
        <f t="shared" si="602"/>
        <v>0</v>
      </c>
    </row>
    <row r="2161" spans="2:24" ht="18.600000000000001" thickBot="1">
      <c r="B2161" s="143"/>
      <c r="C2161" s="161">
        <v>560</v>
      </c>
      <c r="D2161" s="458" t="s">
        <v>206</v>
      </c>
      <c r="E2161" s="704"/>
      <c r="F2161" s="449">
        <v>3000</v>
      </c>
      <c r="G2161" s="245"/>
      <c r="H2161" s="245"/>
      <c r="I2161" s="476">
        <f t="shared" si="603"/>
        <v>3000</v>
      </c>
      <c r="J2161" s="243">
        <f t="shared" si="601"/>
        <v>1</v>
      </c>
      <c r="K2161" s="244"/>
      <c r="L2161" s="423"/>
      <c r="M2161" s="252"/>
      <c r="N2161" s="315">
        <f t="shared" si="604"/>
        <v>3000</v>
      </c>
      <c r="O2161" s="424">
        <f t="shared" si="605"/>
        <v>-3000</v>
      </c>
      <c r="P2161" s="244"/>
      <c r="Q2161" s="663"/>
      <c r="R2161" s="667"/>
      <c r="S2161" s="667"/>
      <c r="T2161" s="667"/>
      <c r="U2161" s="667"/>
      <c r="V2161" s="667"/>
      <c r="W2161" s="711"/>
      <c r="X2161" s="313">
        <f t="shared" si="602"/>
        <v>0</v>
      </c>
    </row>
    <row r="2162" spans="2:24" ht="18.600000000000001" thickBot="1">
      <c r="B2162" s="143"/>
      <c r="C2162" s="161">
        <v>580</v>
      </c>
      <c r="D2162" s="457" t="s">
        <v>207</v>
      </c>
      <c r="E2162" s="704"/>
      <c r="F2162" s="449">
        <v>1000</v>
      </c>
      <c r="G2162" s="245"/>
      <c r="H2162" s="245"/>
      <c r="I2162" s="476">
        <f t="shared" si="603"/>
        <v>1000</v>
      </c>
      <c r="J2162" s="243">
        <f t="shared" si="601"/>
        <v>1</v>
      </c>
      <c r="K2162" s="244"/>
      <c r="L2162" s="423"/>
      <c r="M2162" s="252"/>
      <c r="N2162" s="315">
        <f t="shared" si="604"/>
        <v>1000</v>
      </c>
      <c r="O2162" s="424">
        <f t="shared" si="605"/>
        <v>-1000</v>
      </c>
      <c r="P2162" s="244"/>
      <c r="Q2162" s="663"/>
      <c r="R2162" s="667"/>
      <c r="S2162" s="667"/>
      <c r="T2162" s="667"/>
      <c r="U2162" s="667"/>
      <c r="V2162" s="667"/>
      <c r="W2162" s="711"/>
      <c r="X2162" s="313">
        <f t="shared" si="602"/>
        <v>0</v>
      </c>
    </row>
    <row r="2163" spans="2:24" ht="18.600000000000001" hidden="1" thickBot="1">
      <c r="B2163" s="143"/>
      <c r="C2163" s="161">
        <v>588</v>
      </c>
      <c r="D2163" s="457" t="s">
        <v>1681</v>
      </c>
      <c r="E2163" s="704"/>
      <c r="F2163" s="592">
        <v>0</v>
      </c>
      <c r="G2163" s="592">
        <v>0</v>
      </c>
      <c r="H2163" s="592">
        <v>0</v>
      </c>
      <c r="I2163" s="476">
        <f t="shared" si="603"/>
        <v>0</v>
      </c>
      <c r="J2163" s="243" t="str">
        <f t="shared" si="601"/>
        <v/>
      </c>
      <c r="K2163" s="244"/>
      <c r="L2163" s="423"/>
      <c r="M2163" s="252"/>
      <c r="N2163" s="315">
        <f t="shared" si="604"/>
        <v>0</v>
      </c>
      <c r="O2163" s="424">
        <f t="shared" si="605"/>
        <v>0</v>
      </c>
      <c r="P2163" s="244"/>
      <c r="Q2163" s="663"/>
      <c r="R2163" s="667"/>
      <c r="S2163" s="667"/>
      <c r="T2163" s="667"/>
      <c r="U2163" s="667"/>
      <c r="V2163" s="667"/>
      <c r="W2163" s="711"/>
      <c r="X2163" s="313">
        <f t="shared" si="602"/>
        <v>0</v>
      </c>
    </row>
    <row r="2164" spans="2:24" ht="32.4" hidden="1" thickBot="1">
      <c r="B2164" s="143"/>
      <c r="C2164" s="162">
        <v>590</v>
      </c>
      <c r="D2164" s="459" t="s">
        <v>208</v>
      </c>
      <c r="E2164" s="704"/>
      <c r="F2164" s="449"/>
      <c r="G2164" s="245"/>
      <c r="H2164" s="245"/>
      <c r="I2164" s="476">
        <f t="shared" si="603"/>
        <v>0</v>
      </c>
      <c r="J2164" s="243" t="str">
        <f t="shared" si="601"/>
        <v/>
      </c>
      <c r="K2164" s="244"/>
      <c r="L2164" s="423"/>
      <c r="M2164" s="252"/>
      <c r="N2164" s="315">
        <f t="shared" si="604"/>
        <v>0</v>
      </c>
      <c r="O2164" s="424">
        <f t="shared" si="605"/>
        <v>0</v>
      </c>
      <c r="P2164" s="244"/>
      <c r="Q2164" s="663"/>
      <c r="R2164" s="667"/>
      <c r="S2164" s="667"/>
      <c r="T2164" s="667"/>
      <c r="U2164" s="667"/>
      <c r="V2164" s="667"/>
      <c r="W2164" s="711"/>
      <c r="X2164" s="313">
        <f t="shared" si="602"/>
        <v>0</v>
      </c>
    </row>
    <row r="2165" spans="2:24" ht="18.600000000000001" hidden="1" thickBot="1">
      <c r="B2165" s="686">
        <v>800</v>
      </c>
      <c r="C2165" s="947" t="s">
        <v>1059</v>
      </c>
      <c r="D2165" s="947"/>
      <c r="E2165" s="687"/>
      <c r="F2165" s="690"/>
      <c r="G2165" s="691"/>
      <c r="H2165" s="691"/>
      <c r="I2165" s="692">
        <f t="shared" si="603"/>
        <v>0</v>
      </c>
      <c r="J2165" s="243" t="str">
        <f t="shared" si="601"/>
        <v/>
      </c>
      <c r="K2165" s="244"/>
      <c r="L2165" s="428"/>
      <c r="M2165" s="254"/>
      <c r="N2165" s="315">
        <f t="shared" si="604"/>
        <v>0</v>
      </c>
      <c r="O2165" s="424">
        <f t="shared" si="605"/>
        <v>0</v>
      </c>
      <c r="P2165" s="244"/>
      <c r="Q2165" s="665"/>
      <c r="R2165" s="666"/>
      <c r="S2165" s="667"/>
      <c r="T2165" s="667"/>
      <c r="U2165" s="666"/>
      <c r="V2165" s="667"/>
      <c r="W2165" s="711"/>
      <c r="X2165" s="313">
        <f t="shared" si="602"/>
        <v>0</v>
      </c>
    </row>
    <row r="2166" spans="2:24" ht="18.600000000000001" thickBot="1">
      <c r="B2166" s="686">
        <v>1000</v>
      </c>
      <c r="C2166" s="943" t="s">
        <v>210</v>
      </c>
      <c r="D2166" s="943"/>
      <c r="E2166" s="687"/>
      <c r="F2166" s="688">
        <f>SUM(F2167:F2183)</f>
        <v>30152</v>
      </c>
      <c r="G2166" s="689">
        <f>SUM(G2167:G2183)</f>
        <v>0</v>
      </c>
      <c r="H2166" s="689">
        <f>SUM(H2167:H2183)</f>
        <v>0</v>
      </c>
      <c r="I2166" s="689">
        <f>SUM(I2167:I2183)</f>
        <v>30152</v>
      </c>
      <c r="J2166" s="243">
        <f t="shared" si="601"/>
        <v>1</v>
      </c>
      <c r="K2166" s="244"/>
      <c r="L2166" s="316">
        <f>SUM(L2167:L2183)</f>
        <v>0</v>
      </c>
      <c r="M2166" s="317">
        <f>SUM(M2167:M2183)</f>
        <v>0</v>
      </c>
      <c r="N2166" s="425">
        <f>SUM(N2167:N2183)</f>
        <v>30152</v>
      </c>
      <c r="O2166" s="426">
        <f>SUM(O2167:O2183)</f>
        <v>-30152</v>
      </c>
      <c r="P2166" s="244"/>
      <c r="Q2166" s="316">
        <f t="shared" ref="Q2166:W2166" si="606">SUM(Q2167:Q2183)</f>
        <v>0</v>
      </c>
      <c r="R2166" s="317">
        <f t="shared" si="606"/>
        <v>0</v>
      </c>
      <c r="S2166" s="317">
        <f t="shared" si="606"/>
        <v>30152</v>
      </c>
      <c r="T2166" s="317">
        <f t="shared" si="606"/>
        <v>-30152</v>
      </c>
      <c r="U2166" s="317">
        <f t="shared" si="606"/>
        <v>0</v>
      </c>
      <c r="V2166" s="317">
        <f t="shared" si="606"/>
        <v>0</v>
      </c>
      <c r="W2166" s="426">
        <f t="shared" si="606"/>
        <v>0</v>
      </c>
      <c r="X2166" s="313">
        <f t="shared" si="602"/>
        <v>-30152</v>
      </c>
    </row>
    <row r="2167" spans="2:24" ht="18.600000000000001" hidden="1" thickBot="1">
      <c r="B2167" s="136"/>
      <c r="C2167" s="144">
        <v>1011</v>
      </c>
      <c r="D2167" s="163" t="s">
        <v>211</v>
      </c>
      <c r="E2167" s="704"/>
      <c r="F2167" s="449"/>
      <c r="G2167" s="245"/>
      <c r="H2167" s="245"/>
      <c r="I2167" s="476">
        <f t="shared" ref="I2167:I2183" si="607">F2167+G2167+H2167</f>
        <v>0</v>
      </c>
      <c r="J2167" s="243" t="str">
        <f t="shared" si="601"/>
        <v/>
      </c>
      <c r="K2167" s="244"/>
      <c r="L2167" s="423"/>
      <c r="M2167" s="252"/>
      <c r="N2167" s="315">
        <f t="shared" ref="N2167:N2183" si="608">I2167</f>
        <v>0</v>
      </c>
      <c r="O2167" s="424">
        <f t="shared" ref="O2167:O2183" si="609">L2167+M2167-N2167</f>
        <v>0</v>
      </c>
      <c r="P2167" s="244"/>
      <c r="Q2167" s="423"/>
      <c r="R2167" s="252"/>
      <c r="S2167" s="429">
        <f t="shared" ref="S2167:S2174" si="610">+IF(+(L2167+M2167)&gt;=I2167,+M2167,+(+I2167-L2167))</f>
        <v>0</v>
      </c>
      <c r="T2167" s="315">
        <f t="shared" ref="T2167:T2174" si="611">Q2167+R2167-S2167</f>
        <v>0</v>
      </c>
      <c r="U2167" s="252"/>
      <c r="V2167" s="252"/>
      <c r="W2167" s="253"/>
      <c r="X2167" s="313">
        <f t="shared" si="602"/>
        <v>0</v>
      </c>
    </row>
    <row r="2168" spans="2:24" ht="18.600000000000001" hidden="1" thickBot="1">
      <c r="B2168" s="136"/>
      <c r="C2168" s="137">
        <v>1012</v>
      </c>
      <c r="D2168" s="145" t="s">
        <v>212</v>
      </c>
      <c r="E2168" s="704"/>
      <c r="F2168" s="449"/>
      <c r="G2168" s="245"/>
      <c r="H2168" s="245"/>
      <c r="I2168" s="476">
        <f t="shared" si="607"/>
        <v>0</v>
      </c>
      <c r="J2168" s="243" t="str">
        <f t="shared" si="601"/>
        <v/>
      </c>
      <c r="K2168" s="244"/>
      <c r="L2168" s="423"/>
      <c r="M2168" s="252"/>
      <c r="N2168" s="315">
        <f t="shared" si="608"/>
        <v>0</v>
      </c>
      <c r="O2168" s="424">
        <f t="shared" si="609"/>
        <v>0</v>
      </c>
      <c r="P2168" s="244"/>
      <c r="Q2168" s="423"/>
      <c r="R2168" s="252"/>
      <c r="S2168" s="429">
        <f t="shared" si="610"/>
        <v>0</v>
      </c>
      <c r="T2168" s="315">
        <f t="shared" si="611"/>
        <v>0</v>
      </c>
      <c r="U2168" s="252"/>
      <c r="V2168" s="252"/>
      <c r="W2168" s="253"/>
      <c r="X2168" s="313">
        <f t="shared" si="602"/>
        <v>0</v>
      </c>
    </row>
    <row r="2169" spans="2:24" ht="18.600000000000001" hidden="1" thickBot="1">
      <c r="B2169" s="136"/>
      <c r="C2169" s="137">
        <v>1013</v>
      </c>
      <c r="D2169" s="145" t="s">
        <v>213</v>
      </c>
      <c r="E2169" s="704"/>
      <c r="F2169" s="449"/>
      <c r="G2169" s="245"/>
      <c r="H2169" s="245"/>
      <c r="I2169" s="476">
        <f t="shared" si="607"/>
        <v>0</v>
      </c>
      <c r="J2169" s="243" t="str">
        <f t="shared" si="601"/>
        <v/>
      </c>
      <c r="K2169" s="244"/>
      <c r="L2169" s="423"/>
      <c r="M2169" s="252"/>
      <c r="N2169" s="315">
        <f t="shared" si="608"/>
        <v>0</v>
      </c>
      <c r="O2169" s="424">
        <f t="shared" si="609"/>
        <v>0</v>
      </c>
      <c r="P2169" s="244"/>
      <c r="Q2169" s="423"/>
      <c r="R2169" s="252"/>
      <c r="S2169" s="429">
        <f t="shared" si="610"/>
        <v>0</v>
      </c>
      <c r="T2169" s="315">
        <f t="shared" si="611"/>
        <v>0</v>
      </c>
      <c r="U2169" s="252"/>
      <c r="V2169" s="252"/>
      <c r="W2169" s="253"/>
      <c r="X2169" s="313">
        <f t="shared" si="602"/>
        <v>0</v>
      </c>
    </row>
    <row r="2170" spans="2:24" ht="18.600000000000001" hidden="1" thickBot="1">
      <c r="B2170" s="136"/>
      <c r="C2170" s="137">
        <v>1014</v>
      </c>
      <c r="D2170" s="145" t="s">
        <v>214</v>
      </c>
      <c r="E2170" s="704"/>
      <c r="F2170" s="449"/>
      <c r="G2170" s="245"/>
      <c r="H2170" s="245"/>
      <c r="I2170" s="476">
        <f t="shared" si="607"/>
        <v>0</v>
      </c>
      <c r="J2170" s="243" t="str">
        <f t="shared" si="601"/>
        <v/>
      </c>
      <c r="K2170" s="244"/>
      <c r="L2170" s="423"/>
      <c r="M2170" s="252"/>
      <c r="N2170" s="315">
        <f t="shared" si="608"/>
        <v>0</v>
      </c>
      <c r="O2170" s="424">
        <f t="shared" si="609"/>
        <v>0</v>
      </c>
      <c r="P2170" s="244"/>
      <c r="Q2170" s="423"/>
      <c r="R2170" s="252"/>
      <c r="S2170" s="429">
        <f t="shared" si="610"/>
        <v>0</v>
      </c>
      <c r="T2170" s="315">
        <f t="shared" si="611"/>
        <v>0</v>
      </c>
      <c r="U2170" s="252"/>
      <c r="V2170" s="252"/>
      <c r="W2170" s="253"/>
      <c r="X2170" s="313">
        <f t="shared" si="602"/>
        <v>0</v>
      </c>
    </row>
    <row r="2171" spans="2:24" ht="18.600000000000001" thickBot="1">
      <c r="B2171" s="136"/>
      <c r="C2171" s="137">
        <v>1015</v>
      </c>
      <c r="D2171" s="145" t="s">
        <v>215</v>
      </c>
      <c r="E2171" s="704"/>
      <c r="F2171" s="449">
        <v>17152</v>
      </c>
      <c r="G2171" s="245"/>
      <c r="H2171" s="245"/>
      <c r="I2171" s="476">
        <f t="shared" si="607"/>
        <v>17152</v>
      </c>
      <c r="J2171" s="243">
        <f t="shared" si="601"/>
        <v>1</v>
      </c>
      <c r="K2171" s="244"/>
      <c r="L2171" s="423"/>
      <c r="M2171" s="252"/>
      <c r="N2171" s="315">
        <f t="shared" si="608"/>
        <v>17152</v>
      </c>
      <c r="O2171" s="424">
        <f t="shared" si="609"/>
        <v>-17152</v>
      </c>
      <c r="P2171" s="244"/>
      <c r="Q2171" s="423"/>
      <c r="R2171" s="252"/>
      <c r="S2171" s="429">
        <f t="shared" si="610"/>
        <v>17152</v>
      </c>
      <c r="T2171" s="315">
        <f t="shared" si="611"/>
        <v>-17152</v>
      </c>
      <c r="U2171" s="252"/>
      <c r="V2171" s="252"/>
      <c r="W2171" s="253"/>
      <c r="X2171" s="313">
        <f t="shared" si="602"/>
        <v>-17152</v>
      </c>
    </row>
    <row r="2172" spans="2:24" ht="18.600000000000001" thickBot="1">
      <c r="B2172" s="136"/>
      <c r="C2172" s="137">
        <v>1016</v>
      </c>
      <c r="D2172" s="145" t="s">
        <v>216</v>
      </c>
      <c r="E2172" s="704"/>
      <c r="F2172" s="449">
        <v>2000</v>
      </c>
      <c r="G2172" s="245"/>
      <c r="H2172" s="245"/>
      <c r="I2172" s="476">
        <f t="shared" si="607"/>
        <v>2000</v>
      </c>
      <c r="J2172" s="243">
        <f t="shared" si="601"/>
        <v>1</v>
      </c>
      <c r="K2172" s="244"/>
      <c r="L2172" s="423"/>
      <c r="M2172" s="252"/>
      <c r="N2172" s="315">
        <f t="shared" si="608"/>
        <v>2000</v>
      </c>
      <c r="O2172" s="424">
        <f t="shared" si="609"/>
        <v>-2000</v>
      </c>
      <c r="P2172" s="244"/>
      <c r="Q2172" s="423"/>
      <c r="R2172" s="252"/>
      <c r="S2172" s="429">
        <f t="shared" si="610"/>
        <v>2000</v>
      </c>
      <c r="T2172" s="315">
        <f t="shared" si="611"/>
        <v>-2000</v>
      </c>
      <c r="U2172" s="252"/>
      <c r="V2172" s="252"/>
      <c r="W2172" s="253"/>
      <c r="X2172" s="313">
        <f t="shared" si="602"/>
        <v>-2000</v>
      </c>
    </row>
    <row r="2173" spans="2:24" ht="18.600000000000001" thickBot="1">
      <c r="B2173" s="140"/>
      <c r="C2173" s="164">
        <v>1020</v>
      </c>
      <c r="D2173" s="165" t="s">
        <v>217</v>
      </c>
      <c r="E2173" s="704"/>
      <c r="F2173" s="449">
        <v>11000</v>
      </c>
      <c r="G2173" s="245"/>
      <c r="H2173" s="245"/>
      <c r="I2173" s="476">
        <f t="shared" si="607"/>
        <v>11000</v>
      </c>
      <c r="J2173" s="243">
        <f t="shared" si="601"/>
        <v>1</v>
      </c>
      <c r="K2173" s="244"/>
      <c r="L2173" s="423"/>
      <c r="M2173" s="252"/>
      <c r="N2173" s="315">
        <f t="shared" si="608"/>
        <v>11000</v>
      </c>
      <c r="O2173" s="424">
        <f t="shared" si="609"/>
        <v>-11000</v>
      </c>
      <c r="P2173" s="244"/>
      <c r="Q2173" s="423"/>
      <c r="R2173" s="252"/>
      <c r="S2173" s="429">
        <f t="shared" si="610"/>
        <v>11000</v>
      </c>
      <c r="T2173" s="315">
        <f t="shared" si="611"/>
        <v>-11000</v>
      </c>
      <c r="U2173" s="252"/>
      <c r="V2173" s="252"/>
      <c r="W2173" s="253"/>
      <c r="X2173" s="313">
        <f t="shared" si="602"/>
        <v>-11000</v>
      </c>
    </row>
    <row r="2174" spans="2:24" ht="18.600000000000001" hidden="1" thickBot="1">
      <c r="B2174" s="136"/>
      <c r="C2174" s="137">
        <v>1030</v>
      </c>
      <c r="D2174" s="145" t="s">
        <v>218</v>
      </c>
      <c r="E2174" s="704"/>
      <c r="F2174" s="449"/>
      <c r="G2174" s="245"/>
      <c r="H2174" s="245"/>
      <c r="I2174" s="476">
        <f t="shared" si="607"/>
        <v>0</v>
      </c>
      <c r="J2174" s="243" t="str">
        <f t="shared" si="601"/>
        <v/>
      </c>
      <c r="K2174" s="244"/>
      <c r="L2174" s="423"/>
      <c r="M2174" s="252"/>
      <c r="N2174" s="315">
        <f t="shared" si="608"/>
        <v>0</v>
      </c>
      <c r="O2174" s="424">
        <f t="shared" si="609"/>
        <v>0</v>
      </c>
      <c r="P2174" s="244"/>
      <c r="Q2174" s="423"/>
      <c r="R2174" s="252"/>
      <c r="S2174" s="429">
        <f t="shared" si="610"/>
        <v>0</v>
      </c>
      <c r="T2174" s="315">
        <f t="shared" si="611"/>
        <v>0</v>
      </c>
      <c r="U2174" s="252"/>
      <c r="V2174" s="252"/>
      <c r="W2174" s="253"/>
      <c r="X2174" s="313">
        <f t="shared" si="602"/>
        <v>0</v>
      </c>
    </row>
    <row r="2175" spans="2:24" ht="18.600000000000001" hidden="1" thickBot="1">
      <c r="B2175" s="136"/>
      <c r="C2175" s="164">
        <v>1051</v>
      </c>
      <c r="D2175" s="167" t="s">
        <v>219</v>
      </c>
      <c r="E2175" s="704"/>
      <c r="F2175" s="449"/>
      <c r="G2175" s="245"/>
      <c r="H2175" s="245"/>
      <c r="I2175" s="476">
        <f t="shared" si="607"/>
        <v>0</v>
      </c>
      <c r="J2175" s="243" t="str">
        <f t="shared" si="601"/>
        <v/>
      </c>
      <c r="K2175" s="244"/>
      <c r="L2175" s="423"/>
      <c r="M2175" s="252"/>
      <c r="N2175" s="315">
        <f t="shared" si="608"/>
        <v>0</v>
      </c>
      <c r="O2175" s="424">
        <f t="shared" si="609"/>
        <v>0</v>
      </c>
      <c r="P2175" s="244"/>
      <c r="Q2175" s="663"/>
      <c r="R2175" s="667"/>
      <c r="S2175" s="667"/>
      <c r="T2175" s="667"/>
      <c r="U2175" s="667"/>
      <c r="V2175" s="667"/>
      <c r="W2175" s="711"/>
      <c r="X2175" s="313">
        <f t="shared" si="602"/>
        <v>0</v>
      </c>
    </row>
    <row r="2176" spans="2:24" ht="18.600000000000001" hidden="1" thickBot="1">
      <c r="B2176" s="136"/>
      <c r="C2176" s="137">
        <v>1052</v>
      </c>
      <c r="D2176" s="145" t="s">
        <v>220</v>
      </c>
      <c r="E2176" s="704"/>
      <c r="F2176" s="449"/>
      <c r="G2176" s="245"/>
      <c r="H2176" s="245"/>
      <c r="I2176" s="476">
        <f t="shared" si="607"/>
        <v>0</v>
      </c>
      <c r="J2176" s="243" t="str">
        <f t="shared" si="601"/>
        <v/>
      </c>
      <c r="K2176" s="244"/>
      <c r="L2176" s="423"/>
      <c r="M2176" s="252"/>
      <c r="N2176" s="315">
        <f t="shared" si="608"/>
        <v>0</v>
      </c>
      <c r="O2176" s="424">
        <f t="shared" si="609"/>
        <v>0</v>
      </c>
      <c r="P2176" s="244"/>
      <c r="Q2176" s="663"/>
      <c r="R2176" s="667"/>
      <c r="S2176" s="667"/>
      <c r="T2176" s="667"/>
      <c r="U2176" s="667"/>
      <c r="V2176" s="667"/>
      <c r="W2176" s="711"/>
      <c r="X2176" s="313">
        <f t="shared" si="602"/>
        <v>0</v>
      </c>
    </row>
    <row r="2177" spans="2:24" ht="18.600000000000001" hidden="1" thickBot="1">
      <c r="B2177" s="136"/>
      <c r="C2177" s="168">
        <v>1053</v>
      </c>
      <c r="D2177" s="169" t="s">
        <v>1682</v>
      </c>
      <c r="E2177" s="704"/>
      <c r="F2177" s="449"/>
      <c r="G2177" s="245"/>
      <c r="H2177" s="245"/>
      <c r="I2177" s="476">
        <f t="shared" si="607"/>
        <v>0</v>
      </c>
      <c r="J2177" s="243" t="str">
        <f t="shared" si="601"/>
        <v/>
      </c>
      <c r="K2177" s="244"/>
      <c r="L2177" s="423"/>
      <c r="M2177" s="252"/>
      <c r="N2177" s="315">
        <f t="shared" si="608"/>
        <v>0</v>
      </c>
      <c r="O2177" s="424">
        <f t="shared" si="609"/>
        <v>0</v>
      </c>
      <c r="P2177" s="244"/>
      <c r="Q2177" s="663"/>
      <c r="R2177" s="667"/>
      <c r="S2177" s="667"/>
      <c r="T2177" s="667"/>
      <c r="U2177" s="667"/>
      <c r="V2177" s="667"/>
      <c r="W2177" s="711"/>
      <c r="X2177" s="313">
        <f t="shared" si="602"/>
        <v>0</v>
      </c>
    </row>
    <row r="2178" spans="2:24" ht="18.600000000000001" hidden="1" thickBot="1">
      <c r="B2178" s="136"/>
      <c r="C2178" s="137">
        <v>1062</v>
      </c>
      <c r="D2178" s="139" t="s">
        <v>221</v>
      </c>
      <c r="E2178" s="704"/>
      <c r="F2178" s="449"/>
      <c r="G2178" s="245"/>
      <c r="H2178" s="245"/>
      <c r="I2178" s="476">
        <f t="shared" si="607"/>
        <v>0</v>
      </c>
      <c r="J2178" s="243" t="str">
        <f t="shared" si="601"/>
        <v/>
      </c>
      <c r="K2178" s="244"/>
      <c r="L2178" s="423"/>
      <c r="M2178" s="252"/>
      <c r="N2178" s="315">
        <f t="shared" si="608"/>
        <v>0</v>
      </c>
      <c r="O2178" s="424">
        <f t="shared" si="609"/>
        <v>0</v>
      </c>
      <c r="P2178" s="244"/>
      <c r="Q2178" s="423"/>
      <c r="R2178" s="252"/>
      <c r="S2178" s="429">
        <f>+IF(+(L2178+M2178)&gt;=I2178,+M2178,+(+I2178-L2178))</f>
        <v>0</v>
      </c>
      <c r="T2178" s="315">
        <f>Q2178+R2178-S2178</f>
        <v>0</v>
      </c>
      <c r="U2178" s="252"/>
      <c r="V2178" s="252"/>
      <c r="W2178" s="253"/>
      <c r="X2178" s="313">
        <f t="shared" si="602"/>
        <v>0</v>
      </c>
    </row>
    <row r="2179" spans="2:24" ht="18.600000000000001" hidden="1" thickBot="1">
      <c r="B2179" s="136"/>
      <c r="C2179" s="137">
        <v>1063</v>
      </c>
      <c r="D2179" s="139" t="s">
        <v>222</v>
      </c>
      <c r="E2179" s="704"/>
      <c r="F2179" s="449"/>
      <c r="G2179" s="245"/>
      <c r="H2179" s="245"/>
      <c r="I2179" s="476">
        <f t="shared" si="607"/>
        <v>0</v>
      </c>
      <c r="J2179" s="243" t="str">
        <f t="shared" si="601"/>
        <v/>
      </c>
      <c r="K2179" s="244"/>
      <c r="L2179" s="423"/>
      <c r="M2179" s="252"/>
      <c r="N2179" s="315">
        <f t="shared" si="608"/>
        <v>0</v>
      </c>
      <c r="O2179" s="424">
        <f t="shared" si="609"/>
        <v>0</v>
      </c>
      <c r="P2179" s="244"/>
      <c r="Q2179" s="663"/>
      <c r="R2179" s="667"/>
      <c r="S2179" s="667"/>
      <c r="T2179" s="667"/>
      <c r="U2179" s="667"/>
      <c r="V2179" s="667"/>
      <c r="W2179" s="711"/>
      <c r="X2179" s="313">
        <f t="shared" si="602"/>
        <v>0</v>
      </c>
    </row>
    <row r="2180" spans="2:24" ht="18.600000000000001" hidden="1" thickBot="1">
      <c r="B2180" s="136"/>
      <c r="C2180" s="168">
        <v>1069</v>
      </c>
      <c r="D2180" s="170" t="s">
        <v>223</v>
      </c>
      <c r="E2180" s="704"/>
      <c r="F2180" s="449"/>
      <c r="G2180" s="245"/>
      <c r="H2180" s="245"/>
      <c r="I2180" s="476">
        <f t="shared" si="607"/>
        <v>0</v>
      </c>
      <c r="J2180" s="243" t="str">
        <f t="shared" ref="J2180:J2211" si="612">(IF($E2180&lt;&gt;0,$J$2,IF($I2180&lt;&gt;0,$J$2,"")))</f>
        <v/>
      </c>
      <c r="K2180" s="244"/>
      <c r="L2180" s="423"/>
      <c r="M2180" s="252"/>
      <c r="N2180" s="315">
        <f t="shared" si="608"/>
        <v>0</v>
      </c>
      <c r="O2180" s="424">
        <f t="shared" si="609"/>
        <v>0</v>
      </c>
      <c r="P2180" s="244"/>
      <c r="Q2180" s="423"/>
      <c r="R2180" s="252"/>
      <c r="S2180" s="429">
        <f>+IF(+(L2180+M2180)&gt;=I2180,+M2180,+(+I2180-L2180))</f>
        <v>0</v>
      </c>
      <c r="T2180" s="315">
        <f>Q2180+R2180-S2180</f>
        <v>0</v>
      </c>
      <c r="U2180" s="252"/>
      <c r="V2180" s="252"/>
      <c r="W2180" s="253"/>
      <c r="X2180" s="313">
        <f t="shared" ref="X2180:X2211" si="613">T2180-U2180-V2180-W2180</f>
        <v>0</v>
      </c>
    </row>
    <row r="2181" spans="2:24" ht="31.8" hidden="1" thickBot="1">
      <c r="B2181" s="140"/>
      <c r="C2181" s="137">
        <v>1091</v>
      </c>
      <c r="D2181" s="145" t="s">
        <v>224</v>
      </c>
      <c r="E2181" s="704"/>
      <c r="F2181" s="449"/>
      <c r="G2181" s="245"/>
      <c r="H2181" s="245"/>
      <c r="I2181" s="476">
        <f t="shared" si="607"/>
        <v>0</v>
      </c>
      <c r="J2181" s="243" t="str">
        <f t="shared" si="612"/>
        <v/>
      </c>
      <c r="K2181" s="244"/>
      <c r="L2181" s="423"/>
      <c r="M2181" s="252"/>
      <c r="N2181" s="315">
        <f t="shared" si="608"/>
        <v>0</v>
      </c>
      <c r="O2181" s="424">
        <f t="shared" si="609"/>
        <v>0</v>
      </c>
      <c r="P2181" s="244"/>
      <c r="Q2181" s="423"/>
      <c r="R2181" s="252"/>
      <c r="S2181" s="429">
        <f>+IF(+(L2181+M2181)&gt;=I2181,+M2181,+(+I2181-L2181))</f>
        <v>0</v>
      </c>
      <c r="T2181" s="315">
        <f>Q2181+R2181-S2181</f>
        <v>0</v>
      </c>
      <c r="U2181" s="252"/>
      <c r="V2181" s="252"/>
      <c r="W2181" s="253"/>
      <c r="X2181" s="313">
        <f t="shared" si="613"/>
        <v>0</v>
      </c>
    </row>
    <row r="2182" spans="2:24" ht="18.600000000000001" hidden="1" thickBot="1">
      <c r="B2182" s="136"/>
      <c r="C2182" s="137">
        <v>1092</v>
      </c>
      <c r="D2182" s="145" t="s">
        <v>352</v>
      </c>
      <c r="E2182" s="704"/>
      <c r="F2182" s="449"/>
      <c r="G2182" s="245"/>
      <c r="H2182" s="245"/>
      <c r="I2182" s="476">
        <f t="shared" si="607"/>
        <v>0</v>
      </c>
      <c r="J2182" s="243" t="str">
        <f t="shared" si="612"/>
        <v/>
      </c>
      <c r="K2182" s="244"/>
      <c r="L2182" s="423"/>
      <c r="M2182" s="252"/>
      <c r="N2182" s="315">
        <f t="shared" si="608"/>
        <v>0</v>
      </c>
      <c r="O2182" s="424">
        <f t="shared" si="609"/>
        <v>0</v>
      </c>
      <c r="P2182" s="244"/>
      <c r="Q2182" s="663"/>
      <c r="R2182" s="667"/>
      <c r="S2182" s="667"/>
      <c r="T2182" s="667"/>
      <c r="U2182" s="667"/>
      <c r="V2182" s="667"/>
      <c r="W2182" s="711"/>
      <c r="X2182" s="313">
        <f t="shared" si="613"/>
        <v>0</v>
      </c>
    </row>
    <row r="2183" spans="2:24" ht="18.600000000000001" hidden="1" thickBot="1">
      <c r="B2183" s="136"/>
      <c r="C2183" s="142">
        <v>1098</v>
      </c>
      <c r="D2183" s="146" t="s">
        <v>225</v>
      </c>
      <c r="E2183" s="704"/>
      <c r="F2183" s="449"/>
      <c r="G2183" s="245"/>
      <c r="H2183" s="245"/>
      <c r="I2183" s="476">
        <f t="shared" si="607"/>
        <v>0</v>
      </c>
      <c r="J2183" s="243" t="str">
        <f t="shared" si="612"/>
        <v/>
      </c>
      <c r="K2183" s="244"/>
      <c r="L2183" s="423"/>
      <c r="M2183" s="252"/>
      <c r="N2183" s="315">
        <f t="shared" si="608"/>
        <v>0</v>
      </c>
      <c r="O2183" s="424">
        <f t="shared" si="609"/>
        <v>0</v>
      </c>
      <c r="P2183" s="244"/>
      <c r="Q2183" s="423"/>
      <c r="R2183" s="252"/>
      <c r="S2183" s="429">
        <f>+IF(+(L2183+M2183)&gt;=I2183,+M2183,+(+I2183-L2183))</f>
        <v>0</v>
      </c>
      <c r="T2183" s="315">
        <f>Q2183+R2183-S2183</f>
        <v>0</v>
      </c>
      <c r="U2183" s="252"/>
      <c r="V2183" s="252"/>
      <c r="W2183" s="253"/>
      <c r="X2183" s="313">
        <f t="shared" si="613"/>
        <v>0</v>
      </c>
    </row>
    <row r="2184" spans="2:24" ht="18.600000000000001" hidden="1" thickBot="1">
      <c r="B2184" s="686">
        <v>1900</v>
      </c>
      <c r="C2184" s="942" t="s">
        <v>286</v>
      </c>
      <c r="D2184" s="942"/>
      <c r="E2184" s="687"/>
      <c r="F2184" s="688">
        <f>SUM(F2185:F2187)</f>
        <v>0</v>
      </c>
      <c r="G2184" s="689">
        <f>SUM(G2185:G2187)</f>
        <v>0</v>
      </c>
      <c r="H2184" s="689">
        <f>SUM(H2185:H2187)</f>
        <v>0</v>
      </c>
      <c r="I2184" s="689">
        <f>SUM(I2185:I2187)</f>
        <v>0</v>
      </c>
      <c r="J2184" s="243" t="str">
        <f t="shared" si="612"/>
        <v/>
      </c>
      <c r="K2184" s="244"/>
      <c r="L2184" s="316">
        <f>SUM(L2185:L2187)</f>
        <v>0</v>
      </c>
      <c r="M2184" s="317">
        <f>SUM(M2185:M2187)</f>
        <v>0</v>
      </c>
      <c r="N2184" s="425">
        <f>SUM(N2185:N2187)</f>
        <v>0</v>
      </c>
      <c r="O2184" s="426">
        <f>SUM(O2185:O2187)</f>
        <v>0</v>
      </c>
      <c r="P2184" s="244"/>
      <c r="Q2184" s="665"/>
      <c r="R2184" s="666"/>
      <c r="S2184" s="666"/>
      <c r="T2184" s="666"/>
      <c r="U2184" s="666"/>
      <c r="V2184" s="666"/>
      <c r="W2184" s="712"/>
      <c r="X2184" s="313">
        <f t="shared" si="613"/>
        <v>0</v>
      </c>
    </row>
    <row r="2185" spans="2:24" ht="18.600000000000001" hidden="1" thickBot="1">
      <c r="B2185" s="136"/>
      <c r="C2185" s="144">
        <v>1901</v>
      </c>
      <c r="D2185" s="138" t="s">
        <v>287</v>
      </c>
      <c r="E2185" s="704"/>
      <c r="F2185" s="449"/>
      <c r="G2185" s="245"/>
      <c r="H2185" s="245"/>
      <c r="I2185" s="476">
        <f>F2185+G2185+H2185</f>
        <v>0</v>
      </c>
      <c r="J2185" s="243" t="str">
        <f t="shared" si="612"/>
        <v/>
      </c>
      <c r="K2185" s="244"/>
      <c r="L2185" s="423"/>
      <c r="M2185" s="252"/>
      <c r="N2185" s="315">
        <f>I2185</f>
        <v>0</v>
      </c>
      <c r="O2185" s="424">
        <f>L2185+M2185-N2185</f>
        <v>0</v>
      </c>
      <c r="P2185" s="244"/>
      <c r="Q2185" s="663"/>
      <c r="R2185" s="667"/>
      <c r="S2185" s="667"/>
      <c r="T2185" s="667"/>
      <c r="U2185" s="667"/>
      <c r="V2185" s="667"/>
      <c r="W2185" s="711"/>
      <c r="X2185" s="313">
        <f t="shared" si="613"/>
        <v>0</v>
      </c>
    </row>
    <row r="2186" spans="2:24" ht="18.600000000000001" hidden="1" thickBot="1">
      <c r="B2186" s="136"/>
      <c r="C2186" s="137">
        <v>1981</v>
      </c>
      <c r="D2186" s="139" t="s">
        <v>288</v>
      </c>
      <c r="E2186" s="704"/>
      <c r="F2186" s="449"/>
      <c r="G2186" s="245"/>
      <c r="H2186" s="245"/>
      <c r="I2186" s="476">
        <f>F2186+G2186+H2186</f>
        <v>0</v>
      </c>
      <c r="J2186" s="243" t="str">
        <f t="shared" si="612"/>
        <v/>
      </c>
      <c r="K2186" s="244"/>
      <c r="L2186" s="423"/>
      <c r="M2186" s="252"/>
      <c r="N2186" s="315">
        <f>I2186</f>
        <v>0</v>
      </c>
      <c r="O2186" s="424">
        <f>L2186+M2186-N2186</f>
        <v>0</v>
      </c>
      <c r="P2186" s="244"/>
      <c r="Q2186" s="663"/>
      <c r="R2186" s="667"/>
      <c r="S2186" s="667"/>
      <c r="T2186" s="667"/>
      <c r="U2186" s="667"/>
      <c r="V2186" s="667"/>
      <c r="W2186" s="711"/>
      <c r="X2186" s="313">
        <f t="shared" si="613"/>
        <v>0</v>
      </c>
    </row>
    <row r="2187" spans="2:24" ht="18.600000000000001" hidden="1" thickBot="1">
      <c r="B2187" s="136"/>
      <c r="C2187" s="142">
        <v>1991</v>
      </c>
      <c r="D2187" s="141" t="s">
        <v>289</v>
      </c>
      <c r="E2187" s="704"/>
      <c r="F2187" s="449"/>
      <c r="G2187" s="245"/>
      <c r="H2187" s="245"/>
      <c r="I2187" s="476">
        <f>F2187+G2187+H2187</f>
        <v>0</v>
      </c>
      <c r="J2187" s="243" t="str">
        <f t="shared" si="612"/>
        <v/>
      </c>
      <c r="K2187" s="244"/>
      <c r="L2187" s="423"/>
      <c r="M2187" s="252"/>
      <c r="N2187" s="315">
        <f>I2187</f>
        <v>0</v>
      </c>
      <c r="O2187" s="424">
        <f>L2187+M2187-N2187</f>
        <v>0</v>
      </c>
      <c r="P2187" s="244"/>
      <c r="Q2187" s="663"/>
      <c r="R2187" s="667"/>
      <c r="S2187" s="667"/>
      <c r="T2187" s="667"/>
      <c r="U2187" s="667"/>
      <c r="V2187" s="667"/>
      <c r="W2187" s="711"/>
      <c r="X2187" s="313">
        <f t="shared" si="613"/>
        <v>0</v>
      </c>
    </row>
    <row r="2188" spans="2:24" ht="18.600000000000001" hidden="1" thickBot="1">
      <c r="B2188" s="686">
        <v>2100</v>
      </c>
      <c r="C2188" s="942" t="s">
        <v>1067</v>
      </c>
      <c r="D2188" s="942"/>
      <c r="E2188" s="687"/>
      <c r="F2188" s="688">
        <f>SUM(F2189:F2193)</f>
        <v>0</v>
      </c>
      <c r="G2188" s="689">
        <f>SUM(G2189:G2193)</f>
        <v>0</v>
      </c>
      <c r="H2188" s="689">
        <f>SUM(H2189:H2193)</f>
        <v>0</v>
      </c>
      <c r="I2188" s="689">
        <f>SUM(I2189:I2193)</f>
        <v>0</v>
      </c>
      <c r="J2188" s="243" t="str">
        <f t="shared" si="612"/>
        <v/>
      </c>
      <c r="K2188" s="244"/>
      <c r="L2188" s="316">
        <f>SUM(L2189:L2193)</f>
        <v>0</v>
      </c>
      <c r="M2188" s="317">
        <f>SUM(M2189:M2193)</f>
        <v>0</v>
      </c>
      <c r="N2188" s="425">
        <f>SUM(N2189:N2193)</f>
        <v>0</v>
      </c>
      <c r="O2188" s="426">
        <f>SUM(O2189:O2193)</f>
        <v>0</v>
      </c>
      <c r="P2188" s="244"/>
      <c r="Q2188" s="665"/>
      <c r="R2188" s="666"/>
      <c r="S2188" s="666"/>
      <c r="T2188" s="666"/>
      <c r="U2188" s="666"/>
      <c r="V2188" s="666"/>
      <c r="W2188" s="712"/>
      <c r="X2188" s="313">
        <f t="shared" si="613"/>
        <v>0</v>
      </c>
    </row>
    <row r="2189" spans="2:24" ht="18.600000000000001" hidden="1" thickBot="1">
      <c r="B2189" s="136"/>
      <c r="C2189" s="144">
        <v>2110</v>
      </c>
      <c r="D2189" s="147" t="s">
        <v>226</v>
      </c>
      <c r="E2189" s="704"/>
      <c r="F2189" s="449"/>
      <c r="G2189" s="245"/>
      <c r="H2189" s="245"/>
      <c r="I2189" s="476">
        <f>F2189+G2189+H2189</f>
        <v>0</v>
      </c>
      <c r="J2189" s="243" t="str">
        <f t="shared" si="612"/>
        <v/>
      </c>
      <c r="K2189" s="244"/>
      <c r="L2189" s="423"/>
      <c r="M2189" s="252"/>
      <c r="N2189" s="315">
        <f>I2189</f>
        <v>0</v>
      </c>
      <c r="O2189" s="424">
        <f>L2189+M2189-N2189</f>
        <v>0</v>
      </c>
      <c r="P2189" s="244"/>
      <c r="Q2189" s="663"/>
      <c r="R2189" s="667"/>
      <c r="S2189" s="667"/>
      <c r="T2189" s="667"/>
      <c r="U2189" s="667"/>
      <c r="V2189" s="667"/>
      <c r="W2189" s="711"/>
      <c r="X2189" s="313">
        <f t="shared" si="613"/>
        <v>0</v>
      </c>
    </row>
    <row r="2190" spans="2:24" ht="18.600000000000001" hidden="1" thickBot="1">
      <c r="B2190" s="171"/>
      <c r="C2190" s="137">
        <v>2120</v>
      </c>
      <c r="D2190" s="159" t="s">
        <v>227</v>
      </c>
      <c r="E2190" s="704"/>
      <c r="F2190" s="449"/>
      <c r="G2190" s="245"/>
      <c r="H2190" s="245"/>
      <c r="I2190" s="476">
        <f>F2190+G2190+H2190</f>
        <v>0</v>
      </c>
      <c r="J2190" s="243" t="str">
        <f t="shared" si="612"/>
        <v/>
      </c>
      <c r="K2190" s="244"/>
      <c r="L2190" s="423"/>
      <c r="M2190" s="252"/>
      <c r="N2190" s="315">
        <f>I2190</f>
        <v>0</v>
      </c>
      <c r="O2190" s="424">
        <f>L2190+M2190-N2190</f>
        <v>0</v>
      </c>
      <c r="P2190" s="244"/>
      <c r="Q2190" s="663"/>
      <c r="R2190" s="667"/>
      <c r="S2190" s="667"/>
      <c r="T2190" s="667"/>
      <c r="U2190" s="667"/>
      <c r="V2190" s="667"/>
      <c r="W2190" s="711"/>
      <c r="X2190" s="313">
        <f t="shared" si="613"/>
        <v>0</v>
      </c>
    </row>
    <row r="2191" spans="2:24" ht="18.600000000000001" hidden="1" thickBot="1">
      <c r="B2191" s="171"/>
      <c r="C2191" s="137">
        <v>2125</v>
      </c>
      <c r="D2191" s="156" t="s">
        <v>1060</v>
      </c>
      <c r="E2191" s="704"/>
      <c r="F2191" s="592">
        <v>0</v>
      </c>
      <c r="G2191" s="592">
        <v>0</v>
      </c>
      <c r="H2191" s="592">
        <v>0</v>
      </c>
      <c r="I2191" s="476">
        <f>F2191+G2191+H2191</f>
        <v>0</v>
      </c>
      <c r="J2191" s="243" t="str">
        <f t="shared" si="612"/>
        <v/>
      </c>
      <c r="K2191" s="244"/>
      <c r="L2191" s="423"/>
      <c r="M2191" s="252"/>
      <c r="N2191" s="315">
        <f>I2191</f>
        <v>0</v>
      </c>
      <c r="O2191" s="424">
        <f>L2191+M2191-N2191</f>
        <v>0</v>
      </c>
      <c r="P2191" s="244"/>
      <c r="Q2191" s="663"/>
      <c r="R2191" s="667"/>
      <c r="S2191" s="667"/>
      <c r="T2191" s="667"/>
      <c r="U2191" s="667"/>
      <c r="V2191" s="667"/>
      <c r="W2191" s="711"/>
      <c r="X2191" s="313">
        <f t="shared" si="613"/>
        <v>0</v>
      </c>
    </row>
    <row r="2192" spans="2:24" ht="18.600000000000001" hidden="1" thickBot="1">
      <c r="B2192" s="143"/>
      <c r="C2192" s="137">
        <v>2140</v>
      </c>
      <c r="D2192" s="159" t="s">
        <v>229</v>
      </c>
      <c r="E2192" s="704"/>
      <c r="F2192" s="592">
        <v>0</v>
      </c>
      <c r="G2192" s="592">
        <v>0</v>
      </c>
      <c r="H2192" s="592">
        <v>0</v>
      </c>
      <c r="I2192" s="476">
        <f>F2192+G2192+H2192</f>
        <v>0</v>
      </c>
      <c r="J2192" s="243" t="str">
        <f t="shared" si="612"/>
        <v/>
      </c>
      <c r="K2192" s="244"/>
      <c r="L2192" s="423"/>
      <c r="M2192" s="252"/>
      <c r="N2192" s="315">
        <f>I2192</f>
        <v>0</v>
      </c>
      <c r="O2192" s="424">
        <f>L2192+M2192-N2192</f>
        <v>0</v>
      </c>
      <c r="P2192" s="244"/>
      <c r="Q2192" s="663"/>
      <c r="R2192" s="667"/>
      <c r="S2192" s="667"/>
      <c r="T2192" s="667"/>
      <c r="U2192" s="667"/>
      <c r="V2192" s="667"/>
      <c r="W2192" s="711"/>
      <c r="X2192" s="313">
        <f t="shared" si="613"/>
        <v>0</v>
      </c>
    </row>
    <row r="2193" spans="2:24" ht="18.600000000000001" hidden="1" thickBot="1">
      <c r="B2193" s="136"/>
      <c r="C2193" s="142">
        <v>2190</v>
      </c>
      <c r="D2193" s="491" t="s">
        <v>230</v>
      </c>
      <c r="E2193" s="704"/>
      <c r="F2193" s="449"/>
      <c r="G2193" s="245"/>
      <c r="H2193" s="245"/>
      <c r="I2193" s="476">
        <f>F2193+G2193+H2193</f>
        <v>0</v>
      </c>
      <c r="J2193" s="243" t="str">
        <f t="shared" si="612"/>
        <v/>
      </c>
      <c r="K2193" s="244"/>
      <c r="L2193" s="423"/>
      <c r="M2193" s="252"/>
      <c r="N2193" s="315">
        <f>I2193</f>
        <v>0</v>
      </c>
      <c r="O2193" s="424">
        <f>L2193+M2193-N2193</f>
        <v>0</v>
      </c>
      <c r="P2193" s="244"/>
      <c r="Q2193" s="663"/>
      <c r="R2193" s="667"/>
      <c r="S2193" s="667"/>
      <c r="T2193" s="667"/>
      <c r="U2193" s="667"/>
      <c r="V2193" s="667"/>
      <c r="W2193" s="711"/>
      <c r="X2193" s="313">
        <f t="shared" si="613"/>
        <v>0</v>
      </c>
    </row>
    <row r="2194" spans="2:24" ht="18.600000000000001" hidden="1" thickBot="1">
      <c r="B2194" s="686">
        <v>2200</v>
      </c>
      <c r="C2194" s="942" t="s">
        <v>231</v>
      </c>
      <c r="D2194" s="942"/>
      <c r="E2194" s="687"/>
      <c r="F2194" s="688">
        <f>SUM(F2195:F2196)</f>
        <v>0</v>
      </c>
      <c r="G2194" s="689">
        <f>SUM(G2195:G2196)</f>
        <v>0</v>
      </c>
      <c r="H2194" s="689">
        <f>SUM(H2195:H2196)</f>
        <v>0</v>
      </c>
      <c r="I2194" s="689">
        <f>SUM(I2195:I2196)</f>
        <v>0</v>
      </c>
      <c r="J2194" s="243" t="str">
        <f t="shared" si="612"/>
        <v/>
      </c>
      <c r="K2194" s="244"/>
      <c r="L2194" s="316">
        <f>SUM(L2195:L2196)</f>
        <v>0</v>
      </c>
      <c r="M2194" s="317">
        <f>SUM(M2195:M2196)</f>
        <v>0</v>
      </c>
      <c r="N2194" s="425">
        <f>SUM(N2195:N2196)</f>
        <v>0</v>
      </c>
      <c r="O2194" s="426">
        <f>SUM(O2195:O2196)</f>
        <v>0</v>
      </c>
      <c r="P2194" s="244"/>
      <c r="Q2194" s="665"/>
      <c r="R2194" s="666"/>
      <c r="S2194" s="666"/>
      <c r="T2194" s="666"/>
      <c r="U2194" s="666"/>
      <c r="V2194" s="666"/>
      <c r="W2194" s="712"/>
      <c r="X2194" s="313">
        <f t="shared" si="613"/>
        <v>0</v>
      </c>
    </row>
    <row r="2195" spans="2:24" ht="18.600000000000001" hidden="1" thickBot="1">
      <c r="B2195" s="136"/>
      <c r="C2195" s="137">
        <v>2221</v>
      </c>
      <c r="D2195" s="139" t="s">
        <v>1440</v>
      </c>
      <c r="E2195" s="704"/>
      <c r="F2195" s="449"/>
      <c r="G2195" s="245"/>
      <c r="H2195" s="245"/>
      <c r="I2195" s="476">
        <f t="shared" ref="I2195:I2200" si="614">F2195+G2195+H2195</f>
        <v>0</v>
      </c>
      <c r="J2195" s="243" t="str">
        <f t="shared" si="612"/>
        <v/>
      </c>
      <c r="K2195" s="244"/>
      <c r="L2195" s="423"/>
      <c r="M2195" s="252"/>
      <c r="N2195" s="315">
        <f t="shared" ref="N2195:N2200" si="615">I2195</f>
        <v>0</v>
      </c>
      <c r="O2195" s="424">
        <f t="shared" ref="O2195:O2200" si="616">L2195+M2195-N2195</f>
        <v>0</v>
      </c>
      <c r="P2195" s="244"/>
      <c r="Q2195" s="663"/>
      <c r="R2195" s="667"/>
      <c r="S2195" s="667"/>
      <c r="T2195" s="667"/>
      <c r="U2195" s="667"/>
      <c r="V2195" s="667"/>
      <c r="W2195" s="711"/>
      <c r="X2195" s="313">
        <f t="shared" si="613"/>
        <v>0</v>
      </c>
    </row>
    <row r="2196" spans="2:24" ht="18.600000000000001" hidden="1" thickBot="1">
      <c r="B2196" s="136"/>
      <c r="C2196" s="142">
        <v>2224</v>
      </c>
      <c r="D2196" s="141" t="s">
        <v>232</v>
      </c>
      <c r="E2196" s="704"/>
      <c r="F2196" s="449"/>
      <c r="G2196" s="245"/>
      <c r="H2196" s="245"/>
      <c r="I2196" s="476">
        <f t="shared" si="614"/>
        <v>0</v>
      </c>
      <c r="J2196" s="243" t="str">
        <f t="shared" si="612"/>
        <v/>
      </c>
      <c r="K2196" s="244"/>
      <c r="L2196" s="423"/>
      <c r="M2196" s="252"/>
      <c r="N2196" s="315">
        <f t="shared" si="615"/>
        <v>0</v>
      </c>
      <c r="O2196" s="424">
        <f t="shared" si="616"/>
        <v>0</v>
      </c>
      <c r="P2196" s="244"/>
      <c r="Q2196" s="663"/>
      <c r="R2196" s="667"/>
      <c r="S2196" s="667"/>
      <c r="T2196" s="667"/>
      <c r="U2196" s="667"/>
      <c r="V2196" s="667"/>
      <c r="W2196" s="711"/>
      <c r="X2196" s="313">
        <f t="shared" si="613"/>
        <v>0</v>
      </c>
    </row>
    <row r="2197" spans="2:24" ht="18.600000000000001" hidden="1" thickBot="1">
      <c r="B2197" s="686">
        <v>2500</v>
      </c>
      <c r="C2197" s="944" t="s">
        <v>233</v>
      </c>
      <c r="D2197" s="944"/>
      <c r="E2197" s="687"/>
      <c r="F2197" s="690"/>
      <c r="G2197" s="691"/>
      <c r="H2197" s="691"/>
      <c r="I2197" s="692">
        <f t="shared" si="614"/>
        <v>0</v>
      </c>
      <c r="J2197" s="243" t="str">
        <f t="shared" si="612"/>
        <v/>
      </c>
      <c r="K2197" s="244"/>
      <c r="L2197" s="428"/>
      <c r="M2197" s="254"/>
      <c r="N2197" s="315">
        <f t="shared" si="615"/>
        <v>0</v>
      </c>
      <c r="O2197" s="424">
        <f t="shared" si="616"/>
        <v>0</v>
      </c>
      <c r="P2197" s="244"/>
      <c r="Q2197" s="665"/>
      <c r="R2197" s="666"/>
      <c r="S2197" s="667"/>
      <c r="T2197" s="667"/>
      <c r="U2197" s="666"/>
      <c r="V2197" s="667"/>
      <c r="W2197" s="711"/>
      <c r="X2197" s="313">
        <f t="shared" si="613"/>
        <v>0</v>
      </c>
    </row>
    <row r="2198" spans="2:24" ht="18.600000000000001" hidden="1" thickBot="1">
      <c r="B2198" s="686">
        <v>2600</v>
      </c>
      <c r="C2198" s="961" t="s">
        <v>234</v>
      </c>
      <c r="D2198" s="962"/>
      <c r="E2198" s="687"/>
      <c r="F2198" s="690"/>
      <c r="G2198" s="691"/>
      <c r="H2198" s="691"/>
      <c r="I2198" s="692">
        <f t="shared" si="614"/>
        <v>0</v>
      </c>
      <c r="J2198" s="243" t="str">
        <f t="shared" si="612"/>
        <v/>
      </c>
      <c r="K2198" s="244"/>
      <c r="L2198" s="428"/>
      <c r="M2198" s="254"/>
      <c r="N2198" s="315">
        <f t="shared" si="615"/>
        <v>0</v>
      </c>
      <c r="O2198" s="424">
        <f t="shared" si="616"/>
        <v>0</v>
      </c>
      <c r="P2198" s="244"/>
      <c r="Q2198" s="665"/>
      <c r="R2198" s="666"/>
      <c r="S2198" s="667"/>
      <c r="T2198" s="667"/>
      <c r="U2198" s="666"/>
      <c r="V2198" s="667"/>
      <c r="W2198" s="711"/>
      <c r="X2198" s="313">
        <f t="shared" si="613"/>
        <v>0</v>
      </c>
    </row>
    <row r="2199" spans="2:24" ht="18.600000000000001" hidden="1" thickBot="1">
      <c r="B2199" s="686">
        <v>2700</v>
      </c>
      <c r="C2199" s="961" t="s">
        <v>235</v>
      </c>
      <c r="D2199" s="962"/>
      <c r="E2199" s="687"/>
      <c r="F2199" s="690"/>
      <c r="G2199" s="691"/>
      <c r="H2199" s="691"/>
      <c r="I2199" s="692">
        <f t="shared" si="614"/>
        <v>0</v>
      </c>
      <c r="J2199" s="243" t="str">
        <f t="shared" si="612"/>
        <v/>
      </c>
      <c r="K2199" s="244"/>
      <c r="L2199" s="428"/>
      <c r="M2199" s="254"/>
      <c r="N2199" s="315">
        <f t="shared" si="615"/>
        <v>0</v>
      </c>
      <c r="O2199" s="424">
        <f t="shared" si="616"/>
        <v>0</v>
      </c>
      <c r="P2199" s="244"/>
      <c r="Q2199" s="665"/>
      <c r="R2199" s="666"/>
      <c r="S2199" s="667"/>
      <c r="T2199" s="667"/>
      <c r="U2199" s="666"/>
      <c r="V2199" s="667"/>
      <c r="W2199" s="711"/>
      <c r="X2199" s="313">
        <f t="shared" si="613"/>
        <v>0</v>
      </c>
    </row>
    <row r="2200" spans="2:24" ht="18.600000000000001" hidden="1" thickBot="1">
      <c r="B2200" s="686">
        <v>2800</v>
      </c>
      <c r="C2200" s="961" t="s">
        <v>1683</v>
      </c>
      <c r="D2200" s="962"/>
      <c r="E2200" s="687"/>
      <c r="F2200" s="690"/>
      <c r="G2200" s="691"/>
      <c r="H2200" s="691"/>
      <c r="I2200" s="692">
        <f t="shared" si="614"/>
        <v>0</v>
      </c>
      <c r="J2200" s="243" t="str">
        <f t="shared" si="612"/>
        <v/>
      </c>
      <c r="K2200" s="244"/>
      <c r="L2200" s="428"/>
      <c r="M2200" s="254"/>
      <c r="N2200" s="315">
        <f t="shared" si="615"/>
        <v>0</v>
      </c>
      <c r="O2200" s="424">
        <f t="shared" si="616"/>
        <v>0</v>
      </c>
      <c r="P2200" s="244"/>
      <c r="Q2200" s="665"/>
      <c r="R2200" s="666"/>
      <c r="S2200" s="667"/>
      <c r="T2200" s="667"/>
      <c r="U2200" s="666"/>
      <c r="V2200" s="667"/>
      <c r="W2200" s="711"/>
      <c r="X2200" s="313">
        <f t="shared" si="613"/>
        <v>0</v>
      </c>
    </row>
    <row r="2201" spans="2:24" ht="18.600000000000001" hidden="1" thickBot="1">
      <c r="B2201" s="686">
        <v>2900</v>
      </c>
      <c r="C2201" s="952" t="s">
        <v>236</v>
      </c>
      <c r="D2201" s="953"/>
      <c r="E2201" s="687"/>
      <c r="F2201" s="688">
        <f>SUM(F2202:F2209)</f>
        <v>0</v>
      </c>
      <c r="G2201" s="689">
        <f>SUM(G2202:G2209)</f>
        <v>0</v>
      </c>
      <c r="H2201" s="689">
        <f>SUM(H2202:H2209)</f>
        <v>0</v>
      </c>
      <c r="I2201" s="689">
        <f>SUM(I2202:I2209)</f>
        <v>0</v>
      </c>
      <c r="J2201" s="243" t="str">
        <f t="shared" si="612"/>
        <v/>
      </c>
      <c r="K2201" s="244"/>
      <c r="L2201" s="316">
        <f>SUM(L2202:L2209)</f>
        <v>0</v>
      </c>
      <c r="M2201" s="317">
        <f>SUM(M2202:M2209)</f>
        <v>0</v>
      </c>
      <c r="N2201" s="425">
        <f>SUM(N2202:N2209)</f>
        <v>0</v>
      </c>
      <c r="O2201" s="426">
        <f>SUM(O2202:O2209)</f>
        <v>0</v>
      </c>
      <c r="P2201" s="244"/>
      <c r="Q2201" s="665"/>
      <c r="R2201" s="666"/>
      <c r="S2201" s="666"/>
      <c r="T2201" s="666"/>
      <c r="U2201" s="666"/>
      <c r="V2201" s="666"/>
      <c r="W2201" s="712"/>
      <c r="X2201" s="313">
        <f t="shared" si="613"/>
        <v>0</v>
      </c>
    </row>
    <row r="2202" spans="2:24" ht="18.600000000000001" hidden="1" thickBot="1">
      <c r="B2202" s="172"/>
      <c r="C2202" s="144">
        <v>2910</v>
      </c>
      <c r="D2202" s="319" t="s">
        <v>1720</v>
      </c>
      <c r="E2202" s="704"/>
      <c r="F2202" s="449"/>
      <c r="G2202" s="245"/>
      <c r="H2202" s="245"/>
      <c r="I2202" s="476">
        <f t="shared" ref="I2202:I2209" si="617">F2202+G2202+H2202</f>
        <v>0</v>
      </c>
      <c r="J2202" s="243" t="str">
        <f t="shared" si="612"/>
        <v/>
      </c>
      <c r="K2202" s="244"/>
      <c r="L2202" s="423"/>
      <c r="M2202" s="252"/>
      <c r="N2202" s="315">
        <f t="shared" ref="N2202:N2209" si="618">I2202</f>
        <v>0</v>
      </c>
      <c r="O2202" s="424">
        <f t="shared" ref="O2202:O2209" si="619">L2202+M2202-N2202</f>
        <v>0</v>
      </c>
      <c r="P2202" s="244"/>
      <c r="Q2202" s="663"/>
      <c r="R2202" s="667"/>
      <c r="S2202" s="667"/>
      <c r="T2202" s="667"/>
      <c r="U2202" s="667"/>
      <c r="V2202" s="667"/>
      <c r="W2202" s="711"/>
      <c r="X2202" s="313">
        <f t="shared" si="613"/>
        <v>0</v>
      </c>
    </row>
    <row r="2203" spans="2:24" ht="18.600000000000001" hidden="1" thickBot="1">
      <c r="B2203" s="172"/>
      <c r="C2203" s="144">
        <v>2920</v>
      </c>
      <c r="D2203" s="319" t="s">
        <v>237</v>
      </c>
      <c r="E2203" s="704"/>
      <c r="F2203" s="449"/>
      <c r="G2203" s="245"/>
      <c r="H2203" s="245"/>
      <c r="I2203" s="476">
        <f t="shared" si="617"/>
        <v>0</v>
      </c>
      <c r="J2203" s="243" t="str">
        <f t="shared" si="612"/>
        <v/>
      </c>
      <c r="K2203" s="244"/>
      <c r="L2203" s="423"/>
      <c r="M2203" s="252"/>
      <c r="N2203" s="315">
        <f t="shared" si="618"/>
        <v>0</v>
      </c>
      <c r="O2203" s="424">
        <f t="shared" si="619"/>
        <v>0</v>
      </c>
      <c r="P2203" s="244"/>
      <c r="Q2203" s="663"/>
      <c r="R2203" s="667"/>
      <c r="S2203" s="667"/>
      <c r="T2203" s="667"/>
      <c r="U2203" s="667"/>
      <c r="V2203" s="667"/>
      <c r="W2203" s="711"/>
      <c r="X2203" s="313">
        <f t="shared" si="613"/>
        <v>0</v>
      </c>
    </row>
    <row r="2204" spans="2:24" ht="33" hidden="1" thickBot="1">
      <c r="B2204" s="172"/>
      <c r="C2204" s="168">
        <v>2969</v>
      </c>
      <c r="D2204" s="320" t="s">
        <v>238</v>
      </c>
      <c r="E2204" s="704"/>
      <c r="F2204" s="449"/>
      <c r="G2204" s="245"/>
      <c r="H2204" s="245"/>
      <c r="I2204" s="476">
        <f t="shared" si="617"/>
        <v>0</v>
      </c>
      <c r="J2204" s="243" t="str">
        <f t="shared" si="612"/>
        <v/>
      </c>
      <c r="K2204" s="244"/>
      <c r="L2204" s="423"/>
      <c r="M2204" s="252"/>
      <c r="N2204" s="315">
        <f t="shared" si="618"/>
        <v>0</v>
      </c>
      <c r="O2204" s="424">
        <f t="shared" si="619"/>
        <v>0</v>
      </c>
      <c r="P2204" s="244"/>
      <c r="Q2204" s="663"/>
      <c r="R2204" s="667"/>
      <c r="S2204" s="667"/>
      <c r="T2204" s="667"/>
      <c r="U2204" s="667"/>
      <c r="V2204" s="667"/>
      <c r="W2204" s="711"/>
      <c r="X2204" s="313">
        <f t="shared" si="613"/>
        <v>0</v>
      </c>
    </row>
    <row r="2205" spans="2:24" ht="33" hidden="1" thickBot="1">
      <c r="B2205" s="172"/>
      <c r="C2205" s="168">
        <v>2970</v>
      </c>
      <c r="D2205" s="320" t="s">
        <v>239</v>
      </c>
      <c r="E2205" s="704"/>
      <c r="F2205" s="449"/>
      <c r="G2205" s="245"/>
      <c r="H2205" s="245"/>
      <c r="I2205" s="476">
        <f t="shared" si="617"/>
        <v>0</v>
      </c>
      <c r="J2205" s="243" t="str">
        <f t="shared" si="612"/>
        <v/>
      </c>
      <c r="K2205" s="244"/>
      <c r="L2205" s="423"/>
      <c r="M2205" s="252"/>
      <c r="N2205" s="315">
        <f t="shared" si="618"/>
        <v>0</v>
      </c>
      <c r="O2205" s="424">
        <f t="shared" si="619"/>
        <v>0</v>
      </c>
      <c r="P2205" s="244"/>
      <c r="Q2205" s="663"/>
      <c r="R2205" s="667"/>
      <c r="S2205" s="667"/>
      <c r="T2205" s="667"/>
      <c r="U2205" s="667"/>
      <c r="V2205" s="667"/>
      <c r="W2205" s="711"/>
      <c r="X2205" s="313">
        <f t="shared" si="613"/>
        <v>0</v>
      </c>
    </row>
    <row r="2206" spans="2:24" ht="18.600000000000001" hidden="1" thickBot="1">
      <c r="B2206" s="172"/>
      <c r="C2206" s="166">
        <v>2989</v>
      </c>
      <c r="D2206" s="321" t="s">
        <v>240</v>
      </c>
      <c r="E2206" s="704"/>
      <c r="F2206" s="449"/>
      <c r="G2206" s="245"/>
      <c r="H2206" s="245"/>
      <c r="I2206" s="476">
        <f t="shared" si="617"/>
        <v>0</v>
      </c>
      <c r="J2206" s="243" t="str">
        <f t="shared" si="612"/>
        <v/>
      </c>
      <c r="K2206" s="244"/>
      <c r="L2206" s="423"/>
      <c r="M2206" s="252"/>
      <c r="N2206" s="315">
        <f t="shared" si="618"/>
        <v>0</v>
      </c>
      <c r="O2206" s="424">
        <f t="shared" si="619"/>
        <v>0</v>
      </c>
      <c r="P2206" s="244"/>
      <c r="Q2206" s="663"/>
      <c r="R2206" s="667"/>
      <c r="S2206" s="667"/>
      <c r="T2206" s="667"/>
      <c r="U2206" s="667"/>
      <c r="V2206" s="667"/>
      <c r="W2206" s="711"/>
      <c r="X2206" s="313">
        <f t="shared" si="613"/>
        <v>0</v>
      </c>
    </row>
    <row r="2207" spans="2:24" ht="33" hidden="1" thickBot="1">
      <c r="B2207" s="136"/>
      <c r="C2207" s="137">
        <v>2990</v>
      </c>
      <c r="D2207" s="322" t="s">
        <v>1701</v>
      </c>
      <c r="E2207" s="704"/>
      <c r="F2207" s="449"/>
      <c r="G2207" s="245"/>
      <c r="H2207" s="245"/>
      <c r="I2207" s="476">
        <f t="shared" si="617"/>
        <v>0</v>
      </c>
      <c r="J2207" s="243" t="str">
        <f t="shared" si="612"/>
        <v/>
      </c>
      <c r="K2207" s="244"/>
      <c r="L2207" s="423"/>
      <c r="M2207" s="252"/>
      <c r="N2207" s="315">
        <f t="shared" si="618"/>
        <v>0</v>
      </c>
      <c r="O2207" s="424">
        <f t="shared" si="619"/>
        <v>0</v>
      </c>
      <c r="P2207" s="244"/>
      <c r="Q2207" s="663"/>
      <c r="R2207" s="667"/>
      <c r="S2207" s="667"/>
      <c r="T2207" s="667"/>
      <c r="U2207" s="667"/>
      <c r="V2207" s="667"/>
      <c r="W2207" s="711"/>
      <c r="X2207" s="313">
        <f t="shared" si="613"/>
        <v>0</v>
      </c>
    </row>
    <row r="2208" spans="2:24" ht="18.600000000000001" hidden="1" thickBot="1">
      <c r="B2208" s="136"/>
      <c r="C2208" s="137">
        <v>2991</v>
      </c>
      <c r="D2208" s="322" t="s">
        <v>241</v>
      </c>
      <c r="E2208" s="704"/>
      <c r="F2208" s="449"/>
      <c r="G2208" s="245"/>
      <c r="H2208" s="245"/>
      <c r="I2208" s="476">
        <f t="shared" si="617"/>
        <v>0</v>
      </c>
      <c r="J2208" s="243" t="str">
        <f t="shared" si="612"/>
        <v/>
      </c>
      <c r="K2208" s="244"/>
      <c r="L2208" s="423"/>
      <c r="M2208" s="252"/>
      <c r="N2208" s="315">
        <f t="shared" si="618"/>
        <v>0</v>
      </c>
      <c r="O2208" s="424">
        <f t="shared" si="619"/>
        <v>0</v>
      </c>
      <c r="P2208" s="244"/>
      <c r="Q2208" s="663"/>
      <c r="R2208" s="667"/>
      <c r="S2208" s="667"/>
      <c r="T2208" s="667"/>
      <c r="U2208" s="667"/>
      <c r="V2208" s="667"/>
      <c r="W2208" s="711"/>
      <c r="X2208" s="313">
        <f t="shared" si="613"/>
        <v>0</v>
      </c>
    </row>
    <row r="2209" spans="2:24" ht="18.600000000000001" hidden="1" thickBot="1">
      <c r="B2209" s="136"/>
      <c r="C2209" s="142">
        <v>2992</v>
      </c>
      <c r="D2209" s="154" t="s">
        <v>242</v>
      </c>
      <c r="E2209" s="704"/>
      <c r="F2209" s="449"/>
      <c r="G2209" s="245"/>
      <c r="H2209" s="245"/>
      <c r="I2209" s="476">
        <f t="shared" si="617"/>
        <v>0</v>
      </c>
      <c r="J2209" s="243" t="str">
        <f t="shared" si="612"/>
        <v/>
      </c>
      <c r="K2209" s="244"/>
      <c r="L2209" s="423"/>
      <c r="M2209" s="252"/>
      <c r="N2209" s="315">
        <f t="shared" si="618"/>
        <v>0</v>
      </c>
      <c r="O2209" s="424">
        <f t="shared" si="619"/>
        <v>0</v>
      </c>
      <c r="P2209" s="244"/>
      <c r="Q2209" s="663"/>
      <c r="R2209" s="667"/>
      <c r="S2209" s="667"/>
      <c r="T2209" s="667"/>
      <c r="U2209" s="667"/>
      <c r="V2209" s="667"/>
      <c r="W2209" s="711"/>
      <c r="X2209" s="313">
        <f t="shared" si="613"/>
        <v>0</v>
      </c>
    </row>
    <row r="2210" spans="2:24" ht="18.600000000000001" hidden="1" thickBot="1">
      <c r="B2210" s="686">
        <v>3300</v>
      </c>
      <c r="C2210" s="952" t="s">
        <v>1740</v>
      </c>
      <c r="D2210" s="952"/>
      <c r="E2210" s="687"/>
      <c r="F2210" s="673">
        <v>0</v>
      </c>
      <c r="G2210" s="673">
        <v>0</v>
      </c>
      <c r="H2210" s="673">
        <v>0</v>
      </c>
      <c r="I2210" s="689">
        <f>SUM(I2211:I2215)</f>
        <v>0</v>
      </c>
      <c r="J2210" s="243" t="str">
        <f t="shared" si="612"/>
        <v/>
      </c>
      <c r="K2210" s="244"/>
      <c r="L2210" s="665"/>
      <c r="M2210" s="666"/>
      <c r="N2210" s="666"/>
      <c r="O2210" s="712"/>
      <c r="P2210" s="244"/>
      <c r="Q2210" s="665"/>
      <c r="R2210" s="666"/>
      <c r="S2210" s="666"/>
      <c r="T2210" s="666"/>
      <c r="U2210" s="666"/>
      <c r="V2210" s="666"/>
      <c r="W2210" s="712"/>
      <c r="X2210" s="313">
        <f t="shared" si="613"/>
        <v>0</v>
      </c>
    </row>
    <row r="2211" spans="2:24" ht="18.600000000000001" hidden="1" thickBot="1">
      <c r="B2211" s="143"/>
      <c r="C2211" s="144">
        <v>3301</v>
      </c>
      <c r="D2211" s="460" t="s">
        <v>243</v>
      </c>
      <c r="E2211" s="704"/>
      <c r="F2211" s="592">
        <v>0</v>
      </c>
      <c r="G2211" s="592">
        <v>0</v>
      </c>
      <c r="H2211" s="592">
        <v>0</v>
      </c>
      <c r="I2211" s="476">
        <f t="shared" ref="I2211:I2218" si="620">F2211+G2211+H2211</f>
        <v>0</v>
      </c>
      <c r="J2211" s="243" t="str">
        <f t="shared" si="612"/>
        <v/>
      </c>
      <c r="K2211" s="244"/>
      <c r="L2211" s="663"/>
      <c r="M2211" s="667"/>
      <c r="N2211" s="667"/>
      <c r="O2211" s="711"/>
      <c r="P2211" s="244"/>
      <c r="Q2211" s="663"/>
      <c r="R2211" s="667"/>
      <c r="S2211" s="667"/>
      <c r="T2211" s="667"/>
      <c r="U2211" s="667"/>
      <c r="V2211" s="667"/>
      <c r="W2211" s="711"/>
      <c r="X2211" s="313">
        <f t="shared" si="613"/>
        <v>0</v>
      </c>
    </row>
    <row r="2212" spans="2:24" ht="18.600000000000001" hidden="1" thickBot="1">
      <c r="B2212" s="143"/>
      <c r="C2212" s="168">
        <v>3302</v>
      </c>
      <c r="D2212" s="461" t="s">
        <v>1061</v>
      </c>
      <c r="E2212" s="704"/>
      <c r="F2212" s="592">
        <v>0</v>
      </c>
      <c r="G2212" s="592">
        <v>0</v>
      </c>
      <c r="H2212" s="592">
        <v>0</v>
      </c>
      <c r="I2212" s="476">
        <f t="shared" si="620"/>
        <v>0</v>
      </c>
      <c r="J2212" s="243" t="str">
        <f t="shared" ref="J2212:J2243" si="621">(IF($E2212&lt;&gt;0,$J$2,IF($I2212&lt;&gt;0,$J$2,"")))</f>
        <v/>
      </c>
      <c r="K2212" s="244"/>
      <c r="L2212" s="663"/>
      <c r="M2212" s="667"/>
      <c r="N2212" s="667"/>
      <c r="O2212" s="711"/>
      <c r="P2212" s="244"/>
      <c r="Q2212" s="663"/>
      <c r="R2212" s="667"/>
      <c r="S2212" s="667"/>
      <c r="T2212" s="667"/>
      <c r="U2212" s="667"/>
      <c r="V2212" s="667"/>
      <c r="W2212" s="711"/>
      <c r="X2212" s="313">
        <f t="shared" ref="X2212:X2243" si="622">T2212-U2212-V2212-W2212</f>
        <v>0</v>
      </c>
    </row>
    <row r="2213" spans="2:24" ht="18.600000000000001" hidden="1" thickBot="1">
      <c r="B2213" s="143"/>
      <c r="C2213" s="166">
        <v>3304</v>
      </c>
      <c r="D2213" s="462" t="s">
        <v>245</v>
      </c>
      <c r="E2213" s="704"/>
      <c r="F2213" s="592">
        <v>0</v>
      </c>
      <c r="G2213" s="592">
        <v>0</v>
      </c>
      <c r="H2213" s="592">
        <v>0</v>
      </c>
      <c r="I2213" s="476">
        <f t="shared" si="620"/>
        <v>0</v>
      </c>
      <c r="J2213" s="243" t="str">
        <f t="shared" si="621"/>
        <v/>
      </c>
      <c r="K2213" s="244"/>
      <c r="L2213" s="663"/>
      <c r="M2213" s="667"/>
      <c r="N2213" s="667"/>
      <c r="O2213" s="711"/>
      <c r="P2213" s="244"/>
      <c r="Q2213" s="663"/>
      <c r="R2213" s="667"/>
      <c r="S2213" s="667"/>
      <c r="T2213" s="667"/>
      <c r="U2213" s="667"/>
      <c r="V2213" s="667"/>
      <c r="W2213" s="711"/>
      <c r="X2213" s="313">
        <f t="shared" si="622"/>
        <v>0</v>
      </c>
    </row>
    <row r="2214" spans="2:24" ht="31.8" hidden="1" thickBot="1">
      <c r="B2214" s="143"/>
      <c r="C2214" s="142">
        <v>3306</v>
      </c>
      <c r="D2214" s="463" t="s">
        <v>1684</v>
      </c>
      <c r="E2214" s="704"/>
      <c r="F2214" s="592">
        <v>0</v>
      </c>
      <c r="G2214" s="592">
        <v>0</v>
      </c>
      <c r="H2214" s="592">
        <v>0</v>
      </c>
      <c r="I2214" s="476">
        <f t="shared" si="620"/>
        <v>0</v>
      </c>
      <c r="J2214" s="243" t="str">
        <f t="shared" si="621"/>
        <v/>
      </c>
      <c r="K2214" s="244"/>
      <c r="L2214" s="663"/>
      <c r="M2214" s="667"/>
      <c r="N2214" s="667"/>
      <c r="O2214" s="711"/>
      <c r="P2214" s="244"/>
      <c r="Q2214" s="663"/>
      <c r="R2214" s="667"/>
      <c r="S2214" s="667"/>
      <c r="T2214" s="667"/>
      <c r="U2214" s="667"/>
      <c r="V2214" s="667"/>
      <c r="W2214" s="711"/>
      <c r="X2214" s="313">
        <f t="shared" si="622"/>
        <v>0</v>
      </c>
    </row>
    <row r="2215" spans="2:24" ht="18.600000000000001" hidden="1" thickBot="1">
      <c r="B2215" s="143"/>
      <c r="C2215" s="142">
        <v>3307</v>
      </c>
      <c r="D2215" s="463" t="s">
        <v>1775</v>
      </c>
      <c r="E2215" s="704"/>
      <c r="F2215" s="592">
        <v>0</v>
      </c>
      <c r="G2215" s="592">
        <v>0</v>
      </c>
      <c r="H2215" s="592">
        <v>0</v>
      </c>
      <c r="I2215" s="476">
        <f t="shared" si="620"/>
        <v>0</v>
      </c>
      <c r="J2215" s="243" t="str">
        <f t="shared" si="621"/>
        <v/>
      </c>
      <c r="K2215" s="244"/>
      <c r="L2215" s="663"/>
      <c r="M2215" s="667"/>
      <c r="N2215" s="667"/>
      <c r="O2215" s="711"/>
      <c r="P2215" s="244"/>
      <c r="Q2215" s="663"/>
      <c r="R2215" s="667"/>
      <c r="S2215" s="667"/>
      <c r="T2215" s="667"/>
      <c r="U2215" s="667"/>
      <c r="V2215" s="667"/>
      <c r="W2215" s="711"/>
      <c r="X2215" s="313">
        <f t="shared" si="622"/>
        <v>0</v>
      </c>
    </row>
    <row r="2216" spans="2:24" ht="18.600000000000001" hidden="1" thickBot="1">
      <c r="B2216" s="686">
        <v>3900</v>
      </c>
      <c r="C2216" s="944" t="s">
        <v>246</v>
      </c>
      <c r="D2216" s="965"/>
      <c r="E2216" s="687"/>
      <c r="F2216" s="673">
        <v>0</v>
      </c>
      <c r="G2216" s="673">
        <v>0</v>
      </c>
      <c r="H2216" s="673">
        <v>0</v>
      </c>
      <c r="I2216" s="692">
        <f t="shared" si="620"/>
        <v>0</v>
      </c>
      <c r="J2216" s="243" t="str">
        <f t="shared" si="621"/>
        <v/>
      </c>
      <c r="K2216" s="244"/>
      <c r="L2216" s="428"/>
      <c r="M2216" s="254"/>
      <c r="N2216" s="317">
        <f>I2216</f>
        <v>0</v>
      </c>
      <c r="O2216" s="424">
        <f>L2216+M2216-N2216</f>
        <v>0</v>
      </c>
      <c r="P2216" s="244"/>
      <c r="Q2216" s="428"/>
      <c r="R2216" s="254"/>
      <c r="S2216" s="429">
        <f>+IF(+(L2216+M2216)&gt;=I2216,+M2216,+(+I2216-L2216))</f>
        <v>0</v>
      </c>
      <c r="T2216" s="315">
        <f>Q2216+R2216-S2216</f>
        <v>0</v>
      </c>
      <c r="U2216" s="254"/>
      <c r="V2216" s="254"/>
      <c r="W2216" s="253"/>
      <c r="X2216" s="313">
        <f t="shared" si="622"/>
        <v>0</v>
      </c>
    </row>
    <row r="2217" spans="2:24" ht="18.600000000000001" hidden="1" thickBot="1">
      <c r="B2217" s="686">
        <v>4000</v>
      </c>
      <c r="C2217" s="966" t="s">
        <v>247</v>
      </c>
      <c r="D2217" s="966"/>
      <c r="E2217" s="687"/>
      <c r="F2217" s="690"/>
      <c r="G2217" s="691"/>
      <c r="H2217" s="691"/>
      <c r="I2217" s="692">
        <f t="shared" si="620"/>
        <v>0</v>
      </c>
      <c r="J2217" s="243" t="str">
        <f t="shared" si="621"/>
        <v/>
      </c>
      <c r="K2217" s="244"/>
      <c r="L2217" s="428"/>
      <c r="M2217" s="254"/>
      <c r="N2217" s="317">
        <f>I2217</f>
        <v>0</v>
      </c>
      <c r="O2217" s="424">
        <f>L2217+M2217-N2217</f>
        <v>0</v>
      </c>
      <c r="P2217" s="244"/>
      <c r="Q2217" s="665"/>
      <c r="R2217" s="666"/>
      <c r="S2217" s="666"/>
      <c r="T2217" s="667"/>
      <c r="U2217" s="666"/>
      <c r="V2217" s="666"/>
      <c r="W2217" s="711"/>
      <c r="X2217" s="313">
        <f t="shared" si="622"/>
        <v>0</v>
      </c>
    </row>
    <row r="2218" spans="2:24" ht="18.600000000000001" hidden="1" thickBot="1">
      <c r="B2218" s="686">
        <v>4100</v>
      </c>
      <c r="C2218" s="966" t="s">
        <v>248</v>
      </c>
      <c r="D2218" s="966"/>
      <c r="E2218" s="687"/>
      <c r="F2218" s="673">
        <v>0</v>
      </c>
      <c r="G2218" s="673">
        <v>0</v>
      </c>
      <c r="H2218" s="673">
        <v>0</v>
      </c>
      <c r="I2218" s="692">
        <f t="shared" si="620"/>
        <v>0</v>
      </c>
      <c r="J2218" s="243" t="str">
        <f t="shared" si="621"/>
        <v/>
      </c>
      <c r="K2218" s="244"/>
      <c r="L2218" s="665"/>
      <c r="M2218" s="666"/>
      <c r="N2218" s="666"/>
      <c r="O2218" s="712"/>
      <c r="P2218" s="244"/>
      <c r="Q2218" s="665"/>
      <c r="R2218" s="666"/>
      <c r="S2218" s="666"/>
      <c r="T2218" s="666"/>
      <c r="U2218" s="666"/>
      <c r="V2218" s="666"/>
      <c r="W2218" s="712"/>
      <c r="X2218" s="313">
        <f t="shared" si="622"/>
        <v>0</v>
      </c>
    </row>
    <row r="2219" spans="2:24" ht="18.600000000000001" hidden="1" thickBot="1">
      <c r="B2219" s="686">
        <v>4200</v>
      </c>
      <c r="C2219" s="952" t="s">
        <v>249</v>
      </c>
      <c r="D2219" s="953"/>
      <c r="E2219" s="687"/>
      <c r="F2219" s="688">
        <f>SUM(F2220:F2225)</f>
        <v>0</v>
      </c>
      <c r="G2219" s="689">
        <f>SUM(G2220:G2225)</f>
        <v>0</v>
      </c>
      <c r="H2219" s="689">
        <f>SUM(H2220:H2225)</f>
        <v>0</v>
      </c>
      <c r="I2219" s="689">
        <f>SUM(I2220:I2225)</f>
        <v>0</v>
      </c>
      <c r="J2219" s="243" t="str">
        <f t="shared" si="621"/>
        <v/>
      </c>
      <c r="K2219" s="244"/>
      <c r="L2219" s="316">
        <f>SUM(L2220:L2225)</f>
        <v>0</v>
      </c>
      <c r="M2219" s="317">
        <f>SUM(M2220:M2225)</f>
        <v>0</v>
      </c>
      <c r="N2219" s="425">
        <f>SUM(N2220:N2225)</f>
        <v>0</v>
      </c>
      <c r="O2219" s="426">
        <f>SUM(O2220:O2225)</f>
        <v>0</v>
      </c>
      <c r="P2219" s="244"/>
      <c r="Q2219" s="316">
        <f t="shared" ref="Q2219:W2219" si="623">SUM(Q2220:Q2225)</f>
        <v>0</v>
      </c>
      <c r="R2219" s="317">
        <f t="shared" si="623"/>
        <v>0</v>
      </c>
      <c r="S2219" s="317">
        <f t="shared" si="623"/>
        <v>0</v>
      </c>
      <c r="T2219" s="317">
        <f t="shared" si="623"/>
        <v>0</v>
      </c>
      <c r="U2219" s="317">
        <f t="shared" si="623"/>
        <v>0</v>
      </c>
      <c r="V2219" s="317">
        <f t="shared" si="623"/>
        <v>0</v>
      </c>
      <c r="W2219" s="426">
        <f t="shared" si="623"/>
        <v>0</v>
      </c>
      <c r="X2219" s="313">
        <f t="shared" si="622"/>
        <v>0</v>
      </c>
    </row>
    <row r="2220" spans="2:24" ht="18.600000000000001" hidden="1" thickBot="1">
      <c r="B2220" s="173"/>
      <c r="C2220" s="144">
        <v>4201</v>
      </c>
      <c r="D2220" s="138" t="s">
        <v>250</v>
      </c>
      <c r="E2220" s="704"/>
      <c r="F2220" s="449"/>
      <c r="G2220" s="245"/>
      <c r="H2220" s="245"/>
      <c r="I2220" s="476">
        <f t="shared" ref="I2220:I2225" si="624">F2220+G2220+H2220</f>
        <v>0</v>
      </c>
      <c r="J2220" s="243" t="str">
        <f t="shared" si="621"/>
        <v/>
      </c>
      <c r="K2220" s="244"/>
      <c r="L2220" s="423"/>
      <c r="M2220" s="252"/>
      <c r="N2220" s="315">
        <f t="shared" ref="N2220:N2225" si="625">I2220</f>
        <v>0</v>
      </c>
      <c r="O2220" s="424">
        <f t="shared" ref="O2220:O2225" si="626">L2220+M2220-N2220</f>
        <v>0</v>
      </c>
      <c r="P2220" s="244"/>
      <c r="Q2220" s="423"/>
      <c r="R2220" s="252"/>
      <c r="S2220" s="429">
        <f t="shared" ref="S2220:S2225" si="627">+IF(+(L2220+M2220)&gt;=I2220,+M2220,+(+I2220-L2220))</f>
        <v>0</v>
      </c>
      <c r="T2220" s="315">
        <f t="shared" ref="T2220:T2225" si="628">Q2220+R2220-S2220</f>
        <v>0</v>
      </c>
      <c r="U2220" s="252"/>
      <c r="V2220" s="252"/>
      <c r="W2220" s="253"/>
      <c r="X2220" s="313">
        <f t="shared" si="622"/>
        <v>0</v>
      </c>
    </row>
    <row r="2221" spans="2:24" ht="18.600000000000001" hidden="1" thickBot="1">
      <c r="B2221" s="173"/>
      <c r="C2221" s="137">
        <v>4202</v>
      </c>
      <c r="D2221" s="139" t="s">
        <v>251</v>
      </c>
      <c r="E2221" s="704"/>
      <c r="F2221" s="449"/>
      <c r="G2221" s="245"/>
      <c r="H2221" s="245"/>
      <c r="I2221" s="476">
        <f t="shared" si="624"/>
        <v>0</v>
      </c>
      <c r="J2221" s="243" t="str">
        <f t="shared" si="621"/>
        <v/>
      </c>
      <c r="K2221" s="244"/>
      <c r="L2221" s="423"/>
      <c r="M2221" s="252"/>
      <c r="N2221" s="315">
        <f t="shared" si="625"/>
        <v>0</v>
      </c>
      <c r="O2221" s="424">
        <f t="shared" si="626"/>
        <v>0</v>
      </c>
      <c r="P2221" s="244"/>
      <c r="Q2221" s="423"/>
      <c r="R2221" s="252"/>
      <c r="S2221" s="429">
        <f t="shared" si="627"/>
        <v>0</v>
      </c>
      <c r="T2221" s="315">
        <f t="shared" si="628"/>
        <v>0</v>
      </c>
      <c r="U2221" s="252"/>
      <c r="V2221" s="252"/>
      <c r="W2221" s="253"/>
      <c r="X2221" s="313">
        <f t="shared" si="622"/>
        <v>0</v>
      </c>
    </row>
    <row r="2222" spans="2:24" ht="18.600000000000001" hidden="1" thickBot="1">
      <c r="B2222" s="173"/>
      <c r="C2222" s="137">
        <v>4214</v>
      </c>
      <c r="D2222" s="139" t="s">
        <v>252</v>
      </c>
      <c r="E2222" s="704"/>
      <c r="F2222" s="449"/>
      <c r="G2222" s="245"/>
      <c r="H2222" s="245"/>
      <c r="I2222" s="476">
        <f t="shared" si="624"/>
        <v>0</v>
      </c>
      <c r="J2222" s="243" t="str">
        <f t="shared" si="621"/>
        <v/>
      </c>
      <c r="K2222" s="244"/>
      <c r="L2222" s="423"/>
      <c r="M2222" s="252"/>
      <c r="N2222" s="315">
        <f t="shared" si="625"/>
        <v>0</v>
      </c>
      <c r="O2222" s="424">
        <f t="shared" si="626"/>
        <v>0</v>
      </c>
      <c r="P2222" s="244"/>
      <c r="Q2222" s="423"/>
      <c r="R2222" s="252"/>
      <c r="S2222" s="429">
        <f t="shared" si="627"/>
        <v>0</v>
      </c>
      <c r="T2222" s="315">
        <f t="shared" si="628"/>
        <v>0</v>
      </c>
      <c r="U2222" s="252"/>
      <c r="V2222" s="252"/>
      <c r="W2222" s="253"/>
      <c r="X2222" s="313">
        <f t="shared" si="622"/>
        <v>0</v>
      </c>
    </row>
    <row r="2223" spans="2:24" ht="18.600000000000001" hidden="1" thickBot="1">
      <c r="B2223" s="173"/>
      <c r="C2223" s="137">
        <v>4217</v>
      </c>
      <c r="D2223" s="139" t="s">
        <v>253</v>
      </c>
      <c r="E2223" s="704"/>
      <c r="F2223" s="449"/>
      <c r="G2223" s="245"/>
      <c r="H2223" s="245"/>
      <c r="I2223" s="476">
        <f t="shared" si="624"/>
        <v>0</v>
      </c>
      <c r="J2223" s="243" t="str">
        <f t="shared" si="621"/>
        <v/>
      </c>
      <c r="K2223" s="244"/>
      <c r="L2223" s="423"/>
      <c r="M2223" s="252"/>
      <c r="N2223" s="315">
        <f t="shared" si="625"/>
        <v>0</v>
      </c>
      <c r="O2223" s="424">
        <f t="shared" si="626"/>
        <v>0</v>
      </c>
      <c r="P2223" s="244"/>
      <c r="Q2223" s="423"/>
      <c r="R2223" s="252"/>
      <c r="S2223" s="429">
        <f t="shared" si="627"/>
        <v>0</v>
      </c>
      <c r="T2223" s="315">
        <f t="shared" si="628"/>
        <v>0</v>
      </c>
      <c r="U2223" s="252"/>
      <c r="V2223" s="252"/>
      <c r="W2223" s="253"/>
      <c r="X2223" s="313">
        <f t="shared" si="622"/>
        <v>0</v>
      </c>
    </row>
    <row r="2224" spans="2:24" ht="18.600000000000001" hidden="1" thickBot="1">
      <c r="B2224" s="173"/>
      <c r="C2224" s="137">
        <v>4218</v>
      </c>
      <c r="D2224" s="145" t="s">
        <v>254</v>
      </c>
      <c r="E2224" s="704"/>
      <c r="F2224" s="449"/>
      <c r="G2224" s="245"/>
      <c r="H2224" s="245"/>
      <c r="I2224" s="476">
        <f t="shared" si="624"/>
        <v>0</v>
      </c>
      <c r="J2224" s="243" t="str">
        <f t="shared" si="621"/>
        <v/>
      </c>
      <c r="K2224" s="244"/>
      <c r="L2224" s="423"/>
      <c r="M2224" s="252"/>
      <c r="N2224" s="315">
        <f t="shared" si="625"/>
        <v>0</v>
      </c>
      <c r="O2224" s="424">
        <f t="shared" si="626"/>
        <v>0</v>
      </c>
      <c r="P2224" s="244"/>
      <c r="Q2224" s="423"/>
      <c r="R2224" s="252"/>
      <c r="S2224" s="429">
        <f t="shared" si="627"/>
        <v>0</v>
      </c>
      <c r="T2224" s="315">
        <f t="shared" si="628"/>
        <v>0</v>
      </c>
      <c r="U2224" s="252"/>
      <c r="V2224" s="252"/>
      <c r="W2224" s="253"/>
      <c r="X2224" s="313">
        <f t="shared" si="622"/>
        <v>0</v>
      </c>
    </row>
    <row r="2225" spans="2:24" ht="18.600000000000001" hidden="1" thickBot="1">
      <c r="B2225" s="173"/>
      <c r="C2225" s="137">
        <v>4219</v>
      </c>
      <c r="D2225" s="156" t="s">
        <v>255</v>
      </c>
      <c r="E2225" s="704"/>
      <c r="F2225" s="449"/>
      <c r="G2225" s="245"/>
      <c r="H2225" s="245"/>
      <c r="I2225" s="476">
        <f t="shared" si="624"/>
        <v>0</v>
      </c>
      <c r="J2225" s="243" t="str">
        <f t="shared" si="621"/>
        <v/>
      </c>
      <c r="K2225" s="244"/>
      <c r="L2225" s="423"/>
      <c r="M2225" s="252"/>
      <c r="N2225" s="315">
        <f t="shared" si="625"/>
        <v>0</v>
      </c>
      <c r="O2225" s="424">
        <f t="shared" si="626"/>
        <v>0</v>
      </c>
      <c r="P2225" s="244"/>
      <c r="Q2225" s="423"/>
      <c r="R2225" s="252"/>
      <c r="S2225" s="429">
        <f t="shared" si="627"/>
        <v>0</v>
      </c>
      <c r="T2225" s="315">
        <f t="shared" si="628"/>
        <v>0</v>
      </c>
      <c r="U2225" s="252"/>
      <c r="V2225" s="252"/>
      <c r="W2225" s="253"/>
      <c r="X2225" s="313">
        <f t="shared" si="622"/>
        <v>0</v>
      </c>
    </row>
    <row r="2226" spans="2:24" ht="18.600000000000001" hidden="1" thickBot="1">
      <c r="B2226" s="686">
        <v>4300</v>
      </c>
      <c r="C2226" s="942" t="s">
        <v>1685</v>
      </c>
      <c r="D2226" s="942"/>
      <c r="E2226" s="687"/>
      <c r="F2226" s="688">
        <f>SUM(F2227:F2229)</f>
        <v>0</v>
      </c>
      <c r="G2226" s="689">
        <f>SUM(G2227:G2229)</f>
        <v>0</v>
      </c>
      <c r="H2226" s="689">
        <f>SUM(H2227:H2229)</f>
        <v>0</v>
      </c>
      <c r="I2226" s="689">
        <f>SUM(I2227:I2229)</f>
        <v>0</v>
      </c>
      <c r="J2226" s="243" t="str">
        <f t="shared" si="621"/>
        <v/>
      </c>
      <c r="K2226" s="244"/>
      <c r="L2226" s="316">
        <f>SUM(L2227:L2229)</f>
        <v>0</v>
      </c>
      <c r="M2226" s="317">
        <f>SUM(M2227:M2229)</f>
        <v>0</v>
      </c>
      <c r="N2226" s="425">
        <f>SUM(N2227:N2229)</f>
        <v>0</v>
      </c>
      <c r="O2226" s="426">
        <f>SUM(O2227:O2229)</f>
        <v>0</v>
      </c>
      <c r="P2226" s="244"/>
      <c r="Q2226" s="316">
        <f t="shared" ref="Q2226:W2226" si="629">SUM(Q2227:Q2229)</f>
        <v>0</v>
      </c>
      <c r="R2226" s="317">
        <f t="shared" si="629"/>
        <v>0</v>
      </c>
      <c r="S2226" s="317">
        <f t="shared" si="629"/>
        <v>0</v>
      </c>
      <c r="T2226" s="317">
        <f t="shared" si="629"/>
        <v>0</v>
      </c>
      <c r="U2226" s="317">
        <f t="shared" si="629"/>
        <v>0</v>
      </c>
      <c r="V2226" s="317">
        <f t="shared" si="629"/>
        <v>0</v>
      </c>
      <c r="W2226" s="426">
        <f t="shared" si="629"/>
        <v>0</v>
      </c>
      <c r="X2226" s="313">
        <f t="shared" si="622"/>
        <v>0</v>
      </c>
    </row>
    <row r="2227" spans="2:24" ht="18.600000000000001" hidden="1" thickBot="1">
      <c r="B2227" s="173"/>
      <c r="C2227" s="144">
        <v>4301</v>
      </c>
      <c r="D2227" s="163" t="s">
        <v>256</v>
      </c>
      <c r="E2227" s="704"/>
      <c r="F2227" s="449"/>
      <c r="G2227" s="245"/>
      <c r="H2227" s="245"/>
      <c r="I2227" s="476">
        <f t="shared" ref="I2227:I2232" si="630">F2227+G2227+H2227</f>
        <v>0</v>
      </c>
      <c r="J2227" s="243" t="str">
        <f t="shared" si="621"/>
        <v/>
      </c>
      <c r="K2227" s="244"/>
      <c r="L2227" s="423"/>
      <c r="M2227" s="252"/>
      <c r="N2227" s="315">
        <f t="shared" ref="N2227:N2232" si="631">I2227</f>
        <v>0</v>
      </c>
      <c r="O2227" s="424">
        <f t="shared" ref="O2227:O2232" si="632">L2227+M2227-N2227</f>
        <v>0</v>
      </c>
      <c r="P2227" s="244"/>
      <c r="Q2227" s="423"/>
      <c r="R2227" s="252"/>
      <c r="S2227" s="429">
        <f t="shared" ref="S2227:S2232" si="633">+IF(+(L2227+M2227)&gt;=I2227,+M2227,+(+I2227-L2227))</f>
        <v>0</v>
      </c>
      <c r="T2227" s="315">
        <f t="shared" ref="T2227:T2232" si="634">Q2227+R2227-S2227</f>
        <v>0</v>
      </c>
      <c r="U2227" s="252"/>
      <c r="V2227" s="252"/>
      <c r="W2227" s="253"/>
      <c r="X2227" s="313">
        <f t="shared" si="622"/>
        <v>0</v>
      </c>
    </row>
    <row r="2228" spans="2:24" ht="18.600000000000001" hidden="1" thickBot="1">
      <c r="B2228" s="173"/>
      <c r="C2228" s="137">
        <v>4302</v>
      </c>
      <c r="D2228" s="139" t="s">
        <v>1062</v>
      </c>
      <c r="E2228" s="704"/>
      <c r="F2228" s="449"/>
      <c r="G2228" s="245"/>
      <c r="H2228" s="245"/>
      <c r="I2228" s="476">
        <f t="shared" si="630"/>
        <v>0</v>
      </c>
      <c r="J2228" s="243" t="str">
        <f t="shared" si="621"/>
        <v/>
      </c>
      <c r="K2228" s="244"/>
      <c r="L2228" s="423"/>
      <c r="M2228" s="252"/>
      <c r="N2228" s="315">
        <f t="shared" si="631"/>
        <v>0</v>
      </c>
      <c r="O2228" s="424">
        <f t="shared" si="632"/>
        <v>0</v>
      </c>
      <c r="P2228" s="244"/>
      <c r="Q2228" s="423"/>
      <c r="R2228" s="252"/>
      <c r="S2228" s="429">
        <f t="shared" si="633"/>
        <v>0</v>
      </c>
      <c r="T2228" s="315">
        <f t="shared" si="634"/>
        <v>0</v>
      </c>
      <c r="U2228" s="252"/>
      <c r="V2228" s="252"/>
      <c r="W2228" s="253"/>
      <c r="X2228" s="313">
        <f t="shared" si="622"/>
        <v>0</v>
      </c>
    </row>
    <row r="2229" spans="2:24" ht="18.600000000000001" hidden="1" thickBot="1">
      <c r="B2229" s="173"/>
      <c r="C2229" s="142">
        <v>4309</v>
      </c>
      <c r="D2229" s="148" t="s">
        <v>258</v>
      </c>
      <c r="E2229" s="704"/>
      <c r="F2229" s="449"/>
      <c r="G2229" s="245"/>
      <c r="H2229" s="245"/>
      <c r="I2229" s="476">
        <f t="shared" si="630"/>
        <v>0</v>
      </c>
      <c r="J2229" s="243" t="str">
        <f t="shared" si="621"/>
        <v/>
      </c>
      <c r="K2229" s="244"/>
      <c r="L2229" s="423"/>
      <c r="M2229" s="252"/>
      <c r="N2229" s="315">
        <f t="shared" si="631"/>
        <v>0</v>
      </c>
      <c r="O2229" s="424">
        <f t="shared" si="632"/>
        <v>0</v>
      </c>
      <c r="P2229" s="244"/>
      <c r="Q2229" s="423"/>
      <c r="R2229" s="252"/>
      <c r="S2229" s="429">
        <f t="shared" si="633"/>
        <v>0</v>
      </c>
      <c r="T2229" s="315">
        <f t="shared" si="634"/>
        <v>0</v>
      </c>
      <c r="U2229" s="252"/>
      <c r="V2229" s="252"/>
      <c r="W2229" s="253"/>
      <c r="X2229" s="313">
        <f t="shared" si="622"/>
        <v>0</v>
      </c>
    </row>
    <row r="2230" spans="2:24" ht="18.600000000000001" hidden="1" thickBot="1">
      <c r="B2230" s="686">
        <v>4400</v>
      </c>
      <c r="C2230" s="944" t="s">
        <v>1686</v>
      </c>
      <c r="D2230" s="944"/>
      <c r="E2230" s="687"/>
      <c r="F2230" s="690"/>
      <c r="G2230" s="691"/>
      <c r="H2230" s="691"/>
      <c r="I2230" s="692">
        <f t="shared" si="630"/>
        <v>0</v>
      </c>
      <c r="J2230" s="243" t="str">
        <f t="shared" si="621"/>
        <v/>
      </c>
      <c r="K2230" s="244"/>
      <c r="L2230" s="428"/>
      <c r="M2230" s="254"/>
      <c r="N2230" s="317">
        <f t="shared" si="631"/>
        <v>0</v>
      </c>
      <c r="O2230" s="424">
        <f t="shared" si="632"/>
        <v>0</v>
      </c>
      <c r="P2230" s="244"/>
      <c r="Q2230" s="428"/>
      <c r="R2230" s="254"/>
      <c r="S2230" s="429">
        <f t="shared" si="633"/>
        <v>0</v>
      </c>
      <c r="T2230" s="315">
        <f t="shared" si="634"/>
        <v>0</v>
      </c>
      <c r="U2230" s="254"/>
      <c r="V2230" s="254"/>
      <c r="W2230" s="253"/>
      <c r="X2230" s="313">
        <f t="shared" si="622"/>
        <v>0</v>
      </c>
    </row>
    <row r="2231" spans="2:24" ht="18.600000000000001" hidden="1" thickBot="1">
      <c r="B2231" s="686">
        <v>4500</v>
      </c>
      <c r="C2231" s="966" t="s">
        <v>1687</v>
      </c>
      <c r="D2231" s="966"/>
      <c r="E2231" s="687"/>
      <c r="F2231" s="690"/>
      <c r="G2231" s="691"/>
      <c r="H2231" s="691"/>
      <c r="I2231" s="692">
        <f t="shared" si="630"/>
        <v>0</v>
      </c>
      <c r="J2231" s="243" t="str">
        <f t="shared" si="621"/>
        <v/>
      </c>
      <c r="K2231" s="244"/>
      <c r="L2231" s="428"/>
      <c r="M2231" s="254"/>
      <c r="N2231" s="317">
        <f t="shared" si="631"/>
        <v>0</v>
      </c>
      <c r="O2231" s="424">
        <f t="shared" si="632"/>
        <v>0</v>
      </c>
      <c r="P2231" s="244"/>
      <c r="Q2231" s="428"/>
      <c r="R2231" s="254"/>
      <c r="S2231" s="429">
        <f t="shared" si="633"/>
        <v>0</v>
      </c>
      <c r="T2231" s="315">
        <f t="shared" si="634"/>
        <v>0</v>
      </c>
      <c r="U2231" s="254"/>
      <c r="V2231" s="254"/>
      <c r="W2231" s="253"/>
      <c r="X2231" s="313">
        <f t="shared" si="622"/>
        <v>0</v>
      </c>
    </row>
    <row r="2232" spans="2:24" ht="18.600000000000001" hidden="1" thickBot="1">
      <c r="B2232" s="686">
        <v>4600</v>
      </c>
      <c r="C2232" s="961" t="s">
        <v>259</v>
      </c>
      <c r="D2232" s="967"/>
      <c r="E2232" s="687"/>
      <c r="F2232" s="690"/>
      <c r="G2232" s="691"/>
      <c r="H2232" s="691"/>
      <c r="I2232" s="692">
        <f t="shared" si="630"/>
        <v>0</v>
      </c>
      <c r="J2232" s="243" t="str">
        <f t="shared" si="621"/>
        <v/>
      </c>
      <c r="K2232" s="244"/>
      <c r="L2232" s="428"/>
      <c r="M2232" s="254"/>
      <c r="N2232" s="317">
        <f t="shared" si="631"/>
        <v>0</v>
      </c>
      <c r="O2232" s="424">
        <f t="shared" si="632"/>
        <v>0</v>
      </c>
      <c r="P2232" s="244"/>
      <c r="Q2232" s="428"/>
      <c r="R2232" s="254"/>
      <c r="S2232" s="429">
        <f t="shared" si="633"/>
        <v>0</v>
      </c>
      <c r="T2232" s="315">
        <f t="shared" si="634"/>
        <v>0</v>
      </c>
      <c r="U2232" s="254"/>
      <c r="V2232" s="254"/>
      <c r="W2232" s="253"/>
      <c r="X2232" s="313">
        <f t="shared" si="622"/>
        <v>0</v>
      </c>
    </row>
    <row r="2233" spans="2:24" ht="18.600000000000001" hidden="1" thickBot="1">
      <c r="B2233" s="686">
        <v>4900</v>
      </c>
      <c r="C2233" s="952" t="s">
        <v>290</v>
      </c>
      <c r="D2233" s="952"/>
      <c r="E2233" s="687"/>
      <c r="F2233" s="688">
        <f>+F2234+F2235</f>
        <v>0</v>
      </c>
      <c r="G2233" s="689">
        <f>+G2234+G2235</f>
        <v>0</v>
      </c>
      <c r="H2233" s="689">
        <f>+H2234+H2235</f>
        <v>0</v>
      </c>
      <c r="I2233" s="689">
        <f>+I2234+I2235</f>
        <v>0</v>
      </c>
      <c r="J2233" s="243" t="str">
        <f t="shared" si="621"/>
        <v/>
      </c>
      <c r="K2233" s="244"/>
      <c r="L2233" s="665"/>
      <c r="M2233" s="666"/>
      <c r="N2233" s="666"/>
      <c r="O2233" s="712"/>
      <c r="P2233" s="244"/>
      <c r="Q2233" s="665"/>
      <c r="R2233" s="666"/>
      <c r="S2233" s="666"/>
      <c r="T2233" s="666"/>
      <c r="U2233" s="666"/>
      <c r="V2233" s="666"/>
      <c r="W2233" s="712"/>
      <c r="X2233" s="313">
        <f t="shared" si="622"/>
        <v>0</v>
      </c>
    </row>
    <row r="2234" spans="2:24" ht="18.600000000000001" hidden="1" thickBot="1">
      <c r="B2234" s="173"/>
      <c r="C2234" s="144">
        <v>4901</v>
      </c>
      <c r="D2234" s="174" t="s">
        <v>291</v>
      </c>
      <c r="E2234" s="704"/>
      <c r="F2234" s="449"/>
      <c r="G2234" s="245"/>
      <c r="H2234" s="245"/>
      <c r="I2234" s="476">
        <f>F2234+G2234+H2234</f>
        <v>0</v>
      </c>
      <c r="J2234" s="243" t="str">
        <f t="shared" si="621"/>
        <v/>
      </c>
      <c r="K2234" s="244"/>
      <c r="L2234" s="663"/>
      <c r="M2234" s="667"/>
      <c r="N2234" s="667"/>
      <c r="O2234" s="711"/>
      <c r="P2234" s="244"/>
      <c r="Q2234" s="663"/>
      <c r="R2234" s="667"/>
      <c r="S2234" s="667"/>
      <c r="T2234" s="667"/>
      <c r="U2234" s="667"/>
      <c r="V2234" s="667"/>
      <c r="W2234" s="711"/>
      <c r="X2234" s="313">
        <f t="shared" si="622"/>
        <v>0</v>
      </c>
    </row>
    <row r="2235" spans="2:24" ht="18.600000000000001" hidden="1" thickBot="1">
      <c r="B2235" s="173"/>
      <c r="C2235" s="142">
        <v>4902</v>
      </c>
      <c r="D2235" s="148" t="s">
        <v>292</v>
      </c>
      <c r="E2235" s="704"/>
      <c r="F2235" s="449"/>
      <c r="G2235" s="245"/>
      <c r="H2235" s="245"/>
      <c r="I2235" s="476">
        <f>F2235+G2235+H2235</f>
        <v>0</v>
      </c>
      <c r="J2235" s="243" t="str">
        <f t="shared" si="621"/>
        <v/>
      </c>
      <c r="K2235" s="244"/>
      <c r="L2235" s="663"/>
      <c r="M2235" s="667"/>
      <c r="N2235" s="667"/>
      <c r="O2235" s="711"/>
      <c r="P2235" s="244"/>
      <c r="Q2235" s="663"/>
      <c r="R2235" s="667"/>
      <c r="S2235" s="667"/>
      <c r="T2235" s="667"/>
      <c r="U2235" s="667"/>
      <c r="V2235" s="667"/>
      <c r="W2235" s="711"/>
      <c r="X2235" s="313">
        <f t="shared" si="622"/>
        <v>0</v>
      </c>
    </row>
    <row r="2236" spans="2:24" ht="18.600000000000001" hidden="1" thickBot="1">
      <c r="B2236" s="693">
        <v>5100</v>
      </c>
      <c r="C2236" s="949" t="s">
        <v>260</v>
      </c>
      <c r="D2236" s="949"/>
      <c r="E2236" s="694"/>
      <c r="F2236" s="695"/>
      <c r="G2236" s="696"/>
      <c r="H2236" s="696"/>
      <c r="I2236" s="692">
        <f>F2236+G2236+H2236</f>
        <v>0</v>
      </c>
      <c r="J2236" s="243" t="str">
        <f t="shared" si="621"/>
        <v/>
      </c>
      <c r="K2236" s="244"/>
      <c r="L2236" s="430"/>
      <c r="M2236" s="431"/>
      <c r="N2236" s="327">
        <f>I2236</f>
        <v>0</v>
      </c>
      <c r="O2236" s="424">
        <f>L2236+M2236-N2236</f>
        <v>0</v>
      </c>
      <c r="P2236" s="244"/>
      <c r="Q2236" s="430"/>
      <c r="R2236" s="431"/>
      <c r="S2236" s="429">
        <f>+IF(+(L2236+M2236)&gt;=I2236,+M2236,+(+I2236-L2236))</f>
        <v>0</v>
      </c>
      <c r="T2236" s="315">
        <f>Q2236+R2236-S2236</f>
        <v>0</v>
      </c>
      <c r="U2236" s="431"/>
      <c r="V2236" s="431"/>
      <c r="W2236" s="253"/>
      <c r="X2236" s="313">
        <f t="shared" si="622"/>
        <v>0</v>
      </c>
    </row>
    <row r="2237" spans="2:24" ht="18.600000000000001" hidden="1" thickBot="1">
      <c r="B2237" s="693">
        <v>5200</v>
      </c>
      <c r="C2237" s="964" t="s">
        <v>261</v>
      </c>
      <c r="D2237" s="964"/>
      <c r="E2237" s="694"/>
      <c r="F2237" s="697">
        <f>SUM(F2238:F2244)</f>
        <v>0</v>
      </c>
      <c r="G2237" s="698">
        <f>SUM(G2238:G2244)</f>
        <v>0</v>
      </c>
      <c r="H2237" s="698">
        <f>SUM(H2238:H2244)</f>
        <v>0</v>
      </c>
      <c r="I2237" s="698">
        <f>SUM(I2238:I2244)</f>
        <v>0</v>
      </c>
      <c r="J2237" s="243" t="str">
        <f t="shared" si="621"/>
        <v/>
      </c>
      <c r="K2237" s="244"/>
      <c r="L2237" s="326">
        <f>SUM(L2238:L2244)</f>
        <v>0</v>
      </c>
      <c r="M2237" s="327">
        <f>SUM(M2238:M2244)</f>
        <v>0</v>
      </c>
      <c r="N2237" s="432">
        <f>SUM(N2238:N2244)</f>
        <v>0</v>
      </c>
      <c r="O2237" s="433">
        <f>SUM(O2238:O2244)</f>
        <v>0</v>
      </c>
      <c r="P2237" s="244"/>
      <c r="Q2237" s="326">
        <f t="shared" ref="Q2237:W2237" si="635">SUM(Q2238:Q2244)</f>
        <v>0</v>
      </c>
      <c r="R2237" s="327">
        <f t="shared" si="635"/>
        <v>0</v>
      </c>
      <c r="S2237" s="327">
        <f t="shared" si="635"/>
        <v>0</v>
      </c>
      <c r="T2237" s="327">
        <f t="shared" si="635"/>
        <v>0</v>
      </c>
      <c r="U2237" s="327">
        <f t="shared" si="635"/>
        <v>0</v>
      </c>
      <c r="V2237" s="327">
        <f t="shared" si="635"/>
        <v>0</v>
      </c>
      <c r="W2237" s="433">
        <f t="shared" si="635"/>
        <v>0</v>
      </c>
      <c r="X2237" s="313">
        <f t="shared" si="622"/>
        <v>0</v>
      </c>
    </row>
    <row r="2238" spans="2:24" ht="18.600000000000001" hidden="1" thickBot="1">
      <c r="B2238" s="175"/>
      <c r="C2238" s="176">
        <v>5201</v>
      </c>
      <c r="D2238" s="177" t="s">
        <v>262</v>
      </c>
      <c r="E2238" s="705"/>
      <c r="F2238" s="473"/>
      <c r="G2238" s="434"/>
      <c r="H2238" s="434"/>
      <c r="I2238" s="476">
        <f t="shared" ref="I2238:I2244" si="636">F2238+G2238+H2238</f>
        <v>0</v>
      </c>
      <c r="J2238" s="243" t="str">
        <f t="shared" si="621"/>
        <v/>
      </c>
      <c r="K2238" s="244"/>
      <c r="L2238" s="435"/>
      <c r="M2238" s="436"/>
      <c r="N2238" s="330">
        <f t="shared" ref="N2238:N2244" si="637">I2238</f>
        <v>0</v>
      </c>
      <c r="O2238" s="424">
        <f t="shared" ref="O2238:O2244" si="638">L2238+M2238-N2238</f>
        <v>0</v>
      </c>
      <c r="P2238" s="244"/>
      <c r="Q2238" s="435"/>
      <c r="R2238" s="436"/>
      <c r="S2238" s="429">
        <f t="shared" ref="S2238:S2244" si="639">+IF(+(L2238+M2238)&gt;=I2238,+M2238,+(+I2238-L2238))</f>
        <v>0</v>
      </c>
      <c r="T2238" s="315">
        <f t="shared" ref="T2238:T2244" si="640">Q2238+R2238-S2238</f>
        <v>0</v>
      </c>
      <c r="U2238" s="436"/>
      <c r="V2238" s="436"/>
      <c r="W2238" s="253"/>
      <c r="X2238" s="313">
        <f t="shared" si="622"/>
        <v>0</v>
      </c>
    </row>
    <row r="2239" spans="2:24" ht="18.600000000000001" hidden="1" thickBot="1">
      <c r="B2239" s="175"/>
      <c r="C2239" s="178">
        <v>5202</v>
      </c>
      <c r="D2239" s="179" t="s">
        <v>263</v>
      </c>
      <c r="E2239" s="705"/>
      <c r="F2239" s="473"/>
      <c r="G2239" s="434"/>
      <c r="H2239" s="434"/>
      <c r="I2239" s="476">
        <f t="shared" si="636"/>
        <v>0</v>
      </c>
      <c r="J2239" s="243" t="str">
        <f t="shared" si="621"/>
        <v/>
      </c>
      <c r="K2239" s="244"/>
      <c r="L2239" s="435"/>
      <c r="M2239" s="436"/>
      <c r="N2239" s="330">
        <f t="shared" si="637"/>
        <v>0</v>
      </c>
      <c r="O2239" s="424">
        <f t="shared" si="638"/>
        <v>0</v>
      </c>
      <c r="P2239" s="244"/>
      <c r="Q2239" s="435"/>
      <c r="R2239" s="436"/>
      <c r="S2239" s="429">
        <f t="shared" si="639"/>
        <v>0</v>
      </c>
      <c r="T2239" s="315">
        <f t="shared" si="640"/>
        <v>0</v>
      </c>
      <c r="U2239" s="436"/>
      <c r="V2239" s="436"/>
      <c r="W2239" s="253"/>
      <c r="X2239" s="313">
        <f t="shared" si="622"/>
        <v>0</v>
      </c>
    </row>
    <row r="2240" spans="2:24" ht="18.600000000000001" hidden="1" thickBot="1">
      <c r="B2240" s="175"/>
      <c r="C2240" s="178">
        <v>5203</v>
      </c>
      <c r="D2240" s="179" t="s">
        <v>924</v>
      </c>
      <c r="E2240" s="705"/>
      <c r="F2240" s="473"/>
      <c r="G2240" s="434"/>
      <c r="H2240" s="434"/>
      <c r="I2240" s="476">
        <f t="shared" si="636"/>
        <v>0</v>
      </c>
      <c r="J2240" s="243" t="str">
        <f t="shared" si="621"/>
        <v/>
      </c>
      <c r="K2240" s="244"/>
      <c r="L2240" s="435"/>
      <c r="M2240" s="436"/>
      <c r="N2240" s="330">
        <f t="shared" si="637"/>
        <v>0</v>
      </c>
      <c r="O2240" s="424">
        <f t="shared" si="638"/>
        <v>0</v>
      </c>
      <c r="P2240" s="244"/>
      <c r="Q2240" s="435"/>
      <c r="R2240" s="436"/>
      <c r="S2240" s="429">
        <f t="shared" si="639"/>
        <v>0</v>
      </c>
      <c r="T2240" s="315">
        <f t="shared" si="640"/>
        <v>0</v>
      </c>
      <c r="U2240" s="436"/>
      <c r="V2240" s="436"/>
      <c r="W2240" s="253"/>
      <c r="X2240" s="313">
        <f t="shared" si="622"/>
        <v>0</v>
      </c>
    </row>
    <row r="2241" spans="2:24" ht="18.600000000000001" hidden="1" thickBot="1">
      <c r="B2241" s="175"/>
      <c r="C2241" s="178">
        <v>5204</v>
      </c>
      <c r="D2241" s="179" t="s">
        <v>925</v>
      </c>
      <c r="E2241" s="705"/>
      <c r="F2241" s="473"/>
      <c r="G2241" s="434"/>
      <c r="H2241" s="434"/>
      <c r="I2241" s="476">
        <f t="shared" si="636"/>
        <v>0</v>
      </c>
      <c r="J2241" s="243" t="str">
        <f t="shared" si="621"/>
        <v/>
      </c>
      <c r="K2241" s="244"/>
      <c r="L2241" s="435"/>
      <c r="M2241" s="436"/>
      <c r="N2241" s="330">
        <f t="shared" si="637"/>
        <v>0</v>
      </c>
      <c r="O2241" s="424">
        <f t="shared" si="638"/>
        <v>0</v>
      </c>
      <c r="P2241" s="244"/>
      <c r="Q2241" s="435"/>
      <c r="R2241" s="436"/>
      <c r="S2241" s="429">
        <f t="shared" si="639"/>
        <v>0</v>
      </c>
      <c r="T2241" s="315">
        <f t="shared" si="640"/>
        <v>0</v>
      </c>
      <c r="U2241" s="436"/>
      <c r="V2241" s="436"/>
      <c r="W2241" s="253"/>
      <c r="X2241" s="313">
        <f t="shared" si="622"/>
        <v>0</v>
      </c>
    </row>
    <row r="2242" spans="2:24" ht="18.600000000000001" hidden="1" thickBot="1">
      <c r="B2242" s="175"/>
      <c r="C2242" s="178">
        <v>5205</v>
      </c>
      <c r="D2242" s="179" t="s">
        <v>926</v>
      </c>
      <c r="E2242" s="705"/>
      <c r="F2242" s="473"/>
      <c r="G2242" s="434"/>
      <c r="H2242" s="434"/>
      <c r="I2242" s="476">
        <f t="shared" si="636"/>
        <v>0</v>
      </c>
      <c r="J2242" s="243" t="str">
        <f t="shared" si="621"/>
        <v/>
      </c>
      <c r="K2242" s="244"/>
      <c r="L2242" s="435"/>
      <c r="M2242" s="436"/>
      <c r="N2242" s="330">
        <f t="shared" si="637"/>
        <v>0</v>
      </c>
      <c r="O2242" s="424">
        <f t="shared" si="638"/>
        <v>0</v>
      </c>
      <c r="P2242" s="244"/>
      <c r="Q2242" s="435"/>
      <c r="R2242" s="436"/>
      <c r="S2242" s="429">
        <f t="shared" si="639"/>
        <v>0</v>
      </c>
      <c r="T2242" s="315">
        <f t="shared" si="640"/>
        <v>0</v>
      </c>
      <c r="U2242" s="436"/>
      <c r="V2242" s="436"/>
      <c r="W2242" s="253"/>
      <c r="X2242" s="313">
        <f t="shared" si="622"/>
        <v>0</v>
      </c>
    </row>
    <row r="2243" spans="2:24" ht="18.600000000000001" hidden="1" thickBot="1">
      <c r="B2243" s="175"/>
      <c r="C2243" s="178">
        <v>5206</v>
      </c>
      <c r="D2243" s="179" t="s">
        <v>927</v>
      </c>
      <c r="E2243" s="705"/>
      <c r="F2243" s="473"/>
      <c r="G2243" s="434"/>
      <c r="H2243" s="434"/>
      <c r="I2243" s="476">
        <f t="shared" si="636"/>
        <v>0</v>
      </c>
      <c r="J2243" s="243" t="str">
        <f t="shared" si="621"/>
        <v/>
      </c>
      <c r="K2243" s="244"/>
      <c r="L2243" s="435"/>
      <c r="M2243" s="436"/>
      <c r="N2243" s="330">
        <f t="shared" si="637"/>
        <v>0</v>
      </c>
      <c r="O2243" s="424">
        <f t="shared" si="638"/>
        <v>0</v>
      </c>
      <c r="P2243" s="244"/>
      <c r="Q2243" s="435"/>
      <c r="R2243" s="436"/>
      <c r="S2243" s="429">
        <f t="shared" si="639"/>
        <v>0</v>
      </c>
      <c r="T2243" s="315">
        <f t="shared" si="640"/>
        <v>0</v>
      </c>
      <c r="U2243" s="436"/>
      <c r="V2243" s="436"/>
      <c r="W2243" s="253"/>
      <c r="X2243" s="313">
        <f t="shared" si="622"/>
        <v>0</v>
      </c>
    </row>
    <row r="2244" spans="2:24" ht="18.600000000000001" hidden="1" thickBot="1">
      <c r="B2244" s="175"/>
      <c r="C2244" s="180">
        <v>5219</v>
      </c>
      <c r="D2244" s="181" t="s">
        <v>928</v>
      </c>
      <c r="E2244" s="705"/>
      <c r="F2244" s="473"/>
      <c r="G2244" s="434"/>
      <c r="H2244" s="434"/>
      <c r="I2244" s="476">
        <f t="shared" si="636"/>
        <v>0</v>
      </c>
      <c r="J2244" s="243" t="str">
        <f t="shared" ref="J2244:J2263" si="641">(IF($E2244&lt;&gt;0,$J$2,IF($I2244&lt;&gt;0,$J$2,"")))</f>
        <v/>
      </c>
      <c r="K2244" s="244"/>
      <c r="L2244" s="435"/>
      <c r="M2244" s="436"/>
      <c r="N2244" s="330">
        <f t="shared" si="637"/>
        <v>0</v>
      </c>
      <c r="O2244" s="424">
        <f t="shared" si="638"/>
        <v>0</v>
      </c>
      <c r="P2244" s="244"/>
      <c r="Q2244" s="435"/>
      <c r="R2244" s="436"/>
      <c r="S2244" s="429">
        <f t="shared" si="639"/>
        <v>0</v>
      </c>
      <c r="T2244" s="315">
        <f t="shared" si="640"/>
        <v>0</v>
      </c>
      <c r="U2244" s="436"/>
      <c r="V2244" s="436"/>
      <c r="W2244" s="253"/>
      <c r="X2244" s="313">
        <f t="shared" ref="X2244:X2275" si="642">T2244-U2244-V2244-W2244</f>
        <v>0</v>
      </c>
    </row>
    <row r="2245" spans="2:24" ht="18.600000000000001" hidden="1" thickBot="1">
      <c r="B2245" s="693">
        <v>5300</v>
      </c>
      <c r="C2245" s="968" t="s">
        <v>929</v>
      </c>
      <c r="D2245" s="968"/>
      <c r="E2245" s="694"/>
      <c r="F2245" s="697">
        <f>SUM(F2246:F2247)</f>
        <v>0</v>
      </c>
      <c r="G2245" s="698">
        <f>SUM(G2246:G2247)</f>
        <v>0</v>
      </c>
      <c r="H2245" s="698">
        <f>SUM(H2246:H2247)</f>
        <v>0</v>
      </c>
      <c r="I2245" s="698">
        <f>SUM(I2246:I2247)</f>
        <v>0</v>
      </c>
      <c r="J2245" s="243" t="str">
        <f t="shared" si="641"/>
        <v/>
      </c>
      <c r="K2245" s="244"/>
      <c r="L2245" s="326">
        <f>SUM(L2246:L2247)</f>
        <v>0</v>
      </c>
      <c r="M2245" s="327">
        <f>SUM(M2246:M2247)</f>
        <v>0</v>
      </c>
      <c r="N2245" s="432">
        <f>SUM(N2246:N2247)</f>
        <v>0</v>
      </c>
      <c r="O2245" s="433">
        <f>SUM(O2246:O2247)</f>
        <v>0</v>
      </c>
      <c r="P2245" s="244"/>
      <c r="Q2245" s="326">
        <f t="shared" ref="Q2245:W2245" si="643">SUM(Q2246:Q2247)</f>
        <v>0</v>
      </c>
      <c r="R2245" s="327">
        <f t="shared" si="643"/>
        <v>0</v>
      </c>
      <c r="S2245" s="327">
        <f t="shared" si="643"/>
        <v>0</v>
      </c>
      <c r="T2245" s="327">
        <f t="shared" si="643"/>
        <v>0</v>
      </c>
      <c r="U2245" s="327">
        <f t="shared" si="643"/>
        <v>0</v>
      </c>
      <c r="V2245" s="327">
        <f t="shared" si="643"/>
        <v>0</v>
      </c>
      <c r="W2245" s="433">
        <f t="shared" si="643"/>
        <v>0</v>
      </c>
      <c r="X2245" s="313">
        <f t="shared" si="642"/>
        <v>0</v>
      </c>
    </row>
    <row r="2246" spans="2:24" ht="18.600000000000001" hidden="1" thickBot="1">
      <c r="B2246" s="175"/>
      <c r="C2246" s="176">
        <v>5301</v>
      </c>
      <c r="D2246" s="177" t="s">
        <v>1441</v>
      </c>
      <c r="E2246" s="705"/>
      <c r="F2246" s="473"/>
      <c r="G2246" s="434"/>
      <c r="H2246" s="434"/>
      <c r="I2246" s="476">
        <f>F2246+G2246+H2246</f>
        <v>0</v>
      </c>
      <c r="J2246" s="243" t="str">
        <f t="shared" si="641"/>
        <v/>
      </c>
      <c r="K2246" s="244"/>
      <c r="L2246" s="435"/>
      <c r="M2246" s="436"/>
      <c r="N2246" s="330">
        <f>I2246</f>
        <v>0</v>
      </c>
      <c r="O2246" s="424">
        <f>L2246+M2246-N2246</f>
        <v>0</v>
      </c>
      <c r="P2246" s="244"/>
      <c r="Q2246" s="435"/>
      <c r="R2246" s="436"/>
      <c r="S2246" s="429">
        <f>+IF(+(L2246+M2246)&gt;=I2246,+M2246,+(+I2246-L2246))</f>
        <v>0</v>
      </c>
      <c r="T2246" s="315">
        <f>Q2246+R2246-S2246</f>
        <v>0</v>
      </c>
      <c r="U2246" s="436"/>
      <c r="V2246" s="436"/>
      <c r="W2246" s="253"/>
      <c r="X2246" s="313">
        <f t="shared" si="642"/>
        <v>0</v>
      </c>
    </row>
    <row r="2247" spans="2:24" ht="18.600000000000001" hidden="1" thickBot="1">
      <c r="B2247" s="175"/>
      <c r="C2247" s="180">
        <v>5309</v>
      </c>
      <c r="D2247" s="181" t="s">
        <v>930</v>
      </c>
      <c r="E2247" s="705"/>
      <c r="F2247" s="473"/>
      <c r="G2247" s="434"/>
      <c r="H2247" s="434"/>
      <c r="I2247" s="476">
        <f>F2247+G2247+H2247</f>
        <v>0</v>
      </c>
      <c r="J2247" s="243" t="str">
        <f t="shared" si="641"/>
        <v/>
      </c>
      <c r="K2247" s="244"/>
      <c r="L2247" s="435"/>
      <c r="M2247" s="436"/>
      <c r="N2247" s="330">
        <f>I2247</f>
        <v>0</v>
      </c>
      <c r="O2247" s="424">
        <f>L2247+M2247-N2247</f>
        <v>0</v>
      </c>
      <c r="P2247" s="244"/>
      <c r="Q2247" s="435"/>
      <c r="R2247" s="436"/>
      <c r="S2247" s="429">
        <f>+IF(+(L2247+M2247)&gt;=I2247,+M2247,+(+I2247-L2247))</f>
        <v>0</v>
      </c>
      <c r="T2247" s="315">
        <f>Q2247+R2247-S2247</f>
        <v>0</v>
      </c>
      <c r="U2247" s="436"/>
      <c r="V2247" s="436"/>
      <c r="W2247" s="253"/>
      <c r="X2247" s="313">
        <f t="shared" si="642"/>
        <v>0</v>
      </c>
    </row>
    <row r="2248" spans="2:24" ht="18.600000000000001" hidden="1" thickBot="1">
      <c r="B2248" s="693">
        <v>5400</v>
      </c>
      <c r="C2248" s="949" t="s">
        <v>1011</v>
      </c>
      <c r="D2248" s="949"/>
      <c r="E2248" s="694"/>
      <c r="F2248" s="695"/>
      <c r="G2248" s="696"/>
      <c r="H2248" s="696"/>
      <c r="I2248" s="692">
        <f>F2248+G2248+H2248</f>
        <v>0</v>
      </c>
      <c r="J2248" s="243" t="str">
        <f t="shared" si="641"/>
        <v/>
      </c>
      <c r="K2248" s="244"/>
      <c r="L2248" s="430"/>
      <c r="M2248" s="431"/>
      <c r="N2248" s="327">
        <f>I2248</f>
        <v>0</v>
      </c>
      <c r="O2248" s="424">
        <f>L2248+M2248-N2248</f>
        <v>0</v>
      </c>
      <c r="P2248" s="244"/>
      <c r="Q2248" s="430"/>
      <c r="R2248" s="431"/>
      <c r="S2248" s="429">
        <f>+IF(+(L2248+M2248)&gt;=I2248,+M2248,+(+I2248-L2248))</f>
        <v>0</v>
      </c>
      <c r="T2248" s="315">
        <f>Q2248+R2248-S2248</f>
        <v>0</v>
      </c>
      <c r="U2248" s="431"/>
      <c r="V2248" s="431"/>
      <c r="W2248" s="253"/>
      <c r="X2248" s="313">
        <f t="shared" si="642"/>
        <v>0</v>
      </c>
    </row>
    <row r="2249" spans="2:24" ht="18.600000000000001" hidden="1" thickBot="1">
      <c r="B2249" s="686">
        <v>5500</v>
      </c>
      <c r="C2249" s="952" t="s">
        <v>1012</v>
      </c>
      <c r="D2249" s="952"/>
      <c r="E2249" s="687"/>
      <c r="F2249" s="688">
        <f>SUM(F2250:F2253)</f>
        <v>0</v>
      </c>
      <c r="G2249" s="689">
        <f>SUM(G2250:G2253)</f>
        <v>0</v>
      </c>
      <c r="H2249" s="689">
        <f>SUM(H2250:H2253)</f>
        <v>0</v>
      </c>
      <c r="I2249" s="689">
        <f>SUM(I2250:I2253)</f>
        <v>0</v>
      </c>
      <c r="J2249" s="243" t="str">
        <f t="shared" si="641"/>
        <v/>
      </c>
      <c r="K2249" s="244"/>
      <c r="L2249" s="316">
        <f>SUM(L2250:L2253)</f>
        <v>0</v>
      </c>
      <c r="M2249" s="317">
        <f>SUM(M2250:M2253)</f>
        <v>0</v>
      </c>
      <c r="N2249" s="425">
        <f>SUM(N2250:N2253)</f>
        <v>0</v>
      </c>
      <c r="O2249" s="426">
        <f>SUM(O2250:O2253)</f>
        <v>0</v>
      </c>
      <c r="P2249" s="244"/>
      <c r="Q2249" s="316">
        <f t="shared" ref="Q2249:W2249" si="644">SUM(Q2250:Q2253)</f>
        <v>0</v>
      </c>
      <c r="R2249" s="317">
        <f t="shared" si="644"/>
        <v>0</v>
      </c>
      <c r="S2249" s="317">
        <f t="shared" si="644"/>
        <v>0</v>
      </c>
      <c r="T2249" s="317">
        <f t="shared" si="644"/>
        <v>0</v>
      </c>
      <c r="U2249" s="317">
        <f t="shared" si="644"/>
        <v>0</v>
      </c>
      <c r="V2249" s="317">
        <f t="shared" si="644"/>
        <v>0</v>
      </c>
      <c r="W2249" s="426">
        <f t="shared" si="644"/>
        <v>0</v>
      </c>
      <c r="X2249" s="313">
        <f t="shared" si="642"/>
        <v>0</v>
      </c>
    </row>
    <row r="2250" spans="2:24" ht="18.600000000000001" hidden="1" thickBot="1">
      <c r="B2250" s="173"/>
      <c r="C2250" s="144">
        <v>5501</v>
      </c>
      <c r="D2250" s="163" t="s">
        <v>1013</v>
      </c>
      <c r="E2250" s="704"/>
      <c r="F2250" s="449"/>
      <c r="G2250" s="245"/>
      <c r="H2250" s="245"/>
      <c r="I2250" s="476">
        <f>F2250+G2250+H2250</f>
        <v>0</v>
      </c>
      <c r="J2250" s="243" t="str">
        <f t="shared" si="641"/>
        <v/>
      </c>
      <c r="K2250" s="244"/>
      <c r="L2250" s="423"/>
      <c r="M2250" s="252"/>
      <c r="N2250" s="315">
        <f>I2250</f>
        <v>0</v>
      </c>
      <c r="O2250" s="424">
        <f>L2250+M2250-N2250</f>
        <v>0</v>
      </c>
      <c r="P2250" s="244"/>
      <c r="Q2250" s="423"/>
      <c r="R2250" s="252"/>
      <c r="S2250" s="429">
        <f>+IF(+(L2250+M2250)&gt;=I2250,+M2250,+(+I2250-L2250))</f>
        <v>0</v>
      </c>
      <c r="T2250" s="315">
        <f>Q2250+R2250-S2250</f>
        <v>0</v>
      </c>
      <c r="U2250" s="252"/>
      <c r="V2250" s="252"/>
      <c r="W2250" s="253"/>
      <c r="X2250" s="313">
        <f t="shared" si="642"/>
        <v>0</v>
      </c>
    </row>
    <row r="2251" spans="2:24" ht="18.600000000000001" hidden="1" thickBot="1">
      <c r="B2251" s="173"/>
      <c r="C2251" s="137">
        <v>5502</v>
      </c>
      <c r="D2251" s="145" t="s">
        <v>1014</v>
      </c>
      <c r="E2251" s="704"/>
      <c r="F2251" s="449"/>
      <c r="G2251" s="245"/>
      <c r="H2251" s="245"/>
      <c r="I2251" s="476">
        <f>F2251+G2251+H2251</f>
        <v>0</v>
      </c>
      <c r="J2251" s="243" t="str">
        <f t="shared" si="641"/>
        <v/>
      </c>
      <c r="K2251" s="244"/>
      <c r="L2251" s="423"/>
      <c r="M2251" s="252"/>
      <c r="N2251" s="315">
        <f>I2251</f>
        <v>0</v>
      </c>
      <c r="O2251" s="424">
        <f>L2251+M2251-N2251</f>
        <v>0</v>
      </c>
      <c r="P2251" s="244"/>
      <c r="Q2251" s="423"/>
      <c r="R2251" s="252"/>
      <c r="S2251" s="429">
        <f>+IF(+(L2251+M2251)&gt;=I2251,+M2251,+(+I2251-L2251))</f>
        <v>0</v>
      </c>
      <c r="T2251" s="315">
        <f>Q2251+R2251-S2251</f>
        <v>0</v>
      </c>
      <c r="U2251" s="252"/>
      <c r="V2251" s="252"/>
      <c r="W2251" s="253"/>
      <c r="X2251" s="313">
        <f t="shared" si="642"/>
        <v>0</v>
      </c>
    </row>
    <row r="2252" spans="2:24" ht="18.600000000000001" hidden="1" thickBot="1">
      <c r="B2252" s="173"/>
      <c r="C2252" s="137">
        <v>5503</v>
      </c>
      <c r="D2252" s="139" t="s">
        <v>1015</v>
      </c>
      <c r="E2252" s="704"/>
      <c r="F2252" s="449"/>
      <c r="G2252" s="245"/>
      <c r="H2252" s="245"/>
      <c r="I2252" s="476">
        <f>F2252+G2252+H2252</f>
        <v>0</v>
      </c>
      <c r="J2252" s="243" t="str">
        <f t="shared" si="641"/>
        <v/>
      </c>
      <c r="K2252" s="244"/>
      <c r="L2252" s="423"/>
      <c r="M2252" s="252"/>
      <c r="N2252" s="315">
        <f>I2252</f>
        <v>0</v>
      </c>
      <c r="O2252" s="424">
        <f>L2252+M2252-N2252</f>
        <v>0</v>
      </c>
      <c r="P2252" s="244"/>
      <c r="Q2252" s="423"/>
      <c r="R2252" s="252"/>
      <c r="S2252" s="429">
        <f>+IF(+(L2252+M2252)&gt;=I2252,+M2252,+(+I2252-L2252))</f>
        <v>0</v>
      </c>
      <c r="T2252" s="315">
        <f>Q2252+R2252-S2252</f>
        <v>0</v>
      </c>
      <c r="U2252" s="252"/>
      <c r="V2252" s="252"/>
      <c r="W2252" s="253"/>
      <c r="X2252" s="313">
        <f t="shared" si="642"/>
        <v>0</v>
      </c>
    </row>
    <row r="2253" spans="2:24" ht="18.600000000000001" hidden="1" thickBot="1">
      <c r="B2253" s="173"/>
      <c r="C2253" s="137">
        <v>5504</v>
      </c>
      <c r="D2253" s="145" t="s">
        <v>1016</v>
      </c>
      <c r="E2253" s="704"/>
      <c r="F2253" s="449"/>
      <c r="G2253" s="245"/>
      <c r="H2253" s="245"/>
      <c r="I2253" s="476">
        <f>F2253+G2253+H2253</f>
        <v>0</v>
      </c>
      <c r="J2253" s="243" t="str">
        <f t="shared" si="641"/>
        <v/>
      </c>
      <c r="K2253" s="244"/>
      <c r="L2253" s="423"/>
      <c r="M2253" s="252"/>
      <c r="N2253" s="315">
        <f>I2253</f>
        <v>0</v>
      </c>
      <c r="O2253" s="424">
        <f>L2253+M2253-N2253</f>
        <v>0</v>
      </c>
      <c r="P2253" s="244"/>
      <c r="Q2253" s="423"/>
      <c r="R2253" s="252"/>
      <c r="S2253" s="429">
        <f>+IF(+(L2253+M2253)&gt;=I2253,+M2253,+(+I2253-L2253))</f>
        <v>0</v>
      </c>
      <c r="T2253" s="315">
        <f>Q2253+R2253-S2253</f>
        <v>0</v>
      </c>
      <c r="U2253" s="252"/>
      <c r="V2253" s="252"/>
      <c r="W2253" s="253"/>
      <c r="X2253" s="313">
        <f t="shared" si="642"/>
        <v>0</v>
      </c>
    </row>
    <row r="2254" spans="2:24" ht="18.600000000000001" hidden="1" thickBot="1">
      <c r="B2254" s="686">
        <v>5700</v>
      </c>
      <c r="C2254" s="950" t="s">
        <v>1017</v>
      </c>
      <c r="D2254" s="951"/>
      <c r="E2254" s="694"/>
      <c r="F2254" s="673">
        <v>0</v>
      </c>
      <c r="G2254" s="673">
        <v>0</v>
      </c>
      <c r="H2254" s="673">
        <v>0</v>
      </c>
      <c r="I2254" s="698">
        <f>SUM(I2255:I2257)</f>
        <v>0</v>
      </c>
      <c r="J2254" s="243" t="str">
        <f t="shared" si="641"/>
        <v/>
      </c>
      <c r="K2254" s="244"/>
      <c r="L2254" s="326">
        <f>SUM(L2255:L2257)</f>
        <v>0</v>
      </c>
      <c r="M2254" s="327">
        <f>SUM(M2255:M2257)</f>
        <v>0</v>
      </c>
      <c r="N2254" s="432">
        <f>SUM(N2255:N2256)</f>
        <v>0</v>
      </c>
      <c r="O2254" s="433">
        <f>SUM(O2255:O2257)</f>
        <v>0</v>
      </c>
      <c r="P2254" s="244"/>
      <c r="Q2254" s="326">
        <f>SUM(Q2255:Q2257)</f>
        <v>0</v>
      </c>
      <c r="R2254" s="327">
        <f>SUM(R2255:R2257)</f>
        <v>0</v>
      </c>
      <c r="S2254" s="327">
        <f>SUM(S2255:S2257)</f>
        <v>0</v>
      </c>
      <c r="T2254" s="327">
        <f>SUM(T2255:T2257)</f>
        <v>0</v>
      </c>
      <c r="U2254" s="327">
        <f>SUM(U2255:U2257)</f>
        <v>0</v>
      </c>
      <c r="V2254" s="327">
        <f>SUM(V2255:V2256)</f>
        <v>0</v>
      </c>
      <c r="W2254" s="433">
        <f>SUM(W2255:W2257)</f>
        <v>0</v>
      </c>
      <c r="X2254" s="313">
        <f t="shared" si="642"/>
        <v>0</v>
      </c>
    </row>
    <row r="2255" spans="2:24" ht="18.600000000000001" hidden="1" thickBot="1">
      <c r="B2255" s="175"/>
      <c r="C2255" s="176">
        <v>5701</v>
      </c>
      <c r="D2255" s="177" t="s">
        <v>1018</v>
      </c>
      <c r="E2255" s="705"/>
      <c r="F2255" s="592">
        <v>0</v>
      </c>
      <c r="G2255" s="592">
        <v>0</v>
      </c>
      <c r="H2255" s="592">
        <v>0</v>
      </c>
      <c r="I2255" s="476">
        <f>F2255+G2255+H2255</f>
        <v>0</v>
      </c>
      <c r="J2255" s="243" t="str">
        <f t="shared" si="641"/>
        <v/>
      </c>
      <c r="K2255" s="244"/>
      <c r="L2255" s="435"/>
      <c r="M2255" s="436"/>
      <c r="N2255" s="330">
        <f>I2255</f>
        <v>0</v>
      </c>
      <c r="O2255" s="424">
        <f>L2255+M2255-N2255</f>
        <v>0</v>
      </c>
      <c r="P2255" s="244"/>
      <c r="Q2255" s="435"/>
      <c r="R2255" s="436"/>
      <c r="S2255" s="429">
        <f>+IF(+(L2255+M2255)&gt;=I2255,+M2255,+(+I2255-L2255))</f>
        <v>0</v>
      </c>
      <c r="T2255" s="315">
        <f>Q2255+R2255-S2255</f>
        <v>0</v>
      </c>
      <c r="U2255" s="436"/>
      <c r="V2255" s="436"/>
      <c r="W2255" s="253"/>
      <c r="X2255" s="313">
        <f t="shared" si="642"/>
        <v>0</v>
      </c>
    </row>
    <row r="2256" spans="2:24" ht="18.600000000000001" hidden="1" thickBot="1">
      <c r="B2256" s="175"/>
      <c r="C2256" s="180">
        <v>5702</v>
      </c>
      <c r="D2256" s="181" t="s">
        <v>1019</v>
      </c>
      <c r="E2256" s="705"/>
      <c r="F2256" s="592">
        <v>0</v>
      </c>
      <c r="G2256" s="592">
        <v>0</v>
      </c>
      <c r="H2256" s="592">
        <v>0</v>
      </c>
      <c r="I2256" s="476">
        <f>F2256+G2256+H2256</f>
        <v>0</v>
      </c>
      <c r="J2256" s="243" t="str">
        <f t="shared" si="641"/>
        <v/>
      </c>
      <c r="K2256" s="244"/>
      <c r="L2256" s="435"/>
      <c r="M2256" s="436"/>
      <c r="N2256" s="330">
        <f>I2256</f>
        <v>0</v>
      </c>
      <c r="O2256" s="424">
        <f>L2256+M2256-N2256</f>
        <v>0</v>
      </c>
      <c r="P2256" s="244"/>
      <c r="Q2256" s="435"/>
      <c r="R2256" s="436"/>
      <c r="S2256" s="429">
        <f>+IF(+(L2256+M2256)&gt;=I2256,+M2256,+(+I2256-L2256))</f>
        <v>0</v>
      </c>
      <c r="T2256" s="315">
        <f>Q2256+R2256-S2256</f>
        <v>0</v>
      </c>
      <c r="U2256" s="436"/>
      <c r="V2256" s="436"/>
      <c r="W2256" s="253"/>
      <c r="X2256" s="313">
        <f t="shared" si="642"/>
        <v>0</v>
      </c>
    </row>
    <row r="2257" spans="2:24" ht="18.600000000000001" hidden="1" thickBot="1">
      <c r="B2257" s="136"/>
      <c r="C2257" s="182">
        <v>4071</v>
      </c>
      <c r="D2257" s="464" t="s">
        <v>1020</v>
      </c>
      <c r="E2257" s="704"/>
      <c r="F2257" s="592">
        <v>0</v>
      </c>
      <c r="G2257" s="592">
        <v>0</v>
      </c>
      <c r="H2257" s="592">
        <v>0</v>
      </c>
      <c r="I2257" s="476">
        <f>F2257+G2257+H2257</f>
        <v>0</v>
      </c>
      <c r="J2257" s="243" t="str">
        <f t="shared" si="641"/>
        <v/>
      </c>
      <c r="K2257" s="244"/>
      <c r="L2257" s="713"/>
      <c r="M2257" s="667"/>
      <c r="N2257" s="667"/>
      <c r="O2257" s="714"/>
      <c r="P2257" s="244"/>
      <c r="Q2257" s="663"/>
      <c r="R2257" s="667"/>
      <c r="S2257" s="667"/>
      <c r="T2257" s="667"/>
      <c r="U2257" s="667"/>
      <c r="V2257" s="667"/>
      <c r="W2257" s="711"/>
      <c r="X2257" s="313">
        <f t="shared" si="642"/>
        <v>0</v>
      </c>
    </row>
    <row r="2258" spans="2:24" ht="16.2" hidden="1" thickBot="1">
      <c r="B2258" s="173"/>
      <c r="C2258" s="183"/>
      <c r="D2258" s="334"/>
      <c r="E2258" s="706"/>
      <c r="F2258" s="248"/>
      <c r="G2258" s="248"/>
      <c r="H2258" s="248"/>
      <c r="I2258" s="249"/>
      <c r="J2258" s="243" t="str">
        <f t="shared" si="641"/>
        <v/>
      </c>
      <c r="K2258" s="244"/>
      <c r="L2258" s="437"/>
      <c r="M2258" s="438"/>
      <c r="N2258" s="323"/>
      <c r="O2258" s="324"/>
      <c r="P2258" s="244"/>
      <c r="Q2258" s="437"/>
      <c r="R2258" s="438"/>
      <c r="S2258" s="323"/>
      <c r="T2258" s="323"/>
      <c r="U2258" s="438"/>
      <c r="V2258" s="323"/>
      <c r="W2258" s="324"/>
      <c r="X2258" s="324"/>
    </row>
    <row r="2259" spans="2:24" ht="18.600000000000001" hidden="1" thickBot="1">
      <c r="B2259" s="699">
        <v>98</v>
      </c>
      <c r="C2259" s="963" t="s">
        <v>1021</v>
      </c>
      <c r="D2259" s="942"/>
      <c r="E2259" s="687"/>
      <c r="F2259" s="690"/>
      <c r="G2259" s="691"/>
      <c r="H2259" s="691"/>
      <c r="I2259" s="692">
        <f>F2259+G2259+H2259</f>
        <v>0</v>
      </c>
      <c r="J2259" s="243" t="str">
        <f t="shared" si="641"/>
        <v/>
      </c>
      <c r="K2259" s="244"/>
      <c r="L2259" s="428"/>
      <c r="M2259" s="254"/>
      <c r="N2259" s="317">
        <f>I2259</f>
        <v>0</v>
      </c>
      <c r="O2259" s="424">
        <f>L2259+M2259-N2259</f>
        <v>0</v>
      </c>
      <c r="P2259" s="244"/>
      <c r="Q2259" s="428"/>
      <c r="R2259" s="254"/>
      <c r="S2259" s="429">
        <f>+IF(+(L2259+M2259)&gt;=I2259,+M2259,+(+I2259-L2259))</f>
        <v>0</v>
      </c>
      <c r="T2259" s="315">
        <f>Q2259+R2259-S2259</f>
        <v>0</v>
      </c>
      <c r="U2259" s="254"/>
      <c r="V2259" s="254"/>
      <c r="W2259" s="253"/>
      <c r="X2259" s="313">
        <f>T2259-U2259-V2259-W2259</f>
        <v>0</v>
      </c>
    </row>
    <row r="2260" spans="2:24" ht="16.8" hidden="1" thickBot="1">
      <c r="B2260" s="184"/>
      <c r="C2260" s="335" t="s">
        <v>1022</v>
      </c>
      <c r="D2260" s="336"/>
      <c r="E2260" s="395"/>
      <c r="F2260" s="395"/>
      <c r="G2260" s="395"/>
      <c r="H2260" s="395"/>
      <c r="I2260" s="337"/>
      <c r="J2260" s="243" t="str">
        <f t="shared" si="641"/>
        <v/>
      </c>
      <c r="K2260" s="244"/>
      <c r="L2260" s="338"/>
      <c r="M2260" s="339"/>
      <c r="N2260" s="339"/>
      <c r="O2260" s="340"/>
      <c r="P2260" s="244"/>
      <c r="Q2260" s="338"/>
      <c r="R2260" s="339"/>
      <c r="S2260" s="339"/>
      <c r="T2260" s="339"/>
      <c r="U2260" s="339"/>
      <c r="V2260" s="339"/>
      <c r="W2260" s="340"/>
      <c r="X2260" s="340"/>
    </row>
    <row r="2261" spans="2:24" ht="16.8" hidden="1" thickBot="1">
      <c r="B2261" s="184"/>
      <c r="C2261" s="341" t="s">
        <v>1023</v>
      </c>
      <c r="D2261" s="334"/>
      <c r="E2261" s="384"/>
      <c r="F2261" s="384"/>
      <c r="G2261" s="384"/>
      <c r="H2261" s="384"/>
      <c r="I2261" s="307"/>
      <c r="J2261" s="243" t="str">
        <f t="shared" si="641"/>
        <v/>
      </c>
      <c r="K2261" s="244"/>
      <c r="L2261" s="342"/>
      <c r="M2261" s="343"/>
      <c r="N2261" s="343"/>
      <c r="O2261" s="344"/>
      <c r="P2261" s="244"/>
      <c r="Q2261" s="342"/>
      <c r="R2261" s="343"/>
      <c r="S2261" s="343"/>
      <c r="T2261" s="343"/>
      <c r="U2261" s="343"/>
      <c r="V2261" s="343"/>
      <c r="W2261" s="344"/>
      <c r="X2261" s="344"/>
    </row>
    <row r="2262" spans="2:24" ht="16.8" hidden="1" thickBot="1">
      <c r="B2262" s="185"/>
      <c r="C2262" s="345" t="s">
        <v>1688</v>
      </c>
      <c r="D2262" s="346"/>
      <c r="E2262" s="396"/>
      <c r="F2262" s="396"/>
      <c r="G2262" s="396"/>
      <c r="H2262" s="396"/>
      <c r="I2262" s="309"/>
      <c r="J2262" s="243" t="str">
        <f t="shared" si="641"/>
        <v/>
      </c>
      <c r="K2262" s="244"/>
      <c r="L2262" s="347"/>
      <c r="M2262" s="348"/>
      <c r="N2262" s="348"/>
      <c r="O2262" s="349"/>
      <c r="P2262" s="244"/>
      <c r="Q2262" s="347"/>
      <c r="R2262" s="348"/>
      <c r="S2262" s="348"/>
      <c r="T2262" s="348"/>
      <c r="U2262" s="348"/>
      <c r="V2262" s="348"/>
      <c r="W2262" s="349"/>
      <c r="X2262" s="349"/>
    </row>
    <row r="2263" spans="2:24" ht="18.600000000000001" thickBot="1">
      <c r="B2263" s="607"/>
      <c r="C2263" s="608" t="s">
        <v>1242</v>
      </c>
      <c r="D2263" s="609" t="s">
        <v>1024</v>
      </c>
      <c r="E2263" s="700"/>
      <c r="F2263" s="700">
        <f>SUM(F2148,F2151,F2157,F2165,F2166,F2184,F2188,F2194,F2197,F2198,F2199,F2200,F2201,F2210,F2216,F2217,F2218,F2219,F2226,F2230,F2231,F2232,F2233,F2236,F2237,F2245,F2248,F2249,F2254)+F2259</f>
        <v>91672</v>
      </c>
      <c r="G2263" s="700">
        <f>SUM(G2148,G2151,G2157,G2165,G2166,G2184,G2188,G2194,G2197,G2198,G2199,G2200,G2201,G2210,G2216,G2217,G2218,G2219,G2226,G2230,G2231,G2232,G2233,G2236,G2237,G2245,G2248,G2249,G2254)+G2259</f>
        <v>0</v>
      </c>
      <c r="H2263" s="700">
        <f>SUM(H2148,H2151,H2157,H2165,H2166,H2184,H2188,H2194,H2197,H2198,H2199,H2200,H2201,H2210,H2216,H2217,H2218,H2219,H2226,H2230,H2231,H2232,H2233,H2236,H2237,H2245,H2248,H2249,H2254)+H2259</f>
        <v>0</v>
      </c>
      <c r="I2263" s="700">
        <f>SUM(I2148,I2151,I2157,I2165,I2166,I2184,I2188,I2194,I2197,I2198,I2199,I2200,I2201,I2210,I2216,I2217,I2218,I2219,I2226,I2230,I2231,I2232,I2233,I2236,I2237,I2245,I2248,I2249,I2254)+I2259</f>
        <v>91672</v>
      </c>
      <c r="J2263" s="243">
        <f t="shared" si="641"/>
        <v>1</v>
      </c>
      <c r="K2263" s="439" t="str">
        <f>LEFT(C2145,1)</f>
        <v>5</v>
      </c>
      <c r="L2263" s="276">
        <f>SUM(L2148,L2151,L2157,L2165,L2166,L2184,L2188,L2194,L2197,L2198,L2199,L2200,L2201,L2210,L2216,L2217,L2218,L2219,L2226,L2230,L2231,L2232,L2233,L2236,L2237,L2245,L2248,L2249,L2254)+L2259</f>
        <v>0</v>
      </c>
      <c r="M2263" s="276">
        <f>SUM(M2148,M2151,M2157,M2165,M2166,M2184,M2188,M2194,M2197,M2198,M2199,M2200,M2201,M2210,M2216,M2217,M2218,M2219,M2226,M2230,M2231,M2232,M2233,M2236,M2237,M2245,M2248,M2249,M2254)+M2259</f>
        <v>0</v>
      </c>
      <c r="N2263" s="276">
        <f>SUM(N2148,N2151,N2157,N2165,N2166,N2184,N2188,N2194,N2197,N2198,N2199,N2200,N2201,N2210,N2216,N2217,N2218,N2219,N2226,N2230,N2231,N2232,N2233,N2236,N2237,N2245,N2248,N2249,N2254)+N2259</f>
        <v>91672</v>
      </c>
      <c r="O2263" s="276">
        <f>SUM(O2148,O2151,O2157,O2165,O2166,O2184,O2188,O2194,O2197,O2198,O2199,O2200,O2201,O2210,O2216,O2217,O2218,O2219,O2226,O2230,O2231,O2232,O2233,O2236,O2237,O2245,O2248,O2249,O2254)+O2259</f>
        <v>-91672</v>
      </c>
      <c r="P2263" s="222"/>
      <c r="Q2263" s="276">
        <f t="shared" ref="Q2263:W2263" si="645">SUM(Q2148,Q2151,Q2157,Q2165,Q2166,Q2184,Q2188,Q2194,Q2197,Q2198,Q2199,Q2200,Q2201,Q2210,Q2216,Q2217,Q2218,Q2219,Q2226,Q2230,Q2231,Q2232,Q2233,Q2236,Q2237,Q2245,Q2248,Q2249,Q2254)+Q2259</f>
        <v>0</v>
      </c>
      <c r="R2263" s="276">
        <f t="shared" si="645"/>
        <v>0</v>
      </c>
      <c r="S2263" s="276">
        <f t="shared" si="645"/>
        <v>30152</v>
      </c>
      <c r="T2263" s="276">
        <f t="shared" si="645"/>
        <v>-30152</v>
      </c>
      <c r="U2263" s="276">
        <f t="shared" si="645"/>
        <v>0</v>
      </c>
      <c r="V2263" s="276">
        <f t="shared" si="645"/>
        <v>0</v>
      </c>
      <c r="W2263" s="276">
        <f t="shared" si="645"/>
        <v>0</v>
      </c>
      <c r="X2263" s="313">
        <f>T2263-U2263-V2263-W2263</f>
        <v>-30152</v>
      </c>
    </row>
    <row r="2264" spans="2:24">
      <c r="B2264" s="554" t="s">
        <v>32</v>
      </c>
      <c r="C2264" s="186"/>
      <c r="I2264" s="219"/>
      <c r="J2264" s="221">
        <f>J2263</f>
        <v>1</v>
      </c>
      <c r="P2264"/>
    </row>
    <row r="2265" spans="2:24">
      <c r="B2265" s="392"/>
      <c r="C2265" s="392"/>
      <c r="D2265" s="393"/>
      <c r="E2265" s="392"/>
      <c r="F2265" s="392"/>
      <c r="G2265" s="392"/>
      <c r="H2265" s="392"/>
      <c r="I2265" s="394"/>
      <c r="J2265" s="221">
        <f>J2263</f>
        <v>1</v>
      </c>
      <c r="L2265" s="392"/>
      <c r="M2265" s="392"/>
      <c r="N2265" s="394"/>
      <c r="O2265" s="394"/>
      <c r="P2265" s="394"/>
      <c r="Q2265" s="392"/>
      <c r="R2265" s="392"/>
      <c r="S2265" s="394"/>
      <c r="T2265" s="394"/>
      <c r="U2265" s="392"/>
      <c r="V2265" s="394"/>
      <c r="W2265" s="394"/>
      <c r="X2265" s="394"/>
    </row>
    <row r="2266" spans="2:24" ht="18" hidden="1">
      <c r="B2266" s="402"/>
      <c r="C2266" s="402"/>
      <c r="D2266" s="402"/>
      <c r="E2266" s="402"/>
      <c r="F2266" s="402"/>
      <c r="G2266" s="402"/>
      <c r="H2266" s="402"/>
      <c r="I2266" s="484"/>
      <c r="J2266" s="440">
        <f>(IF(E2263&lt;&gt;0,$G$2,IF(I2263&lt;&gt;0,$G$2,"")))</f>
        <v>0</v>
      </c>
    </row>
    <row r="2267" spans="2:24" ht="18" hidden="1">
      <c r="B2267" s="402"/>
      <c r="C2267" s="402"/>
      <c r="D2267" s="474"/>
      <c r="E2267" s="402"/>
      <c r="F2267" s="402"/>
      <c r="G2267" s="402"/>
      <c r="H2267" s="402"/>
      <c r="I2267" s="484"/>
      <c r="J2267" s="440" t="str">
        <f>(IF(E2264&lt;&gt;0,$G$2,IF(I2264&lt;&gt;0,$G$2,"")))</f>
        <v/>
      </c>
    </row>
    <row r="2268" spans="2:24">
      <c r="E2268" s="278"/>
      <c r="F2268" s="278"/>
      <c r="G2268" s="278"/>
      <c r="H2268" s="278"/>
      <c r="I2268" s="282"/>
      <c r="J2268" s="221">
        <f>(IF($E2401&lt;&gt;0,$J$2,IF($I2401&lt;&gt;0,$J$2,"")))</f>
        <v>1</v>
      </c>
      <c r="L2268" s="278"/>
      <c r="M2268" s="278"/>
      <c r="N2268" s="282"/>
      <c r="O2268" s="282"/>
      <c r="P2268" s="282"/>
      <c r="Q2268" s="278"/>
      <c r="R2268" s="278"/>
      <c r="S2268" s="282"/>
      <c r="T2268" s="282"/>
      <c r="U2268" s="278"/>
      <c r="V2268" s="282"/>
      <c r="W2268" s="282"/>
    </row>
    <row r="2269" spans="2:24">
      <c r="C2269" s="227"/>
      <c r="D2269" s="228"/>
      <c r="E2269" s="278"/>
      <c r="F2269" s="278"/>
      <c r="G2269" s="278"/>
      <c r="H2269" s="278"/>
      <c r="I2269" s="282"/>
      <c r="J2269" s="221">
        <f>(IF($E2401&lt;&gt;0,$J$2,IF($I2401&lt;&gt;0,$J$2,"")))</f>
        <v>1</v>
      </c>
      <c r="L2269" s="278"/>
      <c r="M2269" s="278"/>
      <c r="N2269" s="282"/>
      <c r="O2269" s="282"/>
      <c r="P2269" s="282"/>
      <c r="Q2269" s="278"/>
      <c r="R2269" s="278"/>
      <c r="S2269" s="282"/>
      <c r="T2269" s="282"/>
      <c r="U2269" s="278"/>
      <c r="V2269" s="282"/>
      <c r="W2269" s="282"/>
    </row>
    <row r="2270" spans="2:24">
      <c r="B2270" s="897" t="str">
        <f>$B$7</f>
        <v>БЮДЖЕТ - НАЧАЛЕН ПЛАН
ПО ПЪЛНА ЕДИННА БЮДЖЕТНА КЛАСИФИКАЦИЯ</v>
      </c>
      <c r="C2270" s="898"/>
      <c r="D2270" s="898"/>
      <c r="E2270" s="278"/>
      <c r="F2270" s="278"/>
      <c r="G2270" s="278"/>
      <c r="H2270" s="278"/>
      <c r="I2270" s="282"/>
      <c r="J2270" s="221">
        <f>(IF($E2401&lt;&gt;0,$J$2,IF($I2401&lt;&gt;0,$J$2,"")))</f>
        <v>1</v>
      </c>
      <c r="L2270" s="278"/>
      <c r="M2270" s="278"/>
      <c r="N2270" s="282"/>
      <c r="O2270" s="282"/>
      <c r="P2270" s="282"/>
      <c r="Q2270" s="278"/>
      <c r="R2270" s="278"/>
      <c r="S2270" s="282"/>
      <c r="T2270" s="282"/>
      <c r="U2270" s="278"/>
      <c r="V2270" s="282"/>
      <c r="W2270" s="282"/>
    </row>
    <row r="2271" spans="2:24">
      <c r="C2271" s="227"/>
      <c r="D2271" s="228"/>
      <c r="E2271" s="279" t="s">
        <v>1656</v>
      </c>
      <c r="F2271" s="279" t="s">
        <v>1524</v>
      </c>
      <c r="G2271" s="278"/>
      <c r="H2271" s="278"/>
      <c r="I2271" s="282"/>
      <c r="J2271" s="221">
        <f>(IF($E2401&lt;&gt;0,$J$2,IF($I2401&lt;&gt;0,$J$2,"")))</f>
        <v>1</v>
      </c>
      <c r="L2271" s="278"/>
      <c r="M2271" s="278"/>
      <c r="N2271" s="282"/>
      <c r="O2271" s="282"/>
      <c r="P2271" s="282"/>
      <c r="Q2271" s="278"/>
      <c r="R2271" s="278"/>
      <c r="S2271" s="282"/>
      <c r="T2271" s="282"/>
      <c r="U2271" s="278"/>
      <c r="V2271" s="282"/>
      <c r="W2271" s="282"/>
    </row>
    <row r="2272" spans="2:24" ht="17.399999999999999">
      <c r="B2272" s="899" t="str">
        <f>$B$9</f>
        <v>Маджарово</v>
      </c>
      <c r="C2272" s="900"/>
      <c r="D2272" s="901"/>
      <c r="E2272" s="578">
        <f>$E$9</f>
        <v>44927</v>
      </c>
      <c r="F2272" s="579">
        <f>$F$9</f>
        <v>45291</v>
      </c>
      <c r="G2272" s="278"/>
      <c r="H2272" s="278"/>
      <c r="I2272" s="282"/>
      <c r="J2272" s="221">
        <f>(IF($E2401&lt;&gt;0,$J$2,IF($I2401&lt;&gt;0,$J$2,"")))</f>
        <v>1</v>
      </c>
      <c r="L2272" s="278"/>
      <c r="M2272" s="278"/>
      <c r="N2272" s="282"/>
      <c r="O2272" s="282"/>
      <c r="P2272" s="282"/>
      <c r="Q2272" s="278"/>
      <c r="R2272" s="278"/>
      <c r="S2272" s="282"/>
      <c r="T2272" s="282"/>
      <c r="U2272" s="278"/>
      <c r="V2272" s="282"/>
      <c r="W2272" s="282"/>
    </row>
    <row r="2273" spans="2:24">
      <c r="B2273" s="230" t="str">
        <f>$B$10</f>
        <v>(наименование на разпоредителя с бюджет)</v>
      </c>
      <c r="E2273" s="278"/>
      <c r="F2273" s="280">
        <f>$F$10</f>
        <v>0</v>
      </c>
      <c r="G2273" s="278"/>
      <c r="H2273" s="278"/>
      <c r="I2273" s="282"/>
      <c r="J2273" s="221">
        <f>(IF($E2401&lt;&gt;0,$J$2,IF($I2401&lt;&gt;0,$J$2,"")))</f>
        <v>1</v>
      </c>
      <c r="L2273" s="278"/>
      <c r="M2273" s="278"/>
      <c r="N2273" s="282"/>
      <c r="O2273" s="282"/>
      <c r="P2273" s="282"/>
      <c r="Q2273" s="278"/>
      <c r="R2273" s="278"/>
      <c r="S2273" s="282"/>
      <c r="T2273" s="282"/>
      <c r="U2273" s="278"/>
      <c r="V2273" s="282"/>
      <c r="W2273" s="282"/>
    </row>
    <row r="2274" spans="2:24">
      <c r="B2274" s="230"/>
      <c r="E2274" s="281"/>
      <c r="F2274" s="278"/>
      <c r="G2274" s="278"/>
      <c r="H2274" s="278"/>
      <c r="I2274" s="282"/>
      <c r="J2274" s="221">
        <f>(IF($E2401&lt;&gt;0,$J$2,IF($I2401&lt;&gt;0,$J$2,"")))</f>
        <v>1</v>
      </c>
      <c r="L2274" s="278"/>
      <c r="M2274" s="278"/>
      <c r="N2274" s="282"/>
      <c r="O2274" s="282"/>
      <c r="P2274" s="282"/>
      <c r="Q2274" s="278"/>
      <c r="R2274" s="278"/>
      <c r="S2274" s="282"/>
      <c r="T2274" s="282"/>
      <c r="U2274" s="278"/>
      <c r="V2274" s="282"/>
      <c r="W2274" s="282"/>
    </row>
    <row r="2275" spans="2:24" ht="18">
      <c r="B2275" s="883" t="str">
        <f>$B$12</f>
        <v>Маджарово</v>
      </c>
      <c r="C2275" s="884"/>
      <c r="D2275" s="885"/>
      <c r="E2275" s="229" t="s">
        <v>1657</v>
      </c>
      <c r="F2275" s="580" t="str">
        <f>$F$12</f>
        <v>7604</v>
      </c>
      <c r="G2275" s="278"/>
      <c r="H2275" s="278"/>
      <c r="I2275" s="282"/>
      <c r="J2275" s="221">
        <f>(IF($E2401&lt;&gt;0,$J$2,IF($I2401&lt;&gt;0,$J$2,"")))</f>
        <v>1</v>
      </c>
      <c r="L2275" s="278"/>
      <c r="M2275" s="278"/>
      <c r="N2275" s="282"/>
      <c r="O2275" s="282"/>
      <c r="P2275" s="282"/>
      <c r="Q2275" s="278"/>
      <c r="R2275" s="278"/>
      <c r="S2275" s="282"/>
      <c r="T2275" s="282"/>
      <c r="U2275" s="278"/>
      <c r="V2275" s="282"/>
      <c r="W2275" s="282"/>
    </row>
    <row r="2276" spans="2:24">
      <c r="B2276" s="581" t="str">
        <f>$B$13</f>
        <v>(наименование на първостепенния разпоредител с бюджет)</v>
      </c>
      <c r="E2276" s="281" t="s">
        <v>1658</v>
      </c>
      <c r="F2276" s="278"/>
      <c r="G2276" s="278"/>
      <c r="H2276" s="278"/>
      <c r="I2276" s="282"/>
      <c r="J2276" s="221">
        <f>(IF($E2401&lt;&gt;0,$J$2,IF($I2401&lt;&gt;0,$J$2,"")))</f>
        <v>1</v>
      </c>
      <c r="L2276" s="278"/>
      <c r="M2276" s="278"/>
      <c r="N2276" s="282"/>
      <c r="O2276" s="282"/>
      <c r="P2276" s="282"/>
      <c r="Q2276" s="278"/>
      <c r="R2276" s="278"/>
      <c r="S2276" s="282"/>
      <c r="T2276" s="282"/>
      <c r="U2276" s="278"/>
      <c r="V2276" s="282"/>
      <c r="W2276" s="282"/>
    </row>
    <row r="2277" spans="2:24" ht="18">
      <c r="B2277" s="230"/>
      <c r="D2277" s="441"/>
      <c r="E2277" s="277"/>
      <c r="F2277" s="277"/>
      <c r="G2277" s="277"/>
      <c r="H2277" s="277"/>
      <c r="I2277" s="384"/>
      <c r="J2277" s="221">
        <f>(IF($E2401&lt;&gt;0,$J$2,IF($I2401&lt;&gt;0,$J$2,"")))</f>
        <v>1</v>
      </c>
      <c r="L2277" s="278"/>
      <c r="M2277" s="278"/>
      <c r="N2277" s="282"/>
      <c r="O2277" s="282"/>
      <c r="P2277" s="282"/>
      <c r="Q2277" s="278"/>
      <c r="R2277" s="278"/>
      <c r="S2277" s="282"/>
      <c r="T2277" s="282"/>
      <c r="U2277" s="278"/>
      <c r="V2277" s="282"/>
      <c r="W2277" s="282"/>
    </row>
    <row r="2278" spans="2:24" ht="16.8" thickBot="1">
      <c r="C2278" s="227"/>
      <c r="D2278" s="228"/>
      <c r="E2278" s="278"/>
      <c r="F2278" s="281"/>
      <c r="G2278" s="281"/>
      <c r="H2278" s="281"/>
      <c r="I2278" s="284" t="s">
        <v>1659</v>
      </c>
      <c r="J2278" s="221">
        <f>(IF($E2401&lt;&gt;0,$J$2,IF($I2401&lt;&gt;0,$J$2,"")))</f>
        <v>1</v>
      </c>
      <c r="L2278" s="283" t="s">
        <v>91</v>
      </c>
      <c r="M2278" s="278"/>
      <c r="N2278" s="282"/>
      <c r="O2278" s="284" t="s">
        <v>1659</v>
      </c>
      <c r="P2278" s="282"/>
      <c r="Q2278" s="283" t="s">
        <v>92</v>
      </c>
      <c r="R2278" s="278"/>
      <c r="S2278" s="282"/>
      <c r="T2278" s="284" t="s">
        <v>1659</v>
      </c>
      <c r="U2278" s="278"/>
      <c r="V2278" s="282"/>
      <c r="W2278" s="284" t="s">
        <v>1659</v>
      </c>
    </row>
    <row r="2279" spans="2:24" ht="18.600000000000001" thickBot="1">
      <c r="B2279" s="674"/>
      <c r="C2279" s="675"/>
      <c r="D2279" s="676" t="s">
        <v>1055</v>
      </c>
      <c r="E2279" s="677"/>
      <c r="F2279" s="955" t="s">
        <v>1460</v>
      </c>
      <c r="G2279" s="956"/>
      <c r="H2279" s="957"/>
      <c r="I2279" s="958"/>
      <c r="J2279" s="221">
        <f>(IF($E2401&lt;&gt;0,$J$2,IF($I2401&lt;&gt;0,$J$2,"")))</f>
        <v>1</v>
      </c>
      <c r="L2279" s="912" t="s">
        <v>1888</v>
      </c>
      <c r="M2279" s="912" t="s">
        <v>1889</v>
      </c>
      <c r="N2279" s="905" t="s">
        <v>1890</v>
      </c>
      <c r="O2279" s="905" t="s">
        <v>93</v>
      </c>
      <c r="P2279" s="222"/>
      <c r="Q2279" s="905" t="s">
        <v>1891</v>
      </c>
      <c r="R2279" s="905" t="s">
        <v>1892</v>
      </c>
      <c r="S2279" s="905" t="s">
        <v>1893</v>
      </c>
      <c r="T2279" s="905" t="s">
        <v>94</v>
      </c>
      <c r="U2279" s="409" t="s">
        <v>95</v>
      </c>
      <c r="V2279" s="410"/>
      <c r="W2279" s="411"/>
      <c r="X2279" s="291"/>
    </row>
    <row r="2280" spans="2:24" ht="31.8" thickBot="1">
      <c r="B2280" s="678" t="s">
        <v>1575</v>
      </c>
      <c r="C2280" s="679" t="s">
        <v>1660</v>
      </c>
      <c r="D2280" s="680" t="s">
        <v>1056</v>
      </c>
      <c r="E2280" s="681"/>
      <c r="F2280" s="605" t="s">
        <v>1461</v>
      </c>
      <c r="G2280" s="605" t="s">
        <v>1462</v>
      </c>
      <c r="H2280" s="605" t="s">
        <v>1459</v>
      </c>
      <c r="I2280" s="605" t="s">
        <v>1049</v>
      </c>
      <c r="J2280" s="221">
        <f>(IF($E2401&lt;&gt;0,$J$2,IF($I2401&lt;&gt;0,$J$2,"")))</f>
        <v>1</v>
      </c>
      <c r="L2280" s="948"/>
      <c r="M2280" s="954"/>
      <c r="N2280" s="948"/>
      <c r="O2280" s="954"/>
      <c r="P2280" s="222"/>
      <c r="Q2280" s="945"/>
      <c r="R2280" s="945"/>
      <c r="S2280" s="945"/>
      <c r="T2280" s="945"/>
      <c r="U2280" s="412">
        <f>$C$3</f>
        <v>2023</v>
      </c>
      <c r="V2280" s="412">
        <f>$C$3+1</f>
        <v>2024</v>
      </c>
      <c r="W2280" s="412" t="str">
        <f>CONCATENATE("след ",$C$3+1)</f>
        <v>след 2024</v>
      </c>
      <c r="X2280" s="413" t="s">
        <v>96</v>
      </c>
    </row>
    <row r="2281" spans="2:24" ht="18" thickBot="1">
      <c r="B2281" s="506"/>
      <c r="C2281" s="397"/>
      <c r="D2281" s="295" t="s">
        <v>1244</v>
      </c>
      <c r="E2281" s="701"/>
      <c r="F2281" s="296"/>
      <c r="G2281" s="296"/>
      <c r="H2281" s="296"/>
      <c r="I2281" s="483"/>
      <c r="J2281" s="221">
        <f>(IF($E2401&lt;&gt;0,$J$2,IF($I2401&lt;&gt;0,$J$2,"")))</f>
        <v>1</v>
      </c>
      <c r="L2281" s="297" t="s">
        <v>97</v>
      </c>
      <c r="M2281" s="297" t="s">
        <v>98</v>
      </c>
      <c r="N2281" s="298" t="s">
        <v>99</v>
      </c>
      <c r="O2281" s="298" t="s">
        <v>100</v>
      </c>
      <c r="P2281" s="222"/>
      <c r="Q2281" s="504" t="s">
        <v>101</v>
      </c>
      <c r="R2281" s="504" t="s">
        <v>102</v>
      </c>
      <c r="S2281" s="504" t="s">
        <v>103</v>
      </c>
      <c r="T2281" s="504" t="s">
        <v>104</v>
      </c>
      <c r="U2281" s="504" t="s">
        <v>1026</v>
      </c>
      <c r="V2281" s="504" t="s">
        <v>1027</v>
      </c>
      <c r="W2281" s="504" t="s">
        <v>1028</v>
      </c>
      <c r="X2281" s="414" t="s">
        <v>1029</v>
      </c>
    </row>
    <row r="2282" spans="2:24" ht="122.4" thickBot="1">
      <c r="B2282" s="236"/>
      <c r="C2282" s="511">
        <f>VLOOKUP(D2282,OP_LIST2,2,FALSE)</f>
        <v>0</v>
      </c>
      <c r="D2282" s="512" t="s">
        <v>944</v>
      </c>
      <c r="E2282" s="702"/>
      <c r="F2282" s="368"/>
      <c r="G2282" s="368"/>
      <c r="H2282" s="368"/>
      <c r="I2282" s="303"/>
      <c r="J2282" s="221">
        <f>(IF($E2401&lt;&gt;0,$J$2,IF($I2401&lt;&gt;0,$J$2,"")))</f>
        <v>1</v>
      </c>
      <c r="L2282" s="415" t="s">
        <v>1030</v>
      </c>
      <c r="M2282" s="415" t="s">
        <v>1030</v>
      </c>
      <c r="N2282" s="415" t="s">
        <v>1031</v>
      </c>
      <c r="O2282" s="415" t="s">
        <v>1032</v>
      </c>
      <c r="P2282" s="222"/>
      <c r="Q2282" s="415" t="s">
        <v>1030</v>
      </c>
      <c r="R2282" s="415" t="s">
        <v>1030</v>
      </c>
      <c r="S2282" s="415" t="s">
        <v>1057</v>
      </c>
      <c r="T2282" s="415" t="s">
        <v>1034</v>
      </c>
      <c r="U2282" s="415" t="s">
        <v>1030</v>
      </c>
      <c r="V2282" s="415" t="s">
        <v>1030</v>
      </c>
      <c r="W2282" s="415" t="s">
        <v>1030</v>
      </c>
      <c r="X2282" s="306" t="s">
        <v>1035</v>
      </c>
    </row>
    <row r="2283" spans="2:24" ht="18" thickBot="1">
      <c r="B2283" s="510"/>
      <c r="C2283" s="513">
        <f>VLOOKUP(D2284,EBK_DEIN2,2,FALSE)</f>
        <v>6603</v>
      </c>
      <c r="D2283" s="505" t="s">
        <v>1444</v>
      </c>
      <c r="E2283" s="703"/>
      <c r="F2283" s="368"/>
      <c r="G2283" s="368"/>
      <c r="H2283" s="368"/>
      <c r="I2283" s="303"/>
      <c r="J2283" s="221">
        <f>(IF($E2401&lt;&gt;0,$J$2,IF($I2401&lt;&gt;0,$J$2,"")))</f>
        <v>1</v>
      </c>
      <c r="L2283" s="416"/>
      <c r="M2283" s="416"/>
      <c r="N2283" s="344"/>
      <c r="O2283" s="417"/>
      <c r="P2283" s="222"/>
      <c r="Q2283" s="416"/>
      <c r="R2283" s="416"/>
      <c r="S2283" s="344"/>
      <c r="T2283" s="417"/>
      <c r="U2283" s="416"/>
      <c r="V2283" s="344"/>
      <c r="W2283" s="417"/>
      <c r="X2283" s="418"/>
    </row>
    <row r="2284" spans="2:24" ht="18">
      <c r="B2284" s="419"/>
      <c r="C2284" s="238"/>
      <c r="D2284" s="502" t="s">
        <v>891</v>
      </c>
      <c r="E2284" s="703"/>
      <c r="F2284" s="368"/>
      <c r="G2284" s="368"/>
      <c r="H2284" s="368"/>
      <c r="I2284" s="303"/>
      <c r="J2284" s="221">
        <f>(IF($E2401&lt;&gt;0,$J$2,IF($I2401&lt;&gt;0,$J$2,"")))</f>
        <v>1</v>
      </c>
      <c r="L2284" s="416"/>
      <c r="M2284" s="416"/>
      <c r="N2284" s="344"/>
      <c r="O2284" s="420">
        <f>SUMIF(O2287:O2288,"&lt;0")+SUMIF(O2290:O2294,"&lt;0")+SUMIF(O2296:O2303,"&lt;0")+SUMIF(O2305:O2321,"&lt;0")+SUMIF(O2327:O2331,"&lt;0")+SUMIF(O2333:O2338,"&lt;0")+SUMIF(O2341:O2347,"&lt;0")+SUMIF(O2354:O2355,"&lt;0")+SUMIF(O2358:O2363,"&lt;0")+SUMIF(O2365:O2370,"&lt;0")+SUMIF(O2374,"&lt;0")+SUMIF(O2376:O2382,"&lt;0")+SUMIF(O2384:O2386,"&lt;0")+SUMIF(O2388:O2391,"&lt;0")+SUMIF(O2393:O2394,"&lt;0")+SUMIF(O2397,"&lt;0")</f>
        <v>-653811</v>
      </c>
      <c r="P2284" s="222"/>
      <c r="Q2284" s="416"/>
      <c r="R2284" s="416"/>
      <c r="S2284" s="344"/>
      <c r="T2284" s="420">
        <f>SUMIF(T2287:T2288,"&lt;0")+SUMIF(T2290:T2294,"&lt;0")+SUMIF(T2296:T2303,"&lt;0")+SUMIF(T2305:T2321,"&lt;0")+SUMIF(T2327:T2331,"&lt;0")+SUMIF(T2333:T2338,"&lt;0")+SUMIF(T2341:T2347,"&lt;0")+SUMIF(T2354:T2355,"&lt;0")+SUMIF(T2358:T2363,"&lt;0")+SUMIF(T2365:T2370,"&lt;0")+SUMIF(T2374,"&lt;0")+SUMIF(T2376:T2382,"&lt;0")+SUMIF(T2384:T2386,"&lt;0")+SUMIF(T2388:T2391,"&lt;0")+SUMIF(T2393:T2394,"&lt;0")+SUMIF(T2397,"&lt;0")</f>
        <v>-653811</v>
      </c>
      <c r="U2284" s="416"/>
      <c r="V2284" s="344"/>
      <c r="W2284" s="417"/>
      <c r="X2284" s="308"/>
    </row>
    <row r="2285" spans="2:24" ht="18.600000000000001" thickBot="1">
      <c r="B2285" s="354"/>
      <c r="C2285" s="238"/>
      <c r="D2285" s="292" t="s">
        <v>1058</v>
      </c>
      <c r="E2285" s="703"/>
      <c r="F2285" s="368"/>
      <c r="G2285" s="368"/>
      <c r="H2285" s="368"/>
      <c r="I2285" s="303"/>
      <c r="J2285" s="221">
        <f>(IF($E2401&lt;&gt;0,$J$2,IF($I2401&lt;&gt;0,$J$2,"")))</f>
        <v>1</v>
      </c>
      <c r="L2285" s="416"/>
      <c r="M2285" s="416"/>
      <c r="N2285" s="344"/>
      <c r="O2285" s="417"/>
      <c r="P2285" s="222"/>
      <c r="Q2285" s="416"/>
      <c r="R2285" s="416"/>
      <c r="S2285" s="344"/>
      <c r="T2285" s="417"/>
      <c r="U2285" s="416"/>
      <c r="V2285" s="344"/>
      <c r="W2285" s="417"/>
      <c r="X2285" s="310"/>
    </row>
    <row r="2286" spans="2:24" ht="18.600000000000001" hidden="1" thickBot="1">
      <c r="B2286" s="682">
        <v>100</v>
      </c>
      <c r="C2286" s="959" t="s">
        <v>1245</v>
      </c>
      <c r="D2286" s="960"/>
      <c r="E2286" s="683"/>
      <c r="F2286" s="684">
        <f>SUM(F2287:F2288)</f>
        <v>0</v>
      </c>
      <c r="G2286" s="685">
        <f>SUM(G2287:G2288)</f>
        <v>0</v>
      </c>
      <c r="H2286" s="685">
        <f>SUM(H2287:H2288)</f>
        <v>0</v>
      </c>
      <c r="I2286" s="685">
        <f>SUM(I2287:I2288)</f>
        <v>0</v>
      </c>
      <c r="J2286" s="243" t="str">
        <f t="shared" ref="J2286:J2317" si="646">(IF($E2286&lt;&gt;0,$J$2,IF($I2286&lt;&gt;0,$J$2,"")))</f>
        <v/>
      </c>
      <c r="K2286" s="244"/>
      <c r="L2286" s="311">
        <f>SUM(L2287:L2288)</f>
        <v>0</v>
      </c>
      <c r="M2286" s="312">
        <f>SUM(M2287:M2288)</f>
        <v>0</v>
      </c>
      <c r="N2286" s="421">
        <f>SUM(N2287:N2288)</f>
        <v>0</v>
      </c>
      <c r="O2286" s="422">
        <f>SUM(O2287:O2288)</f>
        <v>0</v>
      </c>
      <c r="P2286" s="244"/>
      <c r="Q2286" s="707"/>
      <c r="R2286" s="708"/>
      <c r="S2286" s="709"/>
      <c r="T2286" s="708"/>
      <c r="U2286" s="708"/>
      <c r="V2286" s="708"/>
      <c r="W2286" s="710"/>
      <c r="X2286" s="313">
        <f t="shared" ref="X2286:X2317" si="647">T2286-U2286-V2286-W2286</f>
        <v>0</v>
      </c>
    </row>
    <row r="2287" spans="2:24" ht="18.600000000000001" hidden="1" thickBot="1">
      <c r="B2287" s="140"/>
      <c r="C2287" s="144">
        <v>101</v>
      </c>
      <c r="D2287" s="138" t="s">
        <v>1246</v>
      </c>
      <c r="E2287" s="704"/>
      <c r="F2287" s="449"/>
      <c r="G2287" s="245"/>
      <c r="H2287" s="245"/>
      <c r="I2287" s="476">
        <f>F2287+G2287+H2287</f>
        <v>0</v>
      </c>
      <c r="J2287" s="243" t="str">
        <f t="shared" si="646"/>
        <v/>
      </c>
      <c r="K2287" s="244"/>
      <c r="L2287" s="423"/>
      <c r="M2287" s="252"/>
      <c r="N2287" s="315">
        <f>I2287</f>
        <v>0</v>
      </c>
      <c r="O2287" s="424">
        <f>L2287+M2287-N2287</f>
        <v>0</v>
      </c>
      <c r="P2287" s="244"/>
      <c r="Q2287" s="663"/>
      <c r="R2287" s="667"/>
      <c r="S2287" s="667"/>
      <c r="T2287" s="667"/>
      <c r="U2287" s="667"/>
      <c r="V2287" s="667"/>
      <c r="W2287" s="711"/>
      <c r="X2287" s="313">
        <f t="shared" si="647"/>
        <v>0</v>
      </c>
    </row>
    <row r="2288" spans="2:24" ht="18.600000000000001" hidden="1" thickBot="1">
      <c r="B2288" s="140"/>
      <c r="C2288" s="137">
        <v>102</v>
      </c>
      <c r="D2288" s="139" t="s">
        <v>1247</v>
      </c>
      <c r="E2288" s="704"/>
      <c r="F2288" s="449"/>
      <c r="G2288" s="245"/>
      <c r="H2288" s="245"/>
      <c r="I2288" s="476">
        <f>F2288+G2288+H2288</f>
        <v>0</v>
      </c>
      <c r="J2288" s="243" t="str">
        <f t="shared" si="646"/>
        <v/>
      </c>
      <c r="K2288" s="244"/>
      <c r="L2288" s="423"/>
      <c r="M2288" s="252"/>
      <c r="N2288" s="315">
        <f>I2288</f>
        <v>0</v>
      </c>
      <c r="O2288" s="424">
        <f>L2288+M2288-N2288</f>
        <v>0</v>
      </c>
      <c r="P2288" s="244"/>
      <c r="Q2288" s="663"/>
      <c r="R2288" s="667"/>
      <c r="S2288" s="667"/>
      <c r="T2288" s="667"/>
      <c r="U2288" s="667"/>
      <c r="V2288" s="667"/>
      <c r="W2288" s="711"/>
      <c r="X2288" s="313">
        <f t="shared" si="647"/>
        <v>0</v>
      </c>
    </row>
    <row r="2289" spans="2:24" ht="18.600000000000001" hidden="1" thickBot="1">
      <c r="B2289" s="686">
        <v>200</v>
      </c>
      <c r="C2289" s="946" t="s">
        <v>1248</v>
      </c>
      <c r="D2289" s="946"/>
      <c r="E2289" s="687"/>
      <c r="F2289" s="688">
        <f>SUM(F2290:F2294)</f>
        <v>0</v>
      </c>
      <c r="G2289" s="689">
        <f>SUM(G2290:G2294)</f>
        <v>0</v>
      </c>
      <c r="H2289" s="689">
        <f>SUM(H2290:H2294)</f>
        <v>0</v>
      </c>
      <c r="I2289" s="689">
        <f>SUM(I2290:I2294)</f>
        <v>0</v>
      </c>
      <c r="J2289" s="243" t="str">
        <f t="shared" si="646"/>
        <v/>
      </c>
      <c r="K2289" s="244"/>
      <c r="L2289" s="316">
        <f>SUM(L2290:L2294)</f>
        <v>0</v>
      </c>
      <c r="M2289" s="317">
        <f>SUM(M2290:M2294)</f>
        <v>0</v>
      </c>
      <c r="N2289" s="425">
        <f>SUM(N2290:N2294)</f>
        <v>0</v>
      </c>
      <c r="O2289" s="426">
        <f>SUM(O2290:O2294)</f>
        <v>0</v>
      </c>
      <c r="P2289" s="244"/>
      <c r="Q2289" s="665"/>
      <c r="R2289" s="666"/>
      <c r="S2289" s="666"/>
      <c r="T2289" s="666"/>
      <c r="U2289" s="666"/>
      <c r="V2289" s="666"/>
      <c r="W2289" s="712"/>
      <c r="X2289" s="313">
        <f t="shared" si="647"/>
        <v>0</v>
      </c>
    </row>
    <row r="2290" spans="2:24" ht="18.600000000000001" hidden="1" thickBot="1">
      <c r="B2290" s="143"/>
      <c r="C2290" s="144">
        <v>201</v>
      </c>
      <c r="D2290" s="138" t="s">
        <v>1249</v>
      </c>
      <c r="E2290" s="704"/>
      <c r="F2290" s="449"/>
      <c r="G2290" s="245"/>
      <c r="H2290" s="245"/>
      <c r="I2290" s="476">
        <f>F2290+G2290+H2290</f>
        <v>0</v>
      </c>
      <c r="J2290" s="243" t="str">
        <f t="shared" si="646"/>
        <v/>
      </c>
      <c r="K2290" s="244"/>
      <c r="L2290" s="423"/>
      <c r="M2290" s="252"/>
      <c r="N2290" s="315">
        <f>I2290</f>
        <v>0</v>
      </c>
      <c r="O2290" s="424">
        <f>L2290+M2290-N2290</f>
        <v>0</v>
      </c>
      <c r="P2290" s="244"/>
      <c r="Q2290" s="663"/>
      <c r="R2290" s="667"/>
      <c r="S2290" s="667"/>
      <c r="T2290" s="667"/>
      <c r="U2290" s="667"/>
      <c r="V2290" s="667"/>
      <c r="W2290" s="711"/>
      <c r="X2290" s="313">
        <f t="shared" si="647"/>
        <v>0</v>
      </c>
    </row>
    <row r="2291" spans="2:24" ht="18.600000000000001" hidden="1" thickBot="1">
      <c r="B2291" s="136"/>
      <c r="C2291" s="137">
        <v>202</v>
      </c>
      <c r="D2291" s="145" t="s">
        <v>1250</v>
      </c>
      <c r="E2291" s="704"/>
      <c r="F2291" s="449"/>
      <c r="G2291" s="245"/>
      <c r="H2291" s="245"/>
      <c r="I2291" s="476">
        <f>F2291+G2291+H2291</f>
        <v>0</v>
      </c>
      <c r="J2291" s="243" t="str">
        <f t="shared" si="646"/>
        <v/>
      </c>
      <c r="K2291" s="244"/>
      <c r="L2291" s="423"/>
      <c r="M2291" s="252"/>
      <c r="N2291" s="315">
        <f>I2291</f>
        <v>0</v>
      </c>
      <c r="O2291" s="424">
        <f>L2291+M2291-N2291</f>
        <v>0</v>
      </c>
      <c r="P2291" s="244"/>
      <c r="Q2291" s="663"/>
      <c r="R2291" s="667"/>
      <c r="S2291" s="667"/>
      <c r="T2291" s="667"/>
      <c r="U2291" s="667"/>
      <c r="V2291" s="667"/>
      <c r="W2291" s="711"/>
      <c r="X2291" s="313">
        <f t="shared" si="647"/>
        <v>0</v>
      </c>
    </row>
    <row r="2292" spans="2:24" ht="18.600000000000001" hidden="1" thickBot="1">
      <c r="B2292" s="152"/>
      <c r="C2292" s="137">
        <v>205</v>
      </c>
      <c r="D2292" s="145" t="s">
        <v>901</v>
      </c>
      <c r="E2292" s="704"/>
      <c r="F2292" s="449"/>
      <c r="G2292" s="245"/>
      <c r="H2292" s="245"/>
      <c r="I2292" s="476">
        <f>F2292+G2292+H2292</f>
        <v>0</v>
      </c>
      <c r="J2292" s="243" t="str">
        <f t="shared" si="646"/>
        <v/>
      </c>
      <c r="K2292" s="244"/>
      <c r="L2292" s="423"/>
      <c r="M2292" s="252"/>
      <c r="N2292" s="315">
        <f>I2292</f>
        <v>0</v>
      </c>
      <c r="O2292" s="424">
        <f>L2292+M2292-N2292</f>
        <v>0</v>
      </c>
      <c r="P2292" s="244"/>
      <c r="Q2292" s="663"/>
      <c r="R2292" s="667"/>
      <c r="S2292" s="667"/>
      <c r="T2292" s="667"/>
      <c r="U2292" s="667"/>
      <c r="V2292" s="667"/>
      <c r="W2292" s="711"/>
      <c r="X2292" s="313">
        <f t="shared" si="647"/>
        <v>0</v>
      </c>
    </row>
    <row r="2293" spans="2:24" ht="18.600000000000001" hidden="1" thickBot="1">
      <c r="B2293" s="152"/>
      <c r="C2293" s="137">
        <v>208</v>
      </c>
      <c r="D2293" s="159" t="s">
        <v>902</v>
      </c>
      <c r="E2293" s="704"/>
      <c r="F2293" s="449"/>
      <c r="G2293" s="245"/>
      <c r="H2293" s="245"/>
      <c r="I2293" s="476">
        <f>F2293+G2293+H2293</f>
        <v>0</v>
      </c>
      <c r="J2293" s="243" t="str">
        <f t="shared" si="646"/>
        <v/>
      </c>
      <c r="K2293" s="244"/>
      <c r="L2293" s="423"/>
      <c r="M2293" s="252"/>
      <c r="N2293" s="315">
        <f>I2293</f>
        <v>0</v>
      </c>
      <c r="O2293" s="424">
        <f>L2293+M2293-N2293</f>
        <v>0</v>
      </c>
      <c r="P2293" s="244"/>
      <c r="Q2293" s="663"/>
      <c r="R2293" s="667"/>
      <c r="S2293" s="667"/>
      <c r="T2293" s="667"/>
      <c r="U2293" s="667"/>
      <c r="V2293" s="667"/>
      <c r="W2293" s="711"/>
      <c r="X2293" s="313">
        <f t="shared" si="647"/>
        <v>0</v>
      </c>
    </row>
    <row r="2294" spans="2:24" ht="18.600000000000001" hidden="1" thickBot="1">
      <c r="B2294" s="143"/>
      <c r="C2294" s="142">
        <v>209</v>
      </c>
      <c r="D2294" s="148" t="s">
        <v>903</v>
      </c>
      <c r="E2294" s="704"/>
      <c r="F2294" s="449"/>
      <c r="G2294" s="245"/>
      <c r="H2294" s="245"/>
      <c r="I2294" s="476">
        <f>F2294+G2294+H2294</f>
        <v>0</v>
      </c>
      <c r="J2294" s="243" t="str">
        <f t="shared" si="646"/>
        <v/>
      </c>
      <c r="K2294" s="244"/>
      <c r="L2294" s="423"/>
      <c r="M2294" s="252"/>
      <c r="N2294" s="315">
        <f>I2294</f>
        <v>0</v>
      </c>
      <c r="O2294" s="424">
        <f>L2294+M2294-N2294</f>
        <v>0</v>
      </c>
      <c r="P2294" s="244"/>
      <c r="Q2294" s="663"/>
      <c r="R2294" s="667"/>
      <c r="S2294" s="667"/>
      <c r="T2294" s="667"/>
      <c r="U2294" s="667"/>
      <c r="V2294" s="667"/>
      <c r="W2294" s="711"/>
      <c r="X2294" s="313">
        <f t="shared" si="647"/>
        <v>0</v>
      </c>
    </row>
    <row r="2295" spans="2:24" ht="18.600000000000001" hidden="1" thickBot="1">
      <c r="B2295" s="686">
        <v>500</v>
      </c>
      <c r="C2295" s="947" t="s">
        <v>203</v>
      </c>
      <c r="D2295" s="947"/>
      <c r="E2295" s="687"/>
      <c r="F2295" s="688">
        <f>SUM(F2296:F2302)</f>
        <v>0</v>
      </c>
      <c r="G2295" s="689">
        <f>SUM(G2296:G2302)</f>
        <v>0</v>
      </c>
      <c r="H2295" s="689">
        <f>SUM(H2296:H2302)</f>
        <v>0</v>
      </c>
      <c r="I2295" s="689">
        <f>SUM(I2296:I2302)</f>
        <v>0</v>
      </c>
      <c r="J2295" s="243" t="str">
        <f t="shared" si="646"/>
        <v/>
      </c>
      <c r="K2295" s="244"/>
      <c r="L2295" s="316">
        <f>SUM(L2296:L2302)</f>
        <v>0</v>
      </c>
      <c r="M2295" s="317">
        <f>SUM(M2296:M2302)</f>
        <v>0</v>
      </c>
      <c r="N2295" s="425">
        <f>SUM(N2296:N2302)</f>
        <v>0</v>
      </c>
      <c r="O2295" s="426">
        <f>SUM(O2296:O2302)</f>
        <v>0</v>
      </c>
      <c r="P2295" s="244"/>
      <c r="Q2295" s="665"/>
      <c r="R2295" s="666"/>
      <c r="S2295" s="667"/>
      <c r="T2295" s="666"/>
      <c r="U2295" s="666"/>
      <c r="V2295" s="666"/>
      <c r="W2295" s="712"/>
      <c r="X2295" s="313">
        <f t="shared" si="647"/>
        <v>0</v>
      </c>
    </row>
    <row r="2296" spans="2:24" ht="18.600000000000001" hidden="1" thickBot="1">
      <c r="B2296" s="143"/>
      <c r="C2296" s="160">
        <v>551</v>
      </c>
      <c r="D2296" s="456" t="s">
        <v>204</v>
      </c>
      <c r="E2296" s="704"/>
      <c r="F2296" s="449"/>
      <c r="G2296" s="245"/>
      <c r="H2296" s="245"/>
      <c r="I2296" s="476">
        <f t="shared" ref="I2296:I2303" si="648">F2296+G2296+H2296</f>
        <v>0</v>
      </c>
      <c r="J2296" s="243" t="str">
        <f t="shared" si="646"/>
        <v/>
      </c>
      <c r="K2296" s="244"/>
      <c r="L2296" s="423"/>
      <c r="M2296" s="252"/>
      <c r="N2296" s="315">
        <f t="shared" ref="N2296:N2303" si="649">I2296</f>
        <v>0</v>
      </c>
      <c r="O2296" s="424">
        <f t="shared" ref="O2296:O2303" si="650">L2296+M2296-N2296</f>
        <v>0</v>
      </c>
      <c r="P2296" s="244"/>
      <c r="Q2296" s="663"/>
      <c r="R2296" s="667"/>
      <c r="S2296" s="667"/>
      <c r="T2296" s="667"/>
      <c r="U2296" s="667"/>
      <c r="V2296" s="667"/>
      <c r="W2296" s="711"/>
      <c r="X2296" s="313">
        <f t="shared" si="647"/>
        <v>0</v>
      </c>
    </row>
    <row r="2297" spans="2:24" ht="18.600000000000001" hidden="1" thickBot="1">
      <c r="B2297" s="143"/>
      <c r="C2297" s="161">
        <v>552</v>
      </c>
      <c r="D2297" s="457" t="s">
        <v>205</v>
      </c>
      <c r="E2297" s="704"/>
      <c r="F2297" s="449"/>
      <c r="G2297" s="245"/>
      <c r="H2297" s="245"/>
      <c r="I2297" s="476">
        <f t="shared" si="648"/>
        <v>0</v>
      </c>
      <c r="J2297" s="243" t="str">
        <f t="shared" si="646"/>
        <v/>
      </c>
      <c r="K2297" s="244"/>
      <c r="L2297" s="423"/>
      <c r="M2297" s="252"/>
      <c r="N2297" s="315">
        <f t="shared" si="649"/>
        <v>0</v>
      </c>
      <c r="O2297" s="424">
        <f t="shared" si="650"/>
        <v>0</v>
      </c>
      <c r="P2297" s="244"/>
      <c r="Q2297" s="663"/>
      <c r="R2297" s="667"/>
      <c r="S2297" s="667"/>
      <c r="T2297" s="667"/>
      <c r="U2297" s="667"/>
      <c r="V2297" s="667"/>
      <c r="W2297" s="711"/>
      <c r="X2297" s="313">
        <f t="shared" si="647"/>
        <v>0</v>
      </c>
    </row>
    <row r="2298" spans="2:24" ht="18.600000000000001" hidden="1" thickBot="1">
      <c r="B2298" s="143"/>
      <c r="C2298" s="161">
        <v>558</v>
      </c>
      <c r="D2298" s="457" t="s">
        <v>1676</v>
      </c>
      <c r="E2298" s="704"/>
      <c r="F2298" s="592">
        <v>0</v>
      </c>
      <c r="G2298" s="592">
        <v>0</v>
      </c>
      <c r="H2298" s="592">
        <v>0</v>
      </c>
      <c r="I2298" s="476">
        <f t="shared" si="648"/>
        <v>0</v>
      </c>
      <c r="J2298" s="243" t="str">
        <f t="shared" si="646"/>
        <v/>
      </c>
      <c r="K2298" s="244"/>
      <c r="L2298" s="423"/>
      <c r="M2298" s="252"/>
      <c r="N2298" s="315">
        <f t="shared" si="649"/>
        <v>0</v>
      </c>
      <c r="O2298" s="424">
        <f t="shared" si="650"/>
        <v>0</v>
      </c>
      <c r="P2298" s="244"/>
      <c r="Q2298" s="663"/>
      <c r="R2298" s="667"/>
      <c r="S2298" s="667"/>
      <c r="T2298" s="667"/>
      <c r="U2298" s="667"/>
      <c r="V2298" s="667"/>
      <c r="W2298" s="711"/>
      <c r="X2298" s="313">
        <f t="shared" si="647"/>
        <v>0</v>
      </c>
    </row>
    <row r="2299" spans="2:24" ht="18.600000000000001" hidden="1" thickBot="1">
      <c r="B2299" s="143"/>
      <c r="C2299" s="161">
        <v>560</v>
      </c>
      <c r="D2299" s="458" t="s">
        <v>206</v>
      </c>
      <c r="E2299" s="704"/>
      <c r="F2299" s="449"/>
      <c r="G2299" s="245"/>
      <c r="H2299" s="245"/>
      <c r="I2299" s="476">
        <f t="shared" si="648"/>
        <v>0</v>
      </c>
      <c r="J2299" s="243" t="str">
        <f t="shared" si="646"/>
        <v/>
      </c>
      <c r="K2299" s="244"/>
      <c r="L2299" s="423"/>
      <c r="M2299" s="252"/>
      <c r="N2299" s="315">
        <f t="shared" si="649"/>
        <v>0</v>
      </c>
      <c r="O2299" s="424">
        <f t="shared" si="650"/>
        <v>0</v>
      </c>
      <c r="P2299" s="244"/>
      <c r="Q2299" s="663"/>
      <c r="R2299" s="667"/>
      <c r="S2299" s="667"/>
      <c r="T2299" s="667"/>
      <c r="U2299" s="667"/>
      <c r="V2299" s="667"/>
      <c r="W2299" s="711"/>
      <c r="X2299" s="313">
        <f t="shared" si="647"/>
        <v>0</v>
      </c>
    </row>
    <row r="2300" spans="2:24" ht="18.600000000000001" hidden="1" thickBot="1">
      <c r="B2300" s="143"/>
      <c r="C2300" s="161">
        <v>580</v>
      </c>
      <c r="D2300" s="457" t="s">
        <v>207</v>
      </c>
      <c r="E2300" s="704"/>
      <c r="F2300" s="449"/>
      <c r="G2300" s="245"/>
      <c r="H2300" s="245"/>
      <c r="I2300" s="476">
        <f t="shared" si="648"/>
        <v>0</v>
      </c>
      <c r="J2300" s="243" t="str">
        <f t="shared" si="646"/>
        <v/>
      </c>
      <c r="K2300" s="244"/>
      <c r="L2300" s="423"/>
      <c r="M2300" s="252"/>
      <c r="N2300" s="315">
        <f t="shared" si="649"/>
        <v>0</v>
      </c>
      <c r="O2300" s="424">
        <f t="shared" si="650"/>
        <v>0</v>
      </c>
      <c r="P2300" s="244"/>
      <c r="Q2300" s="663"/>
      <c r="R2300" s="667"/>
      <c r="S2300" s="667"/>
      <c r="T2300" s="667"/>
      <c r="U2300" s="667"/>
      <c r="V2300" s="667"/>
      <c r="W2300" s="711"/>
      <c r="X2300" s="313">
        <f t="shared" si="647"/>
        <v>0</v>
      </c>
    </row>
    <row r="2301" spans="2:24" ht="18.600000000000001" hidden="1" thickBot="1">
      <c r="B2301" s="143"/>
      <c r="C2301" s="161">
        <v>588</v>
      </c>
      <c r="D2301" s="457" t="s">
        <v>1681</v>
      </c>
      <c r="E2301" s="704"/>
      <c r="F2301" s="592">
        <v>0</v>
      </c>
      <c r="G2301" s="592">
        <v>0</v>
      </c>
      <c r="H2301" s="592">
        <v>0</v>
      </c>
      <c r="I2301" s="476">
        <f t="shared" si="648"/>
        <v>0</v>
      </c>
      <c r="J2301" s="243" t="str">
        <f t="shared" si="646"/>
        <v/>
      </c>
      <c r="K2301" s="244"/>
      <c r="L2301" s="423"/>
      <c r="M2301" s="252"/>
      <c r="N2301" s="315">
        <f t="shared" si="649"/>
        <v>0</v>
      </c>
      <c r="O2301" s="424">
        <f t="shared" si="650"/>
        <v>0</v>
      </c>
      <c r="P2301" s="244"/>
      <c r="Q2301" s="663"/>
      <c r="R2301" s="667"/>
      <c r="S2301" s="667"/>
      <c r="T2301" s="667"/>
      <c r="U2301" s="667"/>
      <c r="V2301" s="667"/>
      <c r="W2301" s="711"/>
      <c r="X2301" s="313">
        <f t="shared" si="647"/>
        <v>0</v>
      </c>
    </row>
    <row r="2302" spans="2:24" ht="32.4" hidden="1" thickBot="1">
      <c r="B2302" s="143"/>
      <c r="C2302" s="162">
        <v>590</v>
      </c>
      <c r="D2302" s="459" t="s">
        <v>208</v>
      </c>
      <c r="E2302" s="704"/>
      <c r="F2302" s="449"/>
      <c r="G2302" s="245"/>
      <c r="H2302" s="245"/>
      <c r="I2302" s="476">
        <f t="shared" si="648"/>
        <v>0</v>
      </c>
      <c r="J2302" s="243" t="str">
        <f t="shared" si="646"/>
        <v/>
      </c>
      <c r="K2302" s="244"/>
      <c r="L2302" s="423"/>
      <c r="M2302" s="252"/>
      <c r="N2302" s="315">
        <f t="shared" si="649"/>
        <v>0</v>
      </c>
      <c r="O2302" s="424">
        <f t="shared" si="650"/>
        <v>0</v>
      </c>
      <c r="P2302" s="244"/>
      <c r="Q2302" s="663"/>
      <c r="R2302" s="667"/>
      <c r="S2302" s="667"/>
      <c r="T2302" s="667"/>
      <c r="U2302" s="667"/>
      <c r="V2302" s="667"/>
      <c r="W2302" s="711"/>
      <c r="X2302" s="313">
        <f t="shared" si="647"/>
        <v>0</v>
      </c>
    </row>
    <row r="2303" spans="2:24" ht="18.600000000000001" hidden="1" thickBot="1">
      <c r="B2303" s="686">
        <v>800</v>
      </c>
      <c r="C2303" s="947" t="s">
        <v>1059</v>
      </c>
      <c r="D2303" s="947"/>
      <c r="E2303" s="687"/>
      <c r="F2303" s="690"/>
      <c r="G2303" s="691"/>
      <c r="H2303" s="691"/>
      <c r="I2303" s="692">
        <f t="shared" si="648"/>
        <v>0</v>
      </c>
      <c r="J2303" s="243" t="str">
        <f t="shared" si="646"/>
        <v/>
      </c>
      <c r="K2303" s="244"/>
      <c r="L2303" s="428"/>
      <c r="M2303" s="254"/>
      <c r="N2303" s="315">
        <f t="shared" si="649"/>
        <v>0</v>
      </c>
      <c r="O2303" s="424">
        <f t="shared" si="650"/>
        <v>0</v>
      </c>
      <c r="P2303" s="244"/>
      <c r="Q2303" s="665"/>
      <c r="R2303" s="666"/>
      <c r="S2303" s="667"/>
      <c r="T2303" s="667"/>
      <c r="U2303" s="666"/>
      <c r="V2303" s="667"/>
      <c r="W2303" s="711"/>
      <c r="X2303" s="313">
        <f t="shared" si="647"/>
        <v>0</v>
      </c>
    </row>
    <row r="2304" spans="2:24" ht="18.600000000000001" hidden="1" thickBot="1">
      <c r="B2304" s="686">
        <v>1000</v>
      </c>
      <c r="C2304" s="943" t="s">
        <v>210</v>
      </c>
      <c r="D2304" s="943"/>
      <c r="E2304" s="687"/>
      <c r="F2304" s="688">
        <f>SUM(F2305:F2321)</f>
        <v>0</v>
      </c>
      <c r="G2304" s="689">
        <f>SUM(G2305:G2321)</f>
        <v>0</v>
      </c>
      <c r="H2304" s="689">
        <f>SUM(H2305:H2321)</f>
        <v>0</v>
      </c>
      <c r="I2304" s="689">
        <f>SUM(I2305:I2321)</f>
        <v>0</v>
      </c>
      <c r="J2304" s="243" t="str">
        <f t="shared" si="646"/>
        <v/>
      </c>
      <c r="K2304" s="244"/>
      <c r="L2304" s="316">
        <f>SUM(L2305:L2321)</f>
        <v>0</v>
      </c>
      <c r="M2304" s="317">
        <f>SUM(M2305:M2321)</f>
        <v>0</v>
      </c>
      <c r="N2304" s="425">
        <f>SUM(N2305:N2321)</f>
        <v>0</v>
      </c>
      <c r="O2304" s="426">
        <f>SUM(O2305:O2321)</f>
        <v>0</v>
      </c>
      <c r="P2304" s="244"/>
      <c r="Q2304" s="316">
        <f t="shared" ref="Q2304:W2304" si="651">SUM(Q2305:Q2321)</f>
        <v>0</v>
      </c>
      <c r="R2304" s="317">
        <f t="shared" si="651"/>
        <v>0</v>
      </c>
      <c r="S2304" s="317">
        <f t="shared" si="651"/>
        <v>0</v>
      </c>
      <c r="T2304" s="317">
        <f t="shared" si="651"/>
        <v>0</v>
      </c>
      <c r="U2304" s="317">
        <f t="shared" si="651"/>
        <v>0</v>
      </c>
      <c r="V2304" s="317">
        <f t="shared" si="651"/>
        <v>0</v>
      </c>
      <c r="W2304" s="426">
        <f t="shared" si="651"/>
        <v>0</v>
      </c>
      <c r="X2304" s="313">
        <f t="shared" si="647"/>
        <v>0</v>
      </c>
    </row>
    <row r="2305" spans="2:24" ht="18.600000000000001" hidden="1" thickBot="1">
      <c r="B2305" s="136"/>
      <c r="C2305" s="144">
        <v>1011</v>
      </c>
      <c r="D2305" s="163" t="s">
        <v>211</v>
      </c>
      <c r="E2305" s="704"/>
      <c r="F2305" s="449"/>
      <c r="G2305" s="245"/>
      <c r="H2305" s="245"/>
      <c r="I2305" s="476">
        <f t="shared" ref="I2305:I2321" si="652">F2305+G2305+H2305</f>
        <v>0</v>
      </c>
      <c r="J2305" s="243" t="str">
        <f t="shared" si="646"/>
        <v/>
      </c>
      <c r="K2305" s="244"/>
      <c r="L2305" s="423"/>
      <c r="M2305" s="252"/>
      <c r="N2305" s="315">
        <f t="shared" ref="N2305:N2321" si="653">I2305</f>
        <v>0</v>
      </c>
      <c r="O2305" s="424">
        <f t="shared" ref="O2305:O2321" si="654">L2305+M2305-N2305</f>
        <v>0</v>
      </c>
      <c r="P2305" s="244"/>
      <c r="Q2305" s="423"/>
      <c r="R2305" s="252"/>
      <c r="S2305" s="429">
        <f t="shared" ref="S2305:S2312" si="655">+IF(+(L2305+M2305)&gt;=I2305,+M2305,+(+I2305-L2305))</f>
        <v>0</v>
      </c>
      <c r="T2305" s="315">
        <f t="shared" ref="T2305:T2312" si="656">Q2305+R2305-S2305</f>
        <v>0</v>
      </c>
      <c r="U2305" s="252"/>
      <c r="V2305" s="252"/>
      <c r="W2305" s="253"/>
      <c r="X2305" s="313">
        <f t="shared" si="647"/>
        <v>0</v>
      </c>
    </row>
    <row r="2306" spans="2:24" ht="18.600000000000001" hidden="1" thickBot="1">
      <c r="B2306" s="136"/>
      <c r="C2306" s="137">
        <v>1012</v>
      </c>
      <c r="D2306" s="145" t="s">
        <v>212</v>
      </c>
      <c r="E2306" s="704"/>
      <c r="F2306" s="449"/>
      <c r="G2306" s="245"/>
      <c r="H2306" s="245"/>
      <c r="I2306" s="476">
        <f t="shared" si="652"/>
        <v>0</v>
      </c>
      <c r="J2306" s="243" t="str">
        <f t="shared" si="646"/>
        <v/>
      </c>
      <c r="K2306" s="244"/>
      <c r="L2306" s="423"/>
      <c r="M2306" s="252"/>
      <c r="N2306" s="315">
        <f t="shared" si="653"/>
        <v>0</v>
      </c>
      <c r="O2306" s="424">
        <f t="shared" si="654"/>
        <v>0</v>
      </c>
      <c r="P2306" s="244"/>
      <c r="Q2306" s="423"/>
      <c r="R2306" s="252"/>
      <c r="S2306" s="429">
        <f t="shared" si="655"/>
        <v>0</v>
      </c>
      <c r="T2306" s="315">
        <f t="shared" si="656"/>
        <v>0</v>
      </c>
      <c r="U2306" s="252"/>
      <c r="V2306" s="252"/>
      <c r="W2306" s="253"/>
      <c r="X2306" s="313">
        <f t="shared" si="647"/>
        <v>0</v>
      </c>
    </row>
    <row r="2307" spans="2:24" ht="18.600000000000001" hidden="1" thickBot="1">
      <c r="B2307" s="136"/>
      <c r="C2307" s="137">
        <v>1013</v>
      </c>
      <c r="D2307" s="145" t="s">
        <v>213</v>
      </c>
      <c r="E2307" s="704"/>
      <c r="F2307" s="449"/>
      <c r="G2307" s="245"/>
      <c r="H2307" s="245"/>
      <c r="I2307" s="476">
        <f t="shared" si="652"/>
        <v>0</v>
      </c>
      <c r="J2307" s="243" t="str">
        <f t="shared" si="646"/>
        <v/>
      </c>
      <c r="K2307" s="244"/>
      <c r="L2307" s="423"/>
      <c r="M2307" s="252"/>
      <c r="N2307" s="315">
        <f t="shared" si="653"/>
        <v>0</v>
      </c>
      <c r="O2307" s="424">
        <f t="shared" si="654"/>
        <v>0</v>
      </c>
      <c r="P2307" s="244"/>
      <c r="Q2307" s="423"/>
      <c r="R2307" s="252"/>
      <c r="S2307" s="429">
        <f t="shared" si="655"/>
        <v>0</v>
      </c>
      <c r="T2307" s="315">
        <f t="shared" si="656"/>
        <v>0</v>
      </c>
      <c r="U2307" s="252"/>
      <c r="V2307" s="252"/>
      <c r="W2307" s="253"/>
      <c r="X2307" s="313">
        <f t="shared" si="647"/>
        <v>0</v>
      </c>
    </row>
    <row r="2308" spans="2:24" ht="18.600000000000001" hidden="1" thickBot="1">
      <c r="B2308" s="136"/>
      <c r="C2308" s="137">
        <v>1014</v>
      </c>
      <c r="D2308" s="145" t="s">
        <v>214</v>
      </c>
      <c r="E2308" s="704"/>
      <c r="F2308" s="449"/>
      <c r="G2308" s="245"/>
      <c r="H2308" s="245"/>
      <c r="I2308" s="476">
        <f t="shared" si="652"/>
        <v>0</v>
      </c>
      <c r="J2308" s="243" t="str">
        <f t="shared" si="646"/>
        <v/>
      </c>
      <c r="K2308" s="244"/>
      <c r="L2308" s="423"/>
      <c r="M2308" s="252"/>
      <c r="N2308" s="315">
        <f t="shared" si="653"/>
        <v>0</v>
      </c>
      <c r="O2308" s="424">
        <f t="shared" si="654"/>
        <v>0</v>
      </c>
      <c r="P2308" s="244"/>
      <c r="Q2308" s="423"/>
      <c r="R2308" s="252"/>
      <c r="S2308" s="429">
        <f t="shared" si="655"/>
        <v>0</v>
      </c>
      <c r="T2308" s="315">
        <f t="shared" si="656"/>
        <v>0</v>
      </c>
      <c r="U2308" s="252"/>
      <c r="V2308" s="252"/>
      <c r="W2308" s="253"/>
      <c r="X2308" s="313">
        <f t="shared" si="647"/>
        <v>0</v>
      </c>
    </row>
    <row r="2309" spans="2:24" ht="18.600000000000001" hidden="1" thickBot="1">
      <c r="B2309" s="136"/>
      <c r="C2309" s="137">
        <v>1015</v>
      </c>
      <c r="D2309" s="145" t="s">
        <v>215</v>
      </c>
      <c r="E2309" s="704"/>
      <c r="F2309" s="449"/>
      <c r="G2309" s="245"/>
      <c r="H2309" s="245"/>
      <c r="I2309" s="476">
        <f t="shared" si="652"/>
        <v>0</v>
      </c>
      <c r="J2309" s="243" t="str">
        <f t="shared" si="646"/>
        <v/>
      </c>
      <c r="K2309" s="244"/>
      <c r="L2309" s="423"/>
      <c r="M2309" s="252"/>
      <c r="N2309" s="315">
        <f t="shared" si="653"/>
        <v>0</v>
      </c>
      <c r="O2309" s="424">
        <f t="shared" si="654"/>
        <v>0</v>
      </c>
      <c r="P2309" s="244"/>
      <c r="Q2309" s="423"/>
      <c r="R2309" s="252"/>
      <c r="S2309" s="429">
        <f t="shared" si="655"/>
        <v>0</v>
      </c>
      <c r="T2309" s="315">
        <f t="shared" si="656"/>
        <v>0</v>
      </c>
      <c r="U2309" s="252"/>
      <c r="V2309" s="252"/>
      <c r="W2309" s="253"/>
      <c r="X2309" s="313">
        <f t="shared" si="647"/>
        <v>0</v>
      </c>
    </row>
    <row r="2310" spans="2:24" ht="18.600000000000001" hidden="1" thickBot="1">
      <c r="B2310" s="136"/>
      <c r="C2310" s="137">
        <v>1016</v>
      </c>
      <c r="D2310" s="145" t="s">
        <v>216</v>
      </c>
      <c r="E2310" s="704"/>
      <c r="F2310" s="449"/>
      <c r="G2310" s="245"/>
      <c r="H2310" s="245"/>
      <c r="I2310" s="476">
        <f t="shared" si="652"/>
        <v>0</v>
      </c>
      <c r="J2310" s="243" t="str">
        <f t="shared" si="646"/>
        <v/>
      </c>
      <c r="K2310" s="244"/>
      <c r="L2310" s="423"/>
      <c r="M2310" s="252"/>
      <c r="N2310" s="315">
        <f t="shared" si="653"/>
        <v>0</v>
      </c>
      <c r="O2310" s="424">
        <f t="shared" si="654"/>
        <v>0</v>
      </c>
      <c r="P2310" s="244"/>
      <c r="Q2310" s="423"/>
      <c r="R2310" s="252"/>
      <c r="S2310" s="429">
        <f t="shared" si="655"/>
        <v>0</v>
      </c>
      <c r="T2310" s="315">
        <f t="shared" si="656"/>
        <v>0</v>
      </c>
      <c r="U2310" s="252"/>
      <c r="V2310" s="252"/>
      <c r="W2310" s="253"/>
      <c r="X2310" s="313">
        <f t="shared" si="647"/>
        <v>0</v>
      </c>
    </row>
    <row r="2311" spans="2:24" ht="18.600000000000001" hidden="1" thickBot="1">
      <c r="B2311" s="140"/>
      <c r="C2311" s="164">
        <v>1020</v>
      </c>
      <c r="D2311" s="165" t="s">
        <v>217</v>
      </c>
      <c r="E2311" s="704"/>
      <c r="F2311" s="449"/>
      <c r="G2311" s="245"/>
      <c r="H2311" s="245"/>
      <c r="I2311" s="476">
        <f t="shared" si="652"/>
        <v>0</v>
      </c>
      <c r="J2311" s="243" t="str">
        <f t="shared" si="646"/>
        <v/>
      </c>
      <c r="K2311" s="244"/>
      <c r="L2311" s="423"/>
      <c r="M2311" s="252"/>
      <c r="N2311" s="315">
        <f t="shared" si="653"/>
        <v>0</v>
      </c>
      <c r="O2311" s="424">
        <f t="shared" si="654"/>
        <v>0</v>
      </c>
      <c r="P2311" s="244"/>
      <c r="Q2311" s="423"/>
      <c r="R2311" s="252"/>
      <c r="S2311" s="429">
        <f t="shared" si="655"/>
        <v>0</v>
      </c>
      <c r="T2311" s="315">
        <f t="shared" si="656"/>
        <v>0</v>
      </c>
      <c r="U2311" s="252"/>
      <c r="V2311" s="252"/>
      <c r="W2311" s="253"/>
      <c r="X2311" s="313">
        <f t="shared" si="647"/>
        <v>0</v>
      </c>
    </row>
    <row r="2312" spans="2:24" ht="18.600000000000001" hidden="1" thickBot="1">
      <c r="B2312" s="136"/>
      <c r="C2312" s="137">
        <v>1030</v>
      </c>
      <c r="D2312" s="145" t="s">
        <v>218</v>
      </c>
      <c r="E2312" s="704"/>
      <c r="F2312" s="449"/>
      <c r="G2312" s="245"/>
      <c r="H2312" s="245"/>
      <c r="I2312" s="476">
        <f t="shared" si="652"/>
        <v>0</v>
      </c>
      <c r="J2312" s="243" t="str">
        <f t="shared" si="646"/>
        <v/>
      </c>
      <c r="K2312" s="244"/>
      <c r="L2312" s="423"/>
      <c r="M2312" s="252"/>
      <c r="N2312" s="315">
        <f t="shared" si="653"/>
        <v>0</v>
      </c>
      <c r="O2312" s="424">
        <f t="shared" si="654"/>
        <v>0</v>
      </c>
      <c r="P2312" s="244"/>
      <c r="Q2312" s="423"/>
      <c r="R2312" s="252"/>
      <c r="S2312" s="429">
        <f t="shared" si="655"/>
        <v>0</v>
      </c>
      <c r="T2312" s="315">
        <f t="shared" si="656"/>
        <v>0</v>
      </c>
      <c r="U2312" s="252"/>
      <c r="V2312" s="252"/>
      <c r="W2312" s="253"/>
      <c r="X2312" s="313">
        <f t="shared" si="647"/>
        <v>0</v>
      </c>
    </row>
    <row r="2313" spans="2:24" ht="18.600000000000001" hidden="1" thickBot="1">
      <c r="B2313" s="136"/>
      <c r="C2313" s="164">
        <v>1051</v>
      </c>
      <c r="D2313" s="167" t="s">
        <v>219</v>
      </c>
      <c r="E2313" s="704"/>
      <c r="F2313" s="449"/>
      <c r="G2313" s="245"/>
      <c r="H2313" s="245"/>
      <c r="I2313" s="476">
        <f t="shared" si="652"/>
        <v>0</v>
      </c>
      <c r="J2313" s="243" t="str">
        <f t="shared" si="646"/>
        <v/>
      </c>
      <c r="K2313" s="244"/>
      <c r="L2313" s="423"/>
      <c r="M2313" s="252"/>
      <c r="N2313" s="315">
        <f t="shared" si="653"/>
        <v>0</v>
      </c>
      <c r="O2313" s="424">
        <f t="shared" si="654"/>
        <v>0</v>
      </c>
      <c r="P2313" s="244"/>
      <c r="Q2313" s="663"/>
      <c r="R2313" s="667"/>
      <c r="S2313" s="667"/>
      <c r="T2313" s="667"/>
      <c r="U2313" s="667"/>
      <c r="V2313" s="667"/>
      <c r="W2313" s="711"/>
      <c r="X2313" s="313">
        <f t="shared" si="647"/>
        <v>0</v>
      </c>
    </row>
    <row r="2314" spans="2:24" ht="18.600000000000001" hidden="1" thickBot="1">
      <c r="B2314" s="136"/>
      <c r="C2314" s="137">
        <v>1052</v>
      </c>
      <c r="D2314" s="145" t="s">
        <v>220</v>
      </c>
      <c r="E2314" s="704"/>
      <c r="F2314" s="449"/>
      <c r="G2314" s="245"/>
      <c r="H2314" s="245"/>
      <c r="I2314" s="476">
        <f t="shared" si="652"/>
        <v>0</v>
      </c>
      <c r="J2314" s="243" t="str">
        <f t="shared" si="646"/>
        <v/>
      </c>
      <c r="K2314" s="244"/>
      <c r="L2314" s="423"/>
      <c r="M2314" s="252"/>
      <c r="N2314" s="315">
        <f t="shared" si="653"/>
        <v>0</v>
      </c>
      <c r="O2314" s="424">
        <f t="shared" si="654"/>
        <v>0</v>
      </c>
      <c r="P2314" s="244"/>
      <c r="Q2314" s="663"/>
      <c r="R2314" s="667"/>
      <c r="S2314" s="667"/>
      <c r="T2314" s="667"/>
      <c r="U2314" s="667"/>
      <c r="V2314" s="667"/>
      <c r="W2314" s="711"/>
      <c r="X2314" s="313">
        <f t="shared" si="647"/>
        <v>0</v>
      </c>
    </row>
    <row r="2315" spans="2:24" ht="18.600000000000001" hidden="1" thickBot="1">
      <c r="B2315" s="136"/>
      <c r="C2315" s="168">
        <v>1053</v>
      </c>
      <c r="D2315" s="169" t="s">
        <v>1682</v>
      </c>
      <c r="E2315" s="704"/>
      <c r="F2315" s="449"/>
      <c r="G2315" s="245"/>
      <c r="H2315" s="245"/>
      <c r="I2315" s="476">
        <f t="shared" si="652"/>
        <v>0</v>
      </c>
      <c r="J2315" s="243" t="str">
        <f t="shared" si="646"/>
        <v/>
      </c>
      <c r="K2315" s="244"/>
      <c r="L2315" s="423"/>
      <c r="M2315" s="252"/>
      <c r="N2315" s="315">
        <f t="shared" si="653"/>
        <v>0</v>
      </c>
      <c r="O2315" s="424">
        <f t="shared" si="654"/>
        <v>0</v>
      </c>
      <c r="P2315" s="244"/>
      <c r="Q2315" s="663"/>
      <c r="R2315" s="667"/>
      <c r="S2315" s="667"/>
      <c r="T2315" s="667"/>
      <c r="U2315" s="667"/>
      <c r="V2315" s="667"/>
      <c r="W2315" s="711"/>
      <c r="X2315" s="313">
        <f t="shared" si="647"/>
        <v>0</v>
      </c>
    </row>
    <row r="2316" spans="2:24" ht="18.600000000000001" hidden="1" thickBot="1">
      <c r="B2316" s="136"/>
      <c r="C2316" s="137">
        <v>1062</v>
      </c>
      <c r="D2316" s="139" t="s">
        <v>221</v>
      </c>
      <c r="E2316" s="704"/>
      <c r="F2316" s="449"/>
      <c r="G2316" s="245"/>
      <c r="H2316" s="245"/>
      <c r="I2316" s="476">
        <f t="shared" si="652"/>
        <v>0</v>
      </c>
      <c r="J2316" s="243" t="str">
        <f t="shared" si="646"/>
        <v/>
      </c>
      <c r="K2316" s="244"/>
      <c r="L2316" s="423"/>
      <c r="M2316" s="252"/>
      <c r="N2316" s="315">
        <f t="shared" si="653"/>
        <v>0</v>
      </c>
      <c r="O2316" s="424">
        <f t="shared" si="654"/>
        <v>0</v>
      </c>
      <c r="P2316" s="244"/>
      <c r="Q2316" s="423"/>
      <c r="R2316" s="252"/>
      <c r="S2316" s="429">
        <f>+IF(+(L2316+M2316)&gt;=I2316,+M2316,+(+I2316-L2316))</f>
        <v>0</v>
      </c>
      <c r="T2316" s="315">
        <f>Q2316+R2316-S2316</f>
        <v>0</v>
      </c>
      <c r="U2316" s="252"/>
      <c r="V2316" s="252"/>
      <c r="W2316" s="253"/>
      <c r="X2316" s="313">
        <f t="shared" si="647"/>
        <v>0</v>
      </c>
    </row>
    <row r="2317" spans="2:24" ht="18.600000000000001" hidden="1" thickBot="1">
      <c r="B2317" s="136"/>
      <c r="C2317" s="137">
        <v>1063</v>
      </c>
      <c r="D2317" s="139" t="s">
        <v>222</v>
      </c>
      <c r="E2317" s="704"/>
      <c r="F2317" s="449"/>
      <c r="G2317" s="245"/>
      <c r="H2317" s="245"/>
      <c r="I2317" s="476">
        <f t="shared" si="652"/>
        <v>0</v>
      </c>
      <c r="J2317" s="243" t="str">
        <f t="shared" si="646"/>
        <v/>
      </c>
      <c r="K2317" s="244"/>
      <c r="L2317" s="423"/>
      <c r="M2317" s="252"/>
      <c r="N2317" s="315">
        <f t="shared" si="653"/>
        <v>0</v>
      </c>
      <c r="O2317" s="424">
        <f t="shared" si="654"/>
        <v>0</v>
      </c>
      <c r="P2317" s="244"/>
      <c r="Q2317" s="663"/>
      <c r="R2317" s="667"/>
      <c r="S2317" s="667"/>
      <c r="T2317" s="667"/>
      <c r="U2317" s="667"/>
      <c r="V2317" s="667"/>
      <c r="W2317" s="711"/>
      <c r="X2317" s="313">
        <f t="shared" si="647"/>
        <v>0</v>
      </c>
    </row>
    <row r="2318" spans="2:24" ht="18.600000000000001" hidden="1" thickBot="1">
      <c r="B2318" s="136"/>
      <c r="C2318" s="168">
        <v>1069</v>
      </c>
      <c r="D2318" s="170" t="s">
        <v>223</v>
      </c>
      <c r="E2318" s="704"/>
      <c r="F2318" s="449"/>
      <c r="G2318" s="245"/>
      <c r="H2318" s="245"/>
      <c r="I2318" s="476">
        <f t="shared" si="652"/>
        <v>0</v>
      </c>
      <c r="J2318" s="243" t="str">
        <f t="shared" ref="J2318:J2349" si="657">(IF($E2318&lt;&gt;0,$J$2,IF($I2318&lt;&gt;0,$J$2,"")))</f>
        <v/>
      </c>
      <c r="K2318" s="244"/>
      <c r="L2318" s="423"/>
      <c r="M2318" s="252"/>
      <c r="N2318" s="315">
        <f t="shared" si="653"/>
        <v>0</v>
      </c>
      <c r="O2318" s="424">
        <f t="shared" si="654"/>
        <v>0</v>
      </c>
      <c r="P2318" s="244"/>
      <c r="Q2318" s="423"/>
      <c r="R2318" s="252"/>
      <c r="S2318" s="429">
        <f>+IF(+(L2318+M2318)&gt;=I2318,+M2318,+(+I2318-L2318))</f>
        <v>0</v>
      </c>
      <c r="T2318" s="315">
        <f>Q2318+R2318-S2318</f>
        <v>0</v>
      </c>
      <c r="U2318" s="252"/>
      <c r="V2318" s="252"/>
      <c r="W2318" s="253"/>
      <c r="X2318" s="313">
        <f t="shared" ref="X2318:X2349" si="658">T2318-U2318-V2318-W2318</f>
        <v>0</v>
      </c>
    </row>
    <row r="2319" spans="2:24" ht="31.8" hidden="1" thickBot="1">
      <c r="B2319" s="140"/>
      <c r="C2319" s="137">
        <v>1091</v>
      </c>
      <c r="D2319" s="145" t="s">
        <v>224</v>
      </c>
      <c r="E2319" s="704"/>
      <c r="F2319" s="449"/>
      <c r="G2319" s="245"/>
      <c r="H2319" s="245"/>
      <c r="I2319" s="476">
        <f t="shared" si="652"/>
        <v>0</v>
      </c>
      <c r="J2319" s="243" t="str">
        <f t="shared" si="657"/>
        <v/>
      </c>
      <c r="K2319" s="244"/>
      <c r="L2319" s="423"/>
      <c r="M2319" s="252"/>
      <c r="N2319" s="315">
        <f t="shared" si="653"/>
        <v>0</v>
      </c>
      <c r="O2319" s="424">
        <f t="shared" si="654"/>
        <v>0</v>
      </c>
      <c r="P2319" s="244"/>
      <c r="Q2319" s="423"/>
      <c r="R2319" s="252"/>
      <c r="S2319" s="429">
        <f>+IF(+(L2319+M2319)&gt;=I2319,+M2319,+(+I2319-L2319))</f>
        <v>0</v>
      </c>
      <c r="T2319" s="315">
        <f>Q2319+R2319-S2319</f>
        <v>0</v>
      </c>
      <c r="U2319" s="252"/>
      <c r="V2319" s="252"/>
      <c r="W2319" s="253"/>
      <c r="X2319" s="313">
        <f t="shared" si="658"/>
        <v>0</v>
      </c>
    </row>
    <row r="2320" spans="2:24" ht="18.600000000000001" hidden="1" thickBot="1">
      <c r="B2320" s="136"/>
      <c r="C2320" s="137">
        <v>1092</v>
      </c>
      <c r="D2320" s="145" t="s">
        <v>352</v>
      </c>
      <c r="E2320" s="704"/>
      <c r="F2320" s="449"/>
      <c r="G2320" s="245"/>
      <c r="H2320" s="245"/>
      <c r="I2320" s="476">
        <f t="shared" si="652"/>
        <v>0</v>
      </c>
      <c r="J2320" s="243" t="str">
        <f t="shared" si="657"/>
        <v/>
      </c>
      <c r="K2320" s="244"/>
      <c r="L2320" s="423"/>
      <c r="M2320" s="252"/>
      <c r="N2320" s="315">
        <f t="shared" si="653"/>
        <v>0</v>
      </c>
      <c r="O2320" s="424">
        <f t="shared" si="654"/>
        <v>0</v>
      </c>
      <c r="P2320" s="244"/>
      <c r="Q2320" s="663"/>
      <c r="R2320" s="667"/>
      <c r="S2320" s="667"/>
      <c r="T2320" s="667"/>
      <c r="U2320" s="667"/>
      <c r="V2320" s="667"/>
      <c r="W2320" s="711"/>
      <c r="X2320" s="313">
        <f t="shared" si="658"/>
        <v>0</v>
      </c>
    </row>
    <row r="2321" spans="2:24" ht="18.600000000000001" hidden="1" thickBot="1">
      <c r="B2321" s="136"/>
      <c r="C2321" s="142">
        <v>1098</v>
      </c>
      <c r="D2321" s="146" t="s">
        <v>225</v>
      </c>
      <c r="E2321" s="704"/>
      <c r="F2321" s="449"/>
      <c r="G2321" s="245"/>
      <c r="H2321" s="245"/>
      <c r="I2321" s="476">
        <f t="shared" si="652"/>
        <v>0</v>
      </c>
      <c r="J2321" s="243" t="str">
        <f t="shared" si="657"/>
        <v/>
      </c>
      <c r="K2321" s="244"/>
      <c r="L2321" s="423"/>
      <c r="M2321" s="252"/>
      <c r="N2321" s="315">
        <f t="shared" si="653"/>
        <v>0</v>
      </c>
      <c r="O2321" s="424">
        <f t="shared" si="654"/>
        <v>0</v>
      </c>
      <c r="P2321" s="244"/>
      <c r="Q2321" s="423"/>
      <c r="R2321" s="252"/>
      <c r="S2321" s="429">
        <f>+IF(+(L2321+M2321)&gt;=I2321,+M2321,+(+I2321-L2321))</f>
        <v>0</v>
      </c>
      <c r="T2321" s="315">
        <f>Q2321+R2321-S2321</f>
        <v>0</v>
      </c>
      <c r="U2321" s="252"/>
      <c r="V2321" s="252"/>
      <c r="W2321" s="253"/>
      <c r="X2321" s="313">
        <f t="shared" si="658"/>
        <v>0</v>
      </c>
    </row>
    <row r="2322" spans="2:24" ht="18.600000000000001" hidden="1" thickBot="1">
      <c r="B2322" s="686">
        <v>1900</v>
      </c>
      <c r="C2322" s="942" t="s">
        <v>286</v>
      </c>
      <c r="D2322" s="942"/>
      <c r="E2322" s="687"/>
      <c r="F2322" s="688">
        <f>SUM(F2323:F2325)</f>
        <v>0</v>
      </c>
      <c r="G2322" s="689">
        <f>SUM(G2323:G2325)</f>
        <v>0</v>
      </c>
      <c r="H2322" s="689">
        <f>SUM(H2323:H2325)</f>
        <v>0</v>
      </c>
      <c r="I2322" s="689">
        <f>SUM(I2323:I2325)</f>
        <v>0</v>
      </c>
      <c r="J2322" s="243" t="str">
        <f t="shared" si="657"/>
        <v/>
      </c>
      <c r="K2322" s="244"/>
      <c r="L2322" s="316">
        <f>SUM(L2323:L2325)</f>
        <v>0</v>
      </c>
      <c r="M2322" s="317">
        <f>SUM(M2323:M2325)</f>
        <v>0</v>
      </c>
      <c r="N2322" s="425">
        <f>SUM(N2323:N2325)</f>
        <v>0</v>
      </c>
      <c r="O2322" s="426">
        <f>SUM(O2323:O2325)</f>
        <v>0</v>
      </c>
      <c r="P2322" s="244"/>
      <c r="Q2322" s="665"/>
      <c r="R2322" s="666"/>
      <c r="S2322" s="666"/>
      <c r="T2322" s="666"/>
      <c r="U2322" s="666"/>
      <c r="V2322" s="666"/>
      <c r="W2322" s="712"/>
      <c r="X2322" s="313">
        <f t="shared" si="658"/>
        <v>0</v>
      </c>
    </row>
    <row r="2323" spans="2:24" ht="18.600000000000001" hidden="1" thickBot="1">
      <c r="B2323" s="136"/>
      <c r="C2323" s="144">
        <v>1901</v>
      </c>
      <c r="D2323" s="138" t="s">
        <v>287</v>
      </c>
      <c r="E2323" s="704"/>
      <c r="F2323" s="449"/>
      <c r="G2323" s="245"/>
      <c r="H2323" s="245"/>
      <c r="I2323" s="476">
        <f>F2323+G2323+H2323</f>
        <v>0</v>
      </c>
      <c r="J2323" s="243" t="str">
        <f t="shared" si="657"/>
        <v/>
      </c>
      <c r="K2323" s="244"/>
      <c r="L2323" s="423"/>
      <c r="M2323" s="252"/>
      <c r="N2323" s="315">
        <f>I2323</f>
        <v>0</v>
      </c>
      <c r="O2323" s="424">
        <f>L2323+M2323-N2323</f>
        <v>0</v>
      </c>
      <c r="P2323" s="244"/>
      <c r="Q2323" s="663"/>
      <c r="R2323" s="667"/>
      <c r="S2323" s="667"/>
      <c r="T2323" s="667"/>
      <c r="U2323" s="667"/>
      <c r="V2323" s="667"/>
      <c r="W2323" s="711"/>
      <c r="X2323" s="313">
        <f t="shared" si="658"/>
        <v>0</v>
      </c>
    </row>
    <row r="2324" spans="2:24" ht="18.600000000000001" hidden="1" thickBot="1">
      <c r="B2324" s="136"/>
      <c r="C2324" s="137">
        <v>1981</v>
      </c>
      <c r="D2324" s="139" t="s">
        <v>288</v>
      </c>
      <c r="E2324" s="704"/>
      <c r="F2324" s="449"/>
      <c r="G2324" s="245"/>
      <c r="H2324" s="245"/>
      <c r="I2324" s="476">
        <f>F2324+G2324+H2324</f>
        <v>0</v>
      </c>
      <c r="J2324" s="243" t="str">
        <f t="shared" si="657"/>
        <v/>
      </c>
      <c r="K2324" s="244"/>
      <c r="L2324" s="423"/>
      <c r="M2324" s="252"/>
      <c r="N2324" s="315">
        <f>I2324</f>
        <v>0</v>
      </c>
      <c r="O2324" s="424">
        <f>L2324+M2324-N2324</f>
        <v>0</v>
      </c>
      <c r="P2324" s="244"/>
      <c r="Q2324" s="663"/>
      <c r="R2324" s="667"/>
      <c r="S2324" s="667"/>
      <c r="T2324" s="667"/>
      <c r="U2324" s="667"/>
      <c r="V2324" s="667"/>
      <c r="W2324" s="711"/>
      <c r="X2324" s="313">
        <f t="shared" si="658"/>
        <v>0</v>
      </c>
    </row>
    <row r="2325" spans="2:24" ht="18.600000000000001" hidden="1" thickBot="1">
      <c r="B2325" s="136"/>
      <c r="C2325" s="142">
        <v>1991</v>
      </c>
      <c r="D2325" s="141" t="s">
        <v>289</v>
      </c>
      <c r="E2325" s="704"/>
      <c r="F2325" s="449"/>
      <c r="G2325" s="245"/>
      <c r="H2325" s="245"/>
      <c r="I2325" s="476">
        <f>F2325+G2325+H2325</f>
        <v>0</v>
      </c>
      <c r="J2325" s="243" t="str">
        <f t="shared" si="657"/>
        <v/>
      </c>
      <c r="K2325" s="244"/>
      <c r="L2325" s="423"/>
      <c r="M2325" s="252"/>
      <c r="N2325" s="315">
        <f>I2325</f>
        <v>0</v>
      </c>
      <c r="O2325" s="424">
        <f>L2325+M2325-N2325</f>
        <v>0</v>
      </c>
      <c r="P2325" s="244"/>
      <c r="Q2325" s="663"/>
      <c r="R2325" s="667"/>
      <c r="S2325" s="667"/>
      <c r="T2325" s="667"/>
      <c r="U2325" s="667"/>
      <c r="V2325" s="667"/>
      <c r="W2325" s="711"/>
      <c r="X2325" s="313">
        <f t="shared" si="658"/>
        <v>0</v>
      </c>
    </row>
    <row r="2326" spans="2:24" ht="18.600000000000001" hidden="1" thickBot="1">
      <c r="B2326" s="686">
        <v>2100</v>
      </c>
      <c r="C2326" s="942" t="s">
        <v>1067</v>
      </c>
      <c r="D2326" s="942"/>
      <c r="E2326" s="687"/>
      <c r="F2326" s="688">
        <f>SUM(F2327:F2331)</f>
        <v>0</v>
      </c>
      <c r="G2326" s="689">
        <f>SUM(G2327:G2331)</f>
        <v>0</v>
      </c>
      <c r="H2326" s="689">
        <f>SUM(H2327:H2331)</f>
        <v>0</v>
      </c>
      <c r="I2326" s="689">
        <f>SUM(I2327:I2331)</f>
        <v>0</v>
      </c>
      <c r="J2326" s="243" t="str">
        <f t="shared" si="657"/>
        <v/>
      </c>
      <c r="K2326" s="244"/>
      <c r="L2326" s="316">
        <f>SUM(L2327:L2331)</f>
        <v>0</v>
      </c>
      <c r="M2326" s="317">
        <f>SUM(M2327:M2331)</f>
        <v>0</v>
      </c>
      <c r="N2326" s="425">
        <f>SUM(N2327:N2331)</f>
        <v>0</v>
      </c>
      <c r="O2326" s="426">
        <f>SUM(O2327:O2331)</f>
        <v>0</v>
      </c>
      <c r="P2326" s="244"/>
      <c r="Q2326" s="665"/>
      <c r="R2326" s="666"/>
      <c r="S2326" s="666"/>
      <c r="T2326" s="666"/>
      <c r="U2326" s="666"/>
      <c r="V2326" s="666"/>
      <c r="W2326" s="712"/>
      <c r="X2326" s="313">
        <f t="shared" si="658"/>
        <v>0</v>
      </c>
    </row>
    <row r="2327" spans="2:24" ht="18.600000000000001" hidden="1" thickBot="1">
      <c r="B2327" s="136"/>
      <c r="C2327" s="144">
        <v>2110</v>
      </c>
      <c r="D2327" s="147" t="s">
        <v>226</v>
      </c>
      <c r="E2327" s="704"/>
      <c r="F2327" s="449"/>
      <c r="G2327" s="245"/>
      <c r="H2327" s="245"/>
      <c r="I2327" s="476">
        <f>F2327+G2327+H2327</f>
        <v>0</v>
      </c>
      <c r="J2327" s="243" t="str">
        <f t="shared" si="657"/>
        <v/>
      </c>
      <c r="K2327" s="244"/>
      <c r="L2327" s="423"/>
      <c r="M2327" s="252"/>
      <c r="N2327" s="315">
        <f>I2327</f>
        <v>0</v>
      </c>
      <c r="O2327" s="424">
        <f>L2327+M2327-N2327</f>
        <v>0</v>
      </c>
      <c r="P2327" s="244"/>
      <c r="Q2327" s="663"/>
      <c r="R2327" s="667"/>
      <c r="S2327" s="667"/>
      <c r="T2327" s="667"/>
      <c r="U2327" s="667"/>
      <c r="V2327" s="667"/>
      <c r="W2327" s="711"/>
      <c r="X2327" s="313">
        <f t="shared" si="658"/>
        <v>0</v>
      </c>
    </row>
    <row r="2328" spans="2:24" ht="18.600000000000001" hidden="1" thickBot="1">
      <c r="B2328" s="171"/>
      <c r="C2328" s="137">
        <v>2120</v>
      </c>
      <c r="D2328" s="159" t="s">
        <v>227</v>
      </c>
      <c r="E2328" s="704"/>
      <c r="F2328" s="449"/>
      <c r="G2328" s="245"/>
      <c r="H2328" s="245"/>
      <c r="I2328" s="476">
        <f>F2328+G2328+H2328</f>
        <v>0</v>
      </c>
      <c r="J2328" s="243" t="str">
        <f t="shared" si="657"/>
        <v/>
      </c>
      <c r="K2328" s="244"/>
      <c r="L2328" s="423"/>
      <c r="M2328" s="252"/>
      <c r="N2328" s="315">
        <f>I2328</f>
        <v>0</v>
      </c>
      <c r="O2328" s="424">
        <f>L2328+M2328-N2328</f>
        <v>0</v>
      </c>
      <c r="P2328" s="244"/>
      <c r="Q2328" s="663"/>
      <c r="R2328" s="667"/>
      <c r="S2328" s="667"/>
      <c r="T2328" s="667"/>
      <c r="U2328" s="667"/>
      <c r="V2328" s="667"/>
      <c r="W2328" s="711"/>
      <c r="X2328" s="313">
        <f t="shared" si="658"/>
        <v>0</v>
      </c>
    </row>
    <row r="2329" spans="2:24" ht="18.600000000000001" hidden="1" thickBot="1">
      <c r="B2329" s="171"/>
      <c r="C2329" s="137">
        <v>2125</v>
      </c>
      <c r="D2329" s="156" t="s">
        <v>1060</v>
      </c>
      <c r="E2329" s="704"/>
      <c r="F2329" s="592">
        <v>0</v>
      </c>
      <c r="G2329" s="592">
        <v>0</v>
      </c>
      <c r="H2329" s="592">
        <v>0</v>
      </c>
      <c r="I2329" s="476">
        <f>F2329+G2329+H2329</f>
        <v>0</v>
      </c>
      <c r="J2329" s="243" t="str">
        <f t="shared" si="657"/>
        <v/>
      </c>
      <c r="K2329" s="244"/>
      <c r="L2329" s="423"/>
      <c r="M2329" s="252"/>
      <c r="N2329" s="315">
        <f>I2329</f>
        <v>0</v>
      </c>
      <c r="O2329" s="424">
        <f>L2329+M2329-N2329</f>
        <v>0</v>
      </c>
      <c r="P2329" s="244"/>
      <c r="Q2329" s="663"/>
      <c r="R2329" s="667"/>
      <c r="S2329" s="667"/>
      <c r="T2329" s="667"/>
      <c r="U2329" s="667"/>
      <c r="V2329" s="667"/>
      <c r="W2329" s="711"/>
      <c r="X2329" s="313">
        <f t="shared" si="658"/>
        <v>0</v>
      </c>
    </row>
    <row r="2330" spans="2:24" ht="18.600000000000001" hidden="1" thickBot="1">
      <c r="B2330" s="143"/>
      <c r="C2330" s="137">
        <v>2140</v>
      </c>
      <c r="D2330" s="159" t="s">
        <v>229</v>
      </c>
      <c r="E2330" s="704"/>
      <c r="F2330" s="592">
        <v>0</v>
      </c>
      <c r="G2330" s="592">
        <v>0</v>
      </c>
      <c r="H2330" s="592">
        <v>0</v>
      </c>
      <c r="I2330" s="476">
        <f>F2330+G2330+H2330</f>
        <v>0</v>
      </c>
      <c r="J2330" s="243" t="str">
        <f t="shared" si="657"/>
        <v/>
      </c>
      <c r="K2330" s="244"/>
      <c r="L2330" s="423"/>
      <c r="M2330" s="252"/>
      <c r="N2330" s="315">
        <f>I2330</f>
        <v>0</v>
      </c>
      <c r="O2330" s="424">
        <f>L2330+M2330-N2330</f>
        <v>0</v>
      </c>
      <c r="P2330" s="244"/>
      <c r="Q2330" s="663"/>
      <c r="R2330" s="667"/>
      <c r="S2330" s="667"/>
      <c r="T2330" s="667"/>
      <c r="U2330" s="667"/>
      <c r="V2330" s="667"/>
      <c r="W2330" s="711"/>
      <c r="X2330" s="313">
        <f t="shared" si="658"/>
        <v>0</v>
      </c>
    </row>
    <row r="2331" spans="2:24" ht="18.600000000000001" hidden="1" thickBot="1">
      <c r="B2331" s="136"/>
      <c r="C2331" s="142">
        <v>2190</v>
      </c>
      <c r="D2331" s="491" t="s">
        <v>230</v>
      </c>
      <c r="E2331" s="704"/>
      <c r="F2331" s="449"/>
      <c r="G2331" s="245"/>
      <c r="H2331" s="245"/>
      <c r="I2331" s="476">
        <f>F2331+G2331+H2331</f>
        <v>0</v>
      </c>
      <c r="J2331" s="243" t="str">
        <f t="shared" si="657"/>
        <v/>
      </c>
      <c r="K2331" s="244"/>
      <c r="L2331" s="423"/>
      <c r="M2331" s="252"/>
      <c r="N2331" s="315">
        <f>I2331</f>
        <v>0</v>
      </c>
      <c r="O2331" s="424">
        <f>L2331+M2331-N2331</f>
        <v>0</v>
      </c>
      <c r="P2331" s="244"/>
      <c r="Q2331" s="663"/>
      <c r="R2331" s="667"/>
      <c r="S2331" s="667"/>
      <c r="T2331" s="667"/>
      <c r="U2331" s="667"/>
      <c r="V2331" s="667"/>
      <c r="W2331" s="711"/>
      <c r="X2331" s="313">
        <f t="shared" si="658"/>
        <v>0</v>
      </c>
    </row>
    <row r="2332" spans="2:24" ht="18.600000000000001" hidden="1" thickBot="1">
      <c r="B2332" s="686">
        <v>2200</v>
      </c>
      <c r="C2332" s="942" t="s">
        <v>231</v>
      </c>
      <c r="D2332" s="942"/>
      <c r="E2332" s="687"/>
      <c r="F2332" s="688">
        <f>SUM(F2333:F2334)</f>
        <v>0</v>
      </c>
      <c r="G2332" s="689">
        <f>SUM(G2333:G2334)</f>
        <v>0</v>
      </c>
      <c r="H2332" s="689">
        <f>SUM(H2333:H2334)</f>
        <v>0</v>
      </c>
      <c r="I2332" s="689">
        <f>SUM(I2333:I2334)</f>
        <v>0</v>
      </c>
      <c r="J2332" s="243" t="str">
        <f t="shared" si="657"/>
        <v/>
      </c>
      <c r="K2332" s="244"/>
      <c r="L2332" s="316">
        <f>SUM(L2333:L2334)</f>
        <v>0</v>
      </c>
      <c r="M2332" s="317">
        <f>SUM(M2333:M2334)</f>
        <v>0</v>
      </c>
      <c r="N2332" s="425">
        <f>SUM(N2333:N2334)</f>
        <v>0</v>
      </c>
      <c r="O2332" s="426">
        <f>SUM(O2333:O2334)</f>
        <v>0</v>
      </c>
      <c r="P2332" s="244"/>
      <c r="Q2332" s="665"/>
      <c r="R2332" s="666"/>
      <c r="S2332" s="666"/>
      <c r="T2332" s="666"/>
      <c r="U2332" s="666"/>
      <c r="V2332" s="666"/>
      <c r="W2332" s="712"/>
      <c r="X2332" s="313">
        <f t="shared" si="658"/>
        <v>0</v>
      </c>
    </row>
    <row r="2333" spans="2:24" ht="18.600000000000001" hidden="1" thickBot="1">
      <c r="B2333" s="136"/>
      <c r="C2333" s="137">
        <v>2221</v>
      </c>
      <c r="D2333" s="139" t="s">
        <v>1440</v>
      </c>
      <c r="E2333" s="704"/>
      <c r="F2333" s="449"/>
      <c r="G2333" s="245"/>
      <c r="H2333" s="245"/>
      <c r="I2333" s="476">
        <f t="shared" ref="I2333:I2338" si="659">F2333+G2333+H2333</f>
        <v>0</v>
      </c>
      <c r="J2333" s="243" t="str">
        <f t="shared" si="657"/>
        <v/>
      </c>
      <c r="K2333" s="244"/>
      <c r="L2333" s="423"/>
      <c r="M2333" s="252"/>
      <c r="N2333" s="315">
        <f t="shared" ref="N2333:N2338" si="660">I2333</f>
        <v>0</v>
      </c>
      <c r="O2333" s="424">
        <f t="shared" ref="O2333:O2338" si="661">L2333+M2333-N2333</f>
        <v>0</v>
      </c>
      <c r="P2333" s="244"/>
      <c r="Q2333" s="663"/>
      <c r="R2333" s="667"/>
      <c r="S2333" s="667"/>
      <c r="T2333" s="667"/>
      <c r="U2333" s="667"/>
      <c r="V2333" s="667"/>
      <c r="W2333" s="711"/>
      <c r="X2333" s="313">
        <f t="shared" si="658"/>
        <v>0</v>
      </c>
    </row>
    <row r="2334" spans="2:24" ht="18.600000000000001" hidden="1" thickBot="1">
      <c r="B2334" s="136"/>
      <c r="C2334" s="142">
        <v>2224</v>
      </c>
      <c r="D2334" s="141" t="s">
        <v>232</v>
      </c>
      <c r="E2334" s="704"/>
      <c r="F2334" s="449"/>
      <c r="G2334" s="245"/>
      <c r="H2334" s="245"/>
      <c r="I2334" s="476">
        <f t="shared" si="659"/>
        <v>0</v>
      </c>
      <c r="J2334" s="243" t="str">
        <f t="shared" si="657"/>
        <v/>
      </c>
      <c r="K2334" s="244"/>
      <c r="L2334" s="423"/>
      <c r="M2334" s="252"/>
      <c r="N2334" s="315">
        <f t="shared" si="660"/>
        <v>0</v>
      </c>
      <c r="O2334" s="424">
        <f t="shared" si="661"/>
        <v>0</v>
      </c>
      <c r="P2334" s="244"/>
      <c r="Q2334" s="663"/>
      <c r="R2334" s="667"/>
      <c r="S2334" s="667"/>
      <c r="T2334" s="667"/>
      <c r="U2334" s="667"/>
      <c r="V2334" s="667"/>
      <c r="W2334" s="711"/>
      <c r="X2334" s="313">
        <f t="shared" si="658"/>
        <v>0</v>
      </c>
    </row>
    <row r="2335" spans="2:24" ht="18.600000000000001" hidden="1" thickBot="1">
      <c r="B2335" s="686">
        <v>2500</v>
      </c>
      <c r="C2335" s="944" t="s">
        <v>233</v>
      </c>
      <c r="D2335" s="944"/>
      <c r="E2335" s="687"/>
      <c r="F2335" s="690"/>
      <c r="G2335" s="691"/>
      <c r="H2335" s="691"/>
      <c r="I2335" s="692">
        <f t="shared" si="659"/>
        <v>0</v>
      </c>
      <c r="J2335" s="243" t="str">
        <f t="shared" si="657"/>
        <v/>
      </c>
      <c r="K2335" s="244"/>
      <c r="L2335" s="428"/>
      <c r="M2335" s="254"/>
      <c r="N2335" s="315">
        <f t="shared" si="660"/>
        <v>0</v>
      </c>
      <c r="O2335" s="424">
        <f t="shared" si="661"/>
        <v>0</v>
      </c>
      <c r="P2335" s="244"/>
      <c r="Q2335" s="665"/>
      <c r="R2335" s="666"/>
      <c r="S2335" s="667"/>
      <c r="T2335" s="667"/>
      <c r="U2335" s="666"/>
      <c r="V2335" s="667"/>
      <c r="W2335" s="711"/>
      <c r="X2335" s="313">
        <f t="shared" si="658"/>
        <v>0</v>
      </c>
    </row>
    <row r="2336" spans="2:24" ht="18.600000000000001" hidden="1" thickBot="1">
      <c r="B2336" s="686">
        <v>2600</v>
      </c>
      <c r="C2336" s="961" t="s">
        <v>234</v>
      </c>
      <c r="D2336" s="962"/>
      <c r="E2336" s="687"/>
      <c r="F2336" s="690"/>
      <c r="G2336" s="691"/>
      <c r="H2336" s="691"/>
      <c r="I2336" s="692">
        <f t="shared" si="659"/>
        <v>0</v>
      </c>
      <c r="J2336" s="243" t="str">
        <f t="shared" si="657"/>
        <v/>
      </c>
      <c r="K2336" s="244"/>
      <c r="L2336" s="428"/>
      <c r="M2336" s="254"/>
      <c r="N2336" s="315">
        <f t="shared" si="660"/>
        <v>0</v>
      </c>
      <c r="O2336" s="424">
        <f t="shared" si="661"/>
        <v>0</v>
      </c>
      <c r="P2336" s="244"/>
      <c r="Q2336" s="665"/>
      <c r="R2336" s="666"/>
      <c r="S2336" s="667"/>
      <c r="T2336" s="667"/>
      <c r="U2336" s="666"/>
      <c r="V2336" s="667"/>
      <c r="W2336" s="711"/>
      <c r="X2336" s="313">
        <f t="shared" si="658"/>
        <v>0</v>
      </c>
    </row>
    <row r="2337" spans="2:24" ht="18.600000000000001" hidden="1" thickBot="1">
      <c r="B2337" s="686">
        <v>2700</v>
      </c>
      <c r="C2337" s="961" t="s">
        <v>235</v>
      </c>
      <c r="D2337" s="962"/>
      <c r="E2337" s="687"/>
      <c r="F2337" s="690"/>
      <c r="G2337" s="691"/>
      <c r="H2337" s="691"/>
      <c r="I2337" s="692">
        <f t="shared" si="659"/>
        <v>0</v>
      </c>
      <c r="J2337" s="243" t="str">
        <f t="shared" si="657"/>
        <v/>
      </c>
      <c r="K2337" s="244"/>
      <c r="L2337" s="428"/>
      <c r="M2337" s="254"/>
      <c r="N2337" s="315">
        <f t="shared" si="660"/>
        <v>0</v>
      </c>
      <c r="O2337" s="424">
        <f t="shared" si="661"/>
        <v>0</v>
      </c>
      <c r="P2337" s="244"/>
      <c r="Q2337" s="665"/>
      <c r="R2337" s="666"/>
      <c r="S2337" s="667"/>
      <c r="T2337" s="667"/>
      <c r="U2337" s="666"/>
      <c r="V2337" s="667"/>
      <c r="W2337" s="711"/>
      <c r="X2337" s="313">
        <f t="shared" si="658"/>
        <v>0</v>
      </c>
    </row>
    <row r="2338" spans="2:24" ht="18.600000000000001" hidden="1" thickBot="1">
      <c r="B2338" s="686">
        <v>2800</v>
      </c>
      <c r="C2338" s="961" t="s">
        <v>1683</v>
      </c>
      <c r="D2338" s="962"/>
      <c r="E2338" s="687"/>
      <c r="F2338" s="690"/>
      <c r="G2338" s="691"/>
      <c r="H2338" s="691"/>
      <c r="I2338" s="692">
        <f t="shared" si="659"/>
        <v>0</v>
      </c>
      <c r="J2338" s="243" t="str">
        <f t="shared" si="657"/>
        <v/>
      </c>
      <c r="K2338" s="244"/>
      <c r="L2338" s="428"/>
      <c r="M2338" s="254"/>
      <c r="N2338" s="315">
        <f t="shared" si="660"/>
        <v>0</v>
      </c>
      <c r="O2338" s="424">
        <f t="shared" si="661"/>
        <v>0</v>
      </c>
      <c r="P2338" s="244"/>
      <c r="Q2338" s="665"/>
      <c r="R2338" s="666"/>
      <c r="S2338" s="667"/>
      <c r="T2338" s="667"/>
      <c r="U2338" s="666"/>
      <c r="V2338" s="667"/>
      <c r="W2338" s="711"/>
      <c r="X2338" s="313">
        <f t="shared" si="658"/>
        <v>0</v>
      </c>
    </row>
    <row r="2339" spans="2:24" ht="18.600000000000001" hidden="1" thickBot="1">
      <c r="B2339" s="686">
        <v>2900</v>
      </c>
      <c r="C2339" s="952" t="s">
        <v>236</v>
      </c>
      <c r="D2339" s="953"/>
      <c r="E2339" s="687"/>
      <c r="F2339" s="688">
        <f>SUM(F2340:F2347)</f>
        <v>0</v>
      </c>
      <c r="G2339" s="689">
        <f>SUM(G2340:G2347)</f>
        <v>0</v>
      </c>
      <c r="H2339" s="689">
        <f>SUM(H2340:H2347)</f>
        <v>0</v>
      </c>
      <c r="I2339" s="689">
        <f>SUM(I2340:I2347)</f>
        <v>0</v>
      </c>
      <c r="J2339" s="243" t="str">
        <f t="shared" si="657"/>
        <v/>
      </c>
      <c r="K2339" s="244"/>
      <c r="L2339" s="316">
        <f>SUM(L2340:L2347)</f>
        <v>0</v>
      </c>
      <c r="M2339" s="317">
        <f>SUM(M2340:M2347)</f>
        <v>0</v>
      </c>
      <c r="N2339" s="425">
        <f>SUM(N2340:N2347)</f>
        <v>0</v>
      </c>
      <c r="O2339" s="426">
        <f>SUM(O2340:O2347)</f>
        <v>0</v>
      </c>
      <c r="P2339" s="244"/>
      <c r="Q2339" s="665"/>
      <c r="R2339" s="666"/>
      <c r="S2339" s="666"/>
      <c r="T2339" s="666"/>
      <c r="U2339" s="666"/>
      <c r="V2339" s="666"/>
      <c r="W2339" s="712"/>
      <c r="X2339" s="313">
        <f t="shared" si="658"/>
        <v>0</v>
      </c>
    </row>
    <row r="2340" spans="2:24" ht="18.600000000000001" hidden="1" thickBot="1">
      <c r="B2340" s="172"/>
      <c r="C2340" s="144">
        <v>2910</v>
      </c>
      <c r="D2340" s="319" t="s">
        <v>1720</v>
      </c>
      <c r="E2340" s="704"/>
      <c r="F2340" s="449"/>
      <c r="G2340" s="245"/>
      <c r="H2340" s="245"/>
      <c r="I2340" s="476">
        <f t="shared" ref="I2340:I2347" si="662">F2340+G2340+H2340</f>
        <v>0</v>
      </c>
      <c r="J2340" s="243" t="str">
        <f t="shared" si="657"/>
        <v/>
      </c>
      <c r="K2340" s="244"/>
      <c r="L2340" s="423"/>
      <c r="M2340" s="252"/>
      <c r="N2340" s="315">
        <f t="shared" ref="N2340:N2347" si="663">I2340</f>
        <v>0</v>
      </c>
      <c r="O2340" s="424">
        <f t="shared" ref="O2340:O2347" si="664">L2340+M2340-N2340</f>
        <v>0</v>
      </c>
      <c r="P2340" s="244"/>
      <c r="Q2340" s="663"/>
      <c r="R2340" s="667"/>
      <c r="S2340" s="667"/>
      <c r="T2340" s="667"/>
      <c r="U2340" s="667"/>
      <c r="V2340" s="667"/>
      <c r="W2340" s="711"/>
      <c r="X2340" s="313">
        <f t="shared" si="658"/>
        <v>0</v>
      </c>
    </row>
    <row r="2341" spans="2:24" ht="18.600000000000001" hidden="1" thickBot="1">
      <c r="B2341" s="172"/>
      <c r="C2341" s="144">
        <v>2920</v>
      </c>
      <c r="D2341" s="319" t="s">
        <v>237</v>
      </c>
      <c r="E2341" s="704"/>
      <c r="F2341" s="449"/>
      <c r="G2341" s="245"/>
      <c r="H2341" s="245"/>
      <c r="I2341" s="476">
        <f t="shared" si="662"/>
        <v>0</v>
      </c>
      <c r="J2341" s="243" t="str">
        <f t="shared" si="657"/>
        <v/>
      </c>
      <c r="K2341" s="244"/>
      <c r="L2341" s="423"/>
      <c r="M2341" s="252"/>
      <c r="N2341" s="315">
        <f t="shared" si="663"/>
        <v>0</v>
      </c>
      <c r="O2341" s="424">
        <f t="shared" si="664"/>
        <v>0</v>
      </c>
      <c r="P2341" s="244"/>
      <c r="Q2341" s="663"/>
      <c r="R2341" s="667"/>
      <c r="S2341" s="667"/>
      <c r="T2341" s="667"/>
      <c r="U2341" s="667"/>
      <c r="V2341" s="667"/>
      <c r="W2341" s="711"/>
      <c r="X2341" s="313">
        <f t="shared" si="658"/>
        <v>0</v>
      </c>
    </row>
    <row r="2342" spans="2:24" ht="33" hidden="1" thickBot="1">
      <c r="B2342" s="172"/>
      <c r="C2342" s="168">
        <v>2969</v>
      </c>
      <c r="D2342" s="320" t="s">
        <v>238</v>
      </c>
      <c r="E2342" s="704"/>
      <c r="F2342" s="449"/>
      <c r="G2342" s="245"/>
      <c r="H2342" s="245"/>
      <c r="I2342" s="476">
        <f t="shared" si="662"/>
        <v>0</v>
      </c>
      <c r="J2342" s="243" t="str">
        <f t="shared" si="657"/>
        <v/>
      </c>
      <c r="K2342" s="244"/>
      <c r="L2342" s="423"/>
      <c r="M2342" s="252"/>
      <c r="N2342" s="315">
        <f t="shared" si="663"/>
        <v>0</v>
      </c>
      <c r="O2342" s="424">
        <f t="shared" si="664"/>
        <v>0</v>
      </c>
      <c r="P2342" s="244"/>
      <c r="Q2342" s="663"/>
      <c r="R2342" s="667"/>
      <c r="S2342" s="667"/>
      <c r="T2342" s="667"/>
      <c r="U2342" s="667"/>
      <c r="V2342" s="667"/>
      <c r="W2342" s="711"/>
      <c r="X2342" s="313">
        <f t="shared" si="658"/>
        <v>0</v>
      </c>
    </row>
    <row r="2343" spans="2:24" ht="33" hidden="1" thickBot="1">
      <c r="B2343" s="172"/>
      <c r="C2343" s="168">
        <v>2970</v>
      </c>
      <c r="D2343" s="320" t="s">
        <v>239</v>
      </c>
      <c r="E2343" s="704"/>
      <c r="F2343" s="449"/>
      <c r="G2343" s="245"/>
      <c r="H2343" s="245"/>
      <c r="I2343" s="476">
        <f t="shared" si="662"/>
        <v>0</v>
      </c>
      <c r="J2343" s="243" t="str">
        <f t="shared" si="657"/>
        <v/>
      </c>
      <c r="K2343" s="244"/>
      <c r="L2343" s="423"/>
      <c r="M2343" s="252"/>
      <c r="N2343" s="315">
        <f t="shared" si="663"/>
        <v>0</v>
      </c>
      <c r="O2343" s="424">
        <f t="shared" si="664"/>
        <v>0</v>
      </c>
      <c r="P2343" s="244"/>
      <c r="Q2343" s="663"/>
      <c r="R2343" s="667"/>
      <c r="S2343" s="667"/>
      <c r="T2343" s="667"/>
      <c r="U2343" s="667"/>
      <c r="V2343" s="667"/>
      <c r="W2343" s="711"/>
      <c r="X2343" s="313">
        <f t="shared" si="658"/>
        <v>0</v>
      </c>
    </row>
    <row r="2344" spans="2:24" ht="18.600000000000001" hidden="1" thickBot="1">
      <c r="B2344" s="172"/>
      <c r="C2344" s="166">
        <v>2989</v>
      </c>
      <c r="D2344" s="321" t="s">
        <v>240</v>
      </c>
      <c r="E2344" s="704"/>
      <c r="F2344" s="449"/>
      <c r="G2344" s="245"/>
      <c r="H2344" s="245"/>
      <c r="I2344" s="476">
        <f t="shared" si="662"/>
        <v>0</v>
      </c>
      <c r="J2344" s="243" t="str">
        <f t="shared" si="657"/>
        <v/>
      </c>
      <c r="K2344" s="244"/>
      <c r="L2344" s="423"/>
      <c r="M2344" s="252"/>
      <c r="N2344" s="315">
        <f t="shared" si="663"/>
        <v>0</v>
      </c>
      <c r="O2344" s="424">
        <f t="shared" si="664"/>
        <v>0</v>
      </c>
      <c r="P2344" s="244"/>
      <c r="Q2344" s="663"/>
      <c r="R2344" s="667"/>
      <c r="S2344" s="667"/>
      <c r="T2344" s="667"/>
      <c r="U2344" s="667"/>
      <c r="V2344" s="667"/>
      <c r="W2344" s="711"/>
      <c r="X2344" s="313">
        <f t="shared" si="658"/>
        <v>0</v>
      </c>
    </row>
    <row r="2345" spans="2:24" ht="33" hidden="1" thickBot="1">
      <c r="B2345" s="136"/>
      <c r="C2345" s="137">
        <v>2990</v>
      </c>
      <c r="D2345" s="322" t="s">
        <v>1701</v>
      </c>
      <c r="E2345" s="704"/>
      <c r="F2345" s="449"/>
      <c r="G2345" s="245"/>
      <c r="H2345" s="245"/>
      <c r="I2345" s="476">
        <f t="shared" si="662"/>
        <v>0</v>
      </c>
      <c r="J2345" s="243" t="str">
        <f t="shared" si="657"/>
        <v/>
      </c>
      <c r="K2345" s="244"/>
      <c r="L2345" s="423"/>
      <c r="M2345" s="252"/>
      <c r="N2345" s="315">
        <f t="shared" si="663"/>
        <v>0</v>
      </c>
      <c r="O2345" s="424">
        <f t="shared" si="664"/>
        <v>0</v>
      </c>
      <c r="P2345" s="244"/>
      <c r="Q2345" s="663"/>
      <c r="R2345" s="667"/>
      <c r="S2345" s="667"/>
      <c r="T2345" s="667"/>
      <c r="U2345" s="667"/>
      <c r="V2345" s="667"/>
      <c r="W2345" s="711"/>
      <c r="X2345" s="313">
        <f t="shared" si="658"/>
        <v>0</v>
      </c>
    </row>
    <row r="2346" spans="2:24" ht="18.600000000000001" hidden="1" thickBot="1">
      <c r="B2346" s="136"/>
      <c r="C2346" s="137">
        <v>2991</v>
      </c>
      <c r="D2346" s="322" t="s">
        <v>241</v>
      </c>
      <c r="E2346" s="704"/>
      <c r="F2346" s="449"/>
      <c r="G2346" s="245"/>
      <c r="H2346" s="245"/>
      <c r="I2346" s="476">
        <f t="shared" si="662"/>
        <v>0</v>
      </c>
      <c r="J2346" s="243" t="str">
        <f t="shared" si="657"/>
        <v/>
      </c>
      <c r="K2346" s="244"/>
      <c r="L2346" s="423"/>
      <c r="M2346" s="252"/>
      <c r="N2346" s="315">
        <f t="shared" si="663"/>
        <v>0</v>
      </c>
      <c r="O2346" s="424">
        <f t="shared" si="664"/>
        <v>0</v>
      </c>
      <c r="P2346" s="244"/>
      <c r="Q2346" s="663"/>
      <c r="R2346" s="667"/>
      <c r="S2346" s="667"/>
      <c r="T2346" s="667"/>
      <c r="U2346" s="667"/>
      <c r="V2346" s="667"/>
      <c r="W2346" s="711"/>
      <c r="X2346" s="313">
        <f t="shared" si="658"/>
        <v>0</v>
      </c>
    </row>
    <row r="2347" spans="2:24" ht="18.600000000000001" hidden="1" thickBot="1">
      <c r="B2347" s="136"/>
      <c r="C2347" s="142">
        <v>2992</v>
      </c>
      <c r="D2347" s="154" t="s">
        <v>242</v>
      </c>
      <c r="E2347" s="704"/>
      <c r="F2347" s="449"/>
      <c r="G2347" s="245"/>
      <c r="H2347" s="245"/>
      <c r="I2347" s="476">
        <f t="shared" si="662"/>
        <v>0</v>
      </c>
      <c r="J2347" s="243" t="str">
        <f t="shared" si="657"/>
        <v/>
      </c>
      <c r="K2347" s="244"/>
      <c r="L2347" s="423"/>
      <c r="M2347" s="252"/>
      <c r="N2347" s="315">
        <f t="shared" si="663"/>
        <v>0</v>
      </c>
      <c r="O2347" s="424">
        <f t="shared" si="664"/>
        <v>0</v>
      </c>
      <c r="P2347" s="244"/>
      <c r="Q2347" s="663"/>
      <c r="R2347" s="667"/>
      <c r="S2347" s="667"/>
      <c r="T2347" s="667"/>
      <c r="U2347" s="667"/>
      <c r="V2347" s="667"/>
      <c r="W2347" s="711"/>
      <c r="X2347" s="313">
        <f t="shared" si="658"/>
        <v>0</v>
      </c>
    </row>
    <row r="2348" spans="2:24" ht="18.600000000000001" hidden="1" thickBot="1">
      <c r="B2348" s="686">
        <v>3300</v>
      </c>
      <c r="C2348" s="952" t="s">
        <v>1740</v>
      </c>
      <c r="D2348" s="952"/>
      <c r="E2348" s="687"/>
      <c r="F2348" s="673">
        <v>0</v>
      </c>
      <c r="G2348" s="673">
        <v>0</v>
      </c>
      <c r="H2348" s="673">
        <v>0</v>
      </c>
      <c r="I2348" s="689">
        <f>SUM(I2349:I2353)</f>
        <v>0</v>
      </c>
      <c r="J2348" s="243" t="str">
        <f t="shared" si="657"/>
        <v/>
      </c>
      <c r="K2348" s="244"/>
      <c r="L2348" s="665"/>
      <c r="M2348" s="666"/>
      <c r="N2348" s="666"/>
      <c r="O2348" s="712"/>
      <c r="P2348" s="244"/>
      <c r="Q2348" s="665"/>
      <c r="R2348" s="666"/>
      <c r="S2348" s="666"/>
      <c r="T2348" s="666"/>
      <c r="U2348" s="666"/>
      <c r="V2348" s="666"/>
      <c r="W2348" s="712"/>
      <c r="X2348" s="313">
        <f t="shared" si="658"/>
        <v>0</v>
      </c>
    </row>
    <row r="2349" spans="2:24" ht="18.600000000000001" hidden="1" thickBot="1">
      <c r="B2349" s="143"/>
      <c r="C2349" s="144">
        <v>3301</v>
      </c>
      <c r="D2349" s="460" t="s">
        <v>243</v>
      </c>
      <c r="E2349" s="704"/>
      <c r="F2349" s="592">
        <v>0</v>
      </c>
      <c r="G2349" s="592">
        <v>0</v>
      </c>
      <c r="H2349" s="592">
        <v>0</v>
      </c>
      <c r="I2349" s="476">
        <f t="shared" ref="I2349:I2356" si="665">F2349+G2349+H2349</f>
        <v>0</v>
      </c>
      <c r="J2349" s="243" t="str">
        <f t="shared" si="657"/>
        <v/>
      </c>
      <c r="K2349" s="244"/>
      <c r="L2349" s="663"/>
      <c r="M2349" s="667"/>
      <c r="N2349" s="667"/>
      <c r="O2349" s="711"/>
      <c r="P2349" s="244"/>
      <c r="Q2349" s="663"/>
      <c r="R2349" s="667"/>
      <c r="S2349" s="667"/>
      <c r="T2349" s="667"/>
      <c r="U2349" s="667"/>
      <c r="V2349" s="667"/>
      <c r="W2349" s="711"/>
      <c r="X2349" s="313">
        <f t="shared" si="658"/>
        <v>0</v>
      </c>
    </row>
    <row r="2350" spans="2:24" ht="18.600000000000001" hidden="1" thickBot="1">
      <c r="B2350" s="143"/>
      <c r="C2350" s="168">
        <v>3302</v>
      </c>
      <c r="D2350" s="461" t="s">
        <v>1061</v>
      </c>
      <c r="E2350" s="704"/>
      <c r="F2350" s="592">
        <v>0</v>
      </c>
      <c r="G2350" s="592">
        <v>0</v>
      </c>
      <c r="H2350" s="592">
        <v>0</v>
      </c>
      <c r="I2350" s="476">
        <f t="shared" si="665"/>
        <v>0</v>
      </c>
      <c r="J2350" s="243" t="str">
        <f t="shared" ref="J2350:J2381" si="666">(IF($E2350&lt;&gt;0,$J$2,IF($I2350&lt;&gt;0,$J$2,"")))</f>
        <v/>
      </c>
      <c r="K2350" s="244"/>
      <c r="L2350" s="663"/>
      <c r="M2350" s="667"/>
      <c r="N2350" s="667"/>
      <c r="O2350" s="711"/>
      <c r="P2350" s="244"/>
      <c r="Q2350" s="663"/>
      <c r="R2350" s="667"/>
      <c r="S2350" s="667"/>
      <c r="T2350" s="667"/>
      <c r="U2350" s="667"/>
      <c r="V2350" s="667"/>
      <c r="W2350" s="711"/>
      <c r="X2350" s="313">
        <f t="shared" ref="X2350:X2381" si="667">T2350-U2350-V2350-W2350</f>
        <v>0</v>
      </c>
    </row>
    <row r="2351" spans="2:24" ht="18.600000000000001" hidden="1" thickBot="1">
      <c r="B2351" s="143"/>
      <c r="C2351" s="166">
        <v>3304</v>
      </c>
      <c r="D2351" s="462" t="s">
        <v>245</v>
      </c>
      <c r="E2351" s="704"/>
      <c r="F2351" s="592">
        <v>0</v>
      </c>
      <c r="G2351" s="592">
        <v>0</v>
      </c>
      <c r="H2351" s="592">
        <v>0</v>
      </c>
      <c r="I2351" s="476">
        <f t="shared" si="665"/>
        <v>0</v>
      </c>
      <c r="J2351" s="243" t="str">
        <f t="shared" si="666"/>
        <v/>
      </c>
      <c r="K2351" s="244"/>
      <c r="L2351" s="663"/>
      <c r="M2351" s="667"/>
      <c r="N2351" s="667"/>
      <c r="O2351" s="711"/>
      <c r="P2351" s="244"/>
      <c r="Q2351" s="663"/>
      <c r="R2351" s="667"/>
      <c r="S2351" s="667"/>
      <c r="T2351" s="667"/>
      <c r="U2351" s="667"/>
      <c r="V2351" s="667"/>
      <c r="W2351" s="711"/>
      <c r="X2351" s="313">
        <f t="shared" si="667"/>
        <v>0</v>
      </c>
    </row>
    <row r="2352" spans="2:24" ht="31.8" hidden="1" thickBot="1">
      <c r="B2352" s="143"/>
      <c r="C2352" s="142">
        <v>3306</v>
      </c>
      <c r="D2352" s="463" t="s">
        <v>1684</v>
      </c>
      <c r="E2352" s="704"/>
      <c r="F2352" s="592">
        <v>0</v>
      </c>
      <c r="G2352" s="592">
        <v>0</v>
      </c>
      <c r="H2352" s="592">
        <v>0</v>
      </c>
      <c r="I2352" s="476">
        <f t="shared" si="665"/>
        <v>0</v>
      </c>
      <c r="J2352" s="243" t="str">
        <f t="shared" si="666"/>
        <v/>
      </c>
      <c r="K2352" s="244"/>
      <c r="L2352" s="663"/>
      <c r="M2352" s="667"/>
      <c r="N2352" s="667"/>
      <c r="O2352" s="711"/>
      <c r="P2352" s="244"/>
      <c r="Q2352" s="663"/>
      <c r="R2352" s="667"/>
      <c r="S2352" s="667"/>
      <c r="T2352" s="667"/>
      <c r="U2352" s="667"/>
      <c r="V2352" s="667"/>
      <c r="W2352" s="711"/>
      <c r="X2352" s="313">
        <f t="shared" si="667"/>
        <v>0</v>
      </c>
    </row>
    <row r="2353" spans="2:24" ht="18.600000000000001" hidden="1" thickBot="1">
      <c r="B2353" s="143"/>
      <c r="C2353" s="142">
        <v>3307</v>
      </c>
      <c r="D2353" s="463" t="s">
        <v>1775</v>
      </c>
      <c r="E2353" s="704"/>
      <c r="F2353" s="592">
        <v>0</v>
      </c>
      <c r="G2353" s="592">
        <v>0</v>
      </c>
      <c r="H2353" s="592">
        <v>0</v>
      </c>
      <c r="I2353" s="476">
        <f t="shared" si="665"/>
        <v>0</v>
      </c>
      <c r="J2353" s="243" t="str">
        <f t="shared" si="666"/>
        <v/>
      </c>
      <c r="K2353" s="244"/>
      <c r="L2353" s="663"/>
      <c r="M2353" s="667"/>
      <c r="N2353" s="667"/>
      <c r="O2353" s="711"/>
      <c r="P2353" s="244"/>
      <c r="Q2353" s="663"/>
      <c r="R2353" s="667"/>
      <c r="S2353" s="667"/>
      <c r="T2353" s="667"/>
      <c r="U2353" s="667"/>
      <c r="V2353" s="667"/>
      <c r="W2353" s="711"/>
      <c r="X2353" s="313">
        <f t="shared" si="667"/>
        <v>0</v>
      </c>
    </row>
    <row r="2354" spans="2:24" ht="18.600000000000001" hidden="1" thickBot="1">
      <c r="B2354" s="686">
        <v>3900</v>
      </c>
      <c r="C2354" s="944" t="s">
        <v>246</v>
      </c>
      <c r="D2354" s="965"/>
      <c r="E2354" s="687"/>
      <c r="F2354" s="673">
        <v>0</v>
      </c>
      <c r="G2354" s="673">
        <v>0</v>
      </c>
      <c r="H2354" s="673">
        <v>0</v>
      </c>
      <c r="I2354" s="692">
        <f t="shared" si="665"/>
        <v>0</v>
      </c>
      <c r="J2354" s="243" t="str">
        <f t="shared" si="666"/>
        <v/>
      </c>
      <c r="K2354" s="244"/>
      <c r="L2354" s="428"/>
      <c r="M2354" s="254"/>
      <c r="N2354" s="317">
        <f>I2354</f>
        <v>0</v>
      </c>
      <c r="O2354" s="424">
        <f>L2354+M2354-N2354</f>
        <v>0</v>
      </c>
      <c r="P2354" s="244"/>
      <c r="Q2354" s="428"/>
      <c r="R2354" s="254"/>
      <c r="S2354" s="429">
        <f>+IF(+(L2354+M2354)&gt;=I2354,+M2354,+(+I2354-L2354))</f>
        <v>0</v>
      </c>
      <c r="T2354" s="315">
        <f>Q2354+R2354-S2354</f>
        <v>0</v>
      </c>
      <c r="U2354" s="254"/>
      <c r="V2354" s="254"/>
      <c r="W2354" s="253"/>
      <c r="X2354" s="313">
        <f t="shared" si="667"/>
        <v>0</v>
      </c>
    </row>
    <row r="2355" spans="2:24" ht="18.600000000000001" hidden="1" thickBot="1">
      <c r="B2355" s="686">
        <v>4000</v>
      </c>
      <c r="C2355" s="966" t="s">
        <v>247</v>
      </c>
      <c r="D2355" s="966"/>
      <c r="E2355" s="687"/>
      <c r="F2355" s="690"/>
      <c r="G2355" s="691"/>
      <c r="H2355" s="691"/>
      <c r="I2355" s="692">
        <f t="shared" si="665"/>
        <v>0</v>
      </c>
      <c r="J2355" s="243" t="str">
        <f t="shared" si="666"/>
        <v/>
      </c>
      <c r="K2355" s="244"/>
      <c r="L2355" s="428"/>
      <c r="M2355" s="254"/>
      <c r="N2355" s="317">
        <f>I2355</f>
        <v>0</v>
      </c>
      <c r="O2355" s="424">
        <f>L2355+M2355-N2355</f>
        <v>0</v>
      </c>
      <c r="P2355" s="244"/>
      <c r="Q2355" s="665"/>
      <c r="R2355" s="666"/>
      <c r="S2355" s="666"/>
      <c r="T2355" s="667"/>
      <c r="U2355" s="666"/>
      <c r="V2355" s="666"/>
      <c r="W2355" s="711"/>
      <c r="X2355" s="313">
        <f t="shared" si="667"/>
        <v>0</v>
      </c>
    </row>
    <row r="2356" spans="2:24" ht="18.600000000000001" hidden="1" thickBot="1">
      <c r="B2356" s="686">
        <v>4100</v>
      </c>
      <c r="C2356" s="966" t="s">
        <v>248</v>
      </c>
      <c r="D2356" s="966"/>
      <c r="E2356" s="687"/>
      <c r="F2356" s="673">
        <v>0</v>
      </c>
      <c r="G2356" s="673">
        <v>0</v>
      </c>
      <c r="H2356" s="673">
        <v>0</v>
      </c>
      <c r="I2356" s="692">
        <f t="shared" si="665"/>
        <v>0</v>
      </c>
      <c r="J2356" s="243" t="str">
        <f t="shared" si="666"/>
        <v/>
      </c>
      <c r="K2356" s="244"/>
      <c r="L2356" s="665"/>
      <c r="M2356" s="666"/>
      <c r="N2356" s="666"/>
      <c r="O2356" s="712"/>
      <c r="P2356" s="244"/>
      <c r="Q2356" s="665"/>
      <c r="R2356" s="666"/>
      <c r="S2356" s="666"/>
      <c r="T2356" s="666"/>
      <c r="U2356" s="666"/>
      <c r="V2356" s="666"/>
      <c r="W2356" s="712"/>
      <c r="X2356" s="313">
        <f t="shared" si="667"/>
        <v>0</v>
      </c>
    </row>
    <row r="2357" spans="2:24" ht="18.600000000000001" hidden="1" thickBot="1">
      <c r="B2357" s="686">
        <v>4200</v>
      </c>
      <c r="C2357" s="952" t="s">
        <v>249</v>
      </c>
      <c r="D2357" s="953"/>
      <c r="E2357" s="687"/>
      <c r="F2357" s="688">
        <f>SUM(F2358:F2363)</f>
        <v>0</v>
      </c>
      <c r="G2357" s="689">
        <f>SUM(G2358:G2363)</f>
        <v>0</v>
      </c>
      <c r="H2357" s="689">
        <f>SUM(H2358:H2363)</f>
        <v>0</v>
      </c>
      <c r="I2357" s="689">
        <f>SUM(I2358:I2363)</f>
        <v>0</v>
      </c>
      <c r="J2357" s="243" t="str">
        <f t="shared" si="666"/>
        <v/>
      </c>
      <c r="K2357" s="244"/>
      <c r="L2357" s="316">
        <f>SUM(L2358:L2363)</f>
        <v>0</v>
      </c>
      <c r="M2357" s="317">
        <f>SUM(M2358:M2363)</f>
        <v>0</v>
      </c>
      <c r="N2357" s="425">
        <f>SUM(N2358:N2363)</f>
        <v>0</v>
      </c>
      <c r="O2357" s="426">
        <f>SUM(O2358:O2363)</f>
        <v>0</v>
      </c>
      <c r="P2357" s="244"/>
      <c r="Q2357" s="316">
        <f t="shared" ref="Q2357:W2357" si="668">SUM(Q2358:Q2363)</f>
        <v>0</v>
      </c>
      <c r="R2357" s="317">
        <f t="shared" si="668"/>
        <v>0</v>
      </c>
      <c r="S2357" s="317">
        <f t="shared" si="668"/>
        <v>0</v>
      </c>
      <c r="T2357" s="317">
        <f t="shared" si="668"/>
        <v>0</v>
      </c>
      <c r="U2357" s="317">
        <f t="shared" si="668"/>
        <v>0</v>
      </c>
      <c r="V2357" s="317">
        <f t="shared" si="668"/>
        <v>0</v>
      </c>
      <c r="W2357" s="426">
        <f t="shared" si="668"/>
        <v>0</v>
      </c>
      <c r="X2357" s="313">
        <f t="shared" si="667"/>
        <v>0</v>
      </c>
    </row>
    <row r="2358" spans="2:24" ht="18.600000000000001" hidden="1" thickBot="1">
      <c r="B2358" s="173"/>
      <c r="C2358" s="144">
        <v>4201</v>
      </c>
      <c r="D2358" s="138" t="s">
        <v>250</v>
      </c>
      <c r="E2358" s="704"/>
      <c r="F2358" s="449"/>
      <c r="G2358" s="245"/>
      <c r="H2358" s="245"/>
      <c r="I2358" s="476">
        <f t="shared" ref="I2358:I2363" si="669">F2358+G2358+H2358</f>
        <v>0</v>
      </c>
      <c r="J2358" s="243" t="str">
        <f t="shared" si="666"/>
        <v/>
      </c>
      <c r="K2358" s="244"/>
      <c r="L2358" s="423"/>
      <c r="M2358" s="252"/>
      <c r="N2358" s="315">
        <f t="shared" ref="N2358:N2363" si="670">I2358</f>
        <v>0</v>
      </c>
      <c r="O2358" s="424">
        <f t="shared" ref="O2358:O2363" si="671">L2358+M2358-N2358</f>
        <v>0</v>
      </c>
      <c r="P2358" s="244"/>
      <c r="Q2358" s="423"/>
      <c r="R2358" s="252"/>
      <c r="S2358" s="429">
        <f t="shared" ref="S2358:S2363" si="672">+IF(+(L2358+M2358)&gt;=I2358,+M2358,+(+I2358-L2358))</f>
        <v>0</v>
      </c>
      <c r="T2358" s="315">
        <f t="shared" ref="T2358:T2363" si="673">Q2358+R2358-S2358</f>
        <v>0</v>
      </c>
      <c r="U2358" s="252"/>
      <c r="V2358" s="252"/>
      <c r="W2358" s="253"/>
      <c r="X2358" s="313">
        <f t="shared" si="667"/>
        <v>0</v>
      </c>
    </row>
    <row r="2359" spans="2:24" ht="18.600000000000001" hidden="1" thickBot="1">
      <c r="B2359" s="173"/>
      <c r="C2359" s="137">
        <v>4202</v>
      </c>
      <c r="D2359" s="139" t="s">
        <v>251</v>
      </c>
      <c r="E2359" s="704"/>
      <c r="F2359" s="449"/>
      <c r="G2359" s="245"/>
      <c r="H2359" s="245"/>
      <c r="I2359" s="476">
        <f t="shared" si="669"/>
        <v>0</v>
      </c>
      <c r="J2359" s="243" t="str">
        <f t="shared" si="666"/>
        <v/>
      </c>
      <c r="K2359" s="244"/>
      <c r="L2359" s="423"/>
      <c r="M2359" s="252"/>
      <c r="N2359" s="315">
        <f t="shared" si="670"/>
        <v>0</v>
      </c>
      <c r="O2359" s="424">
        <f t="shared" si="671"/>
        <v>0</v>
      </c>
      <c r="P2359" s="244"/>
      <c r="Q2359" s="423"/>
      <c r="R2359" s="252"/>
      <c r="S2359" s="429">
        <f t="shared" si="672"/>
        <v>0</v>
      </c>
      <c r="T2359" s="315">
        <f t="shared" si="673"/>
        <v>0</v>
      </c>
      <c r="U2359" s="252"/>
      <c r="V2359" s="252"/>
      <c r="W2359" s="253"/>
      <c r="X2359" s="313">
        <f t="shared" si="667"/>
        <v>0</v>
      </c>
    </row>
    <row r="2360" spans="2:24" ht="18.600000000000001" hidden="1" thickBot="1">
      <c r="B2360" s="173"/>
      <c r="C2360" s="137">
        <v>4214</v>
      </c>
      <c r="D2360" s="139" t="s">
        <v>252</v>
      </c>
      <c r="E2360" s="704"/>
      <c r="F2360" s="449"/>
      <c r="G2360" s="245"/>
      <c r="H2360" s="245"/>
      <c r="I2360" s="476">
        <f t="shared" si="669"/>
        <v>0</v>
      </c>
      <c r="J2360" s="243" t="str">
        <f t="shared" si="666"/>
        <v/>
      </c>
      <c r="K2360" s="244"/>
      <c r="L2360" s="423"/>
      <c r="M2360" s="252"/>
      <c r="N2360" s="315">
        <f t="shared" si="670"/>
        <v>0</v>
      </c>
      <c r="O2360" s="424">
        <f t="shared" si="671"/>
        <v>0</v>
      </c>
      <c r="P2360" s="244"/>
      <c r="Q2360" s="423"/>
      <c r="R2360" s="252"/>
      <c r="S2360" s="429">
        <f t="shared" si="672"/>
        <v>0</v>
      </c>
      <c r="T2360" s="315">
        <f t="shared" si="673"/>
        <v>0</v>
      </c>
      <c r="U2360" s="252"/>
      <c r="V2360" s="252"/>
      <c r="W2360" s="253"/>
      <c r="X2360" s="313">
        <f t="shared" si="667"/>
        <v>0</v>
      </c>
    </row>
    <row r="2361" spans="2:24" ht="18.600000000000001" hidden="1" thickBot="1">
      <c r="B2361" s="173"/>
      <c r="C2361" s="137">
        <v>4217</v>
      </c>
      <c r="D2361" s="139" t="s">
        <v>253</v>
      </c>
      <c r="E2361" s="704"/>
      <c r="F2361" s="449"/>
      <c r="G2361" s="245"/>
      <c r="H2361" s="245"/>
      <c r="I2361" s="476">
        <f t="shared" si="669"/>
        <v>0</v>
      </c>
      <c r="J2361" s="243" t="str">
        <f t="shared" si="666"/>
        <v/>
      </c>
      <c r="K2361" s="244"/>
      <c r="L2361" s="423"/>
      <c r="M2361" s="252"/>
      <c r="N2361" s="315">
        <f t="shared" si="670"/>
        <v>0</v>
      </c>
      <c r="O2361" s="424">
        <f t="shared" si="671"/>
        <v>0</v>
      </c>
      <c r="P2361" s="244"/>
      <c r="Q2361" s="423"/>
      <c r="R2361" s="252"/>
      <c r="S2361" s="429">
        <f t="shared" si="672"/>
        <v>0</v>
      </c>
      <c r="T2361" s="315">
        <f t="shared" si="673"/>
        <v>0</v>
      </c>
      <c r="U2361" s="252"/>
      <c r="V2361" s="252"/>
      <c r="W2361" s="253"/>
      <c r="X2361" s="313">
        <f t="shared" si="667"/>
        <v>0</v>
      </c>
    </row>
    <row r="2362" spans="2:24" ht="18.600000000000001" hidden="1" thickBot="1">
      <c r="B2362" s="173"/>
      <c r="C2362" s="137">
        <v>4218</v>
      </c>
      <c r="D2362" s="145" t="s">
        <v>254</v>
      </c>
      <c r="E2362" s="704"/>
      <c r="F2362" s="449"/>
      <c r="G2362" s="245"/>
      <c r="H2362" s="245"/>
      <c r="I2362" s="476">
        <f t="shared" si="669"/>
        <v>0</v>
      </c>
      <c r="J2362" s="243" t="str">
        <f t="shared" si="666"/>
        <v/>
      </c>
      <c r="K2362" s="244"/>
      <c r="L2362" s="423"/>
      <c r="M2362" s="252"/>
      <c r="N2362" s="315">
        <f t="shared" si="670"/>
        <v>0</v>
      </c>
      <c r="O2362" s="424">
        <f t="shared" si="671"/>
        <v>0</v>
      </c>
      <c r="P2362" s="244"/>
      <c r="Q2362" s="423"/>
      <c r="R2362" s="252"/>
      <c r="S2362" s="429">
        <f t="shared" si="672"/>
        <v>0</v>
      </c>
      <c r="T2362" s="315">
        <f t="shared" si="673"/>
        <v>0</v>
      </c>
      <c r="U2362" s="252"/>
      <c r="V2362" s="252"/>
      <c r="W2362" s="253"/>
      <c r="X2362" s="313">
        <f t="shared" si="667"/>
        <v>0</v>
      </c>
    </row>
    <row r="2363" spans="2:24" ht="18.600000000000001" hidden="1" thickBot="1">
      <c r="B2363" s="173"/>
      <c r="C2363" s="137">
        <v>4219</v>
      </c>
      <c r="D2363" s="156" t="s">
        <v>255</v>
      </c>
      <c r="E2363" s="704"/>
      <c r="F2363" s="449"/>
      <c r="G2363" s="245"/>
      <c r="H2363" s="245"/>
      <c r="I2363" s="476">
        <f t="shared" si="669"/>
        <v>0</v>
      </c>
      <c r="J2363" s="243" t="str">
        <f t="shared" si="666"/>
        <v/>
      </c>
      <c r="K2363" s="244"/>
      <c r="L2363" s="423"/>
      <c r="M2363" s="252"/>
      <c r="N2363" s="315">
        <f t="shared" si="670"/>
        <v>0</v>
      </c>
      <c r="O2363" s="424">
        <f t="shared" si="671"/>
        <v>0</v>
      </c>
      <c r="P2363" s="244"/>
      <c r="Q2363" s="423"/>
      <c r="R2363" s="252"/>
      <c r="S2363" s="429">
        <f t="shared" si="672"/>
        <v>0</v>
      </c>
      <c r="T2363" s="315">
        <f t="shared" si="673"/>
        <v>0</v>
      </c>
      <c r="U2363" s="252"/>
      <c r="V2363" s="252"/>
      <c r="W2363" s="253"/>
      <c r="X2363" s="313">
        <f t="shared" si="667"/>
        <v>0</v>
      </c>
    </row>
    <row r="2364" spans="2:24" ht="18.600000000000001" hidden="1" thickBot="1">
      <c r="B2364" s="686">
        <v>4300</v>
      </c>
      <c r="C2364" s="942" t="s">
        <v>1685</v>
      </c>
      <c r="D2364" s="942"/>
      <c r="E2364" s="687"/>
      <c r="F2364" s="688">
        <f>SUM(F2365:F2367)</f>
        <v>0</v>
      </c>
      <c r="G2364" s="689">
        <f>SUM(G2365:G2367)</f>
        <v>0</v>
      </c>
      <c r="H2364" s="689">
        <f>SUM(H2365:H2367)</f>
        <v>0</v>
      </c>
      <c r="I2364" s="689">
        <f>SUM(I2365:I2367)</f>
        <v>0</v>
      </c>
      <c r="J2364" s="243" t="str">
        <f t="shared" si="666"/>
        <v/>
      </c>
      <c r="K2364" s="244"/>
      <c r="L2364" s="316">
        <f>SUM(L2365:L2367)</f>
        <v>0</v>
      </c>
      <c r="M2364" s="317">
        <f>SUM(M2365:M2367)</f>
        <v>0</v>
      </c>
      <c r="N2364" s="425">
        <f>SUM(N2365:N2367)</f>
        <v>0</v>
      </c>
      <c r="O2364" s="426">
        <f>SUM(O2365:O2367)</f>
        <v>0</v>
      </c>
      <c r="P2364" s="244"/>
      <c r="Q2364" s="316">
        <f t="shared" ref="Q2364:W2364" si="674">SUM(Q2365:Q2367)</f>
        <v>0</v>
      </c>
      <c r="R2364" s="317">
        <f t="shared" si="674"/>
        <v>0</v>
      </c>
      <c r="S2364" s="317">
        <f t="shared" si="674"/>
        <v>0</v>
      </c>
      <c r="T2364" s="317">
        <f t="shared" si="674"/>
        <v>0</v>
      </c>
      <c r="U2364" s="317">
        <f t="shared" si="674"/>
        <v>0</v>
      </c>
      <c r="V2364" s="317">
        <f t="shared" si="674"/>
        <v>0</v>
      </c>
      <c r="W2364" s="426">
        <f t="shared" si="674"/>
        <v>0</v>
      </c>
      <c r="X2364" s="313">
        <f t="shared" si="667"/>
        <v>0</v>
      </c>
    </row>
    <row r="2365" spans="2:24" ht="18.600000000000001" hidden="1" thickBot="1">
      <c r="B2365" s="173"/>
      <c r="C2365" s="144">
        <v>4301</v>
      </c>
      <c r="D2365" s="163" t="s">
        <v>256</v>
      </c>
      <c r="E2365" s="704"/>
      <c r="F2365" s="449"/>
      <c r="G2365" s="245"/>
      <c r="H2365" s="245"/>
      <c r="I2365" s="476">
        <f t="shared" ref="I2365:I2370" si="675">F2365+G2365+H2365</f>
        <v>0</v>
      </c>
      <c r="J2365" s="243" t="str">
        <f t="shared" si="666"/>
        <v/>
      </c>
      <c r="K2365" s="244"/>
      <c r="L2365" s="423"/>
      <c r="M2365" s="252"/>
      <c r="N2365" s="315">
        <f t="shared" ref="N2365:N2370" si="676">I2365</f>
        <v>0</v>
      </c>
      <c r="O2365" s="424">
        <f t="shared" ref="O2365:O2370" si="677">L2365+M2365-N2365</f>
        <v>0</v>
      </c>
      <c r="P2365" s="244"/>
      <c r="Q2365" s="423"/>
      <c r="R2365" s="252"/>
      <c r="S2365" s="429">
        <f t="shared" ref="S2365:S2370" si="678">+IF(+(L2365+M2365)&gt;=I2365,+M2365,+(+I2365-L2365))</f>
        <v>0</v>
      </c>
      <c r="T2365" s="315">
        <f t="shared" ref="T2365:T2370" si="679">Q2365+R2365-S2365</f>
        <v>0</v>
      </c>
      <c r="U2365" s="252"/>
      <c r="V2365" s="252"/>
      <c r="W2365" s="253"/>
      <c r="X2365" s="313">
        <f t="shared" si="667"/>
        <v>0</v>
      </c>
    </row>
    <row r="2366" spans="2:24" ht="18.600000000000001" hidden="1" thickBot="1">
      <c r="B2366" s="173"/>
      <c r="C2366" s="137">
        <v>4302</v>
      </c>
      <c r="D2366" s="139" t="s">
        <v>1062</v>
      </c>
      <c r="E2366" s="704"/>
      <c r="F2366" s="449"/>
      <c r="G2366" s="245"/>
      <c r="H2366" s="245"/>
      <c r="I2366" s="476">
        <f t="shared" si="675"/>
        <v>0</v>
      </c>
      <c r="J2366" s="243" t="str">
        <f t="shared" si="666"/>
        <v/>
      </c>
      <c r="K2366" s="244"/>
      <c r="L2366" s="423"/>
      <c r="M2366" s="252"/>
      <c r="N2366" s="315">
        <f t="shared" si="676"/>
        <v>0</v>
      </c>
      <c r="O2366" s="424">
        <f t="shared" si="677"/>
        <v>0</v>
      </c>
      <c r="P2366" s="244"/>
      <c r="Q2366" s="423"/>
      <c r="R2366" s="252"/>
      <c r="S2366" s="429">
        <f t="shared" si="678"/>
        <v>0</v>
      </c>
      <c r="T2366" s="315">
        <f t="shared" si="679"/>
        <v>0</v>
      </c>
      <c r="U2366" s="252"/>
      <c r="V2366" s="252"/>
      <c r="W2366" s="253"/>
      <c r="X2366" s="313">
        <f t="shared" si="667"/>
        <v>0</v>
      </c>
    </row>
    <row r="2367" spans="2:24" ht="18.600000000000001" hidden="1" thickBot="1">
      <c r="B2367" s="173"/>
      <c r="C2367" s="142">
        <v>4309</v>
      </c>
      <c r="D2367" s="148" t="s">
        <v>258</v>
      </c>
      <c r="E2367" s="704"/>
      <c r="F2367" s="449"/>
      <c r="G2367" s="245"/>
      <c r="H2367" s="245"/>
      <c r="I2367" s="476">
        <f t="shared" si="675"/>
        <v>0</v>
      </c>
      <c r="J2367" s="243" t="str">
        <f t="shared" si="666"/>
        <v/>
      </c>
      <c r="K2367" s="244"/>
      <c r="L2367" s="423"/>
      <c r="M2367" s="252"/>
      <c r="N2367" s="315">
        <f t="shared" si="676"/>
        <v>0</v>
      </c>
      <c r="O2367" s="424">
        <f t="shared" si="677"/>
        <v>0</v>
      </c>
      <c r="P2367" s="244"/>
      <c r="Q2367" s="423"/>
      <c r="R2367" s="252"/>
      <c r="S2367" s="429">
        <f t="shared" si="678"/>
        <v>0</v>
      </c>
      <c r="T2367" s="315">
        <f t="shared" si="679"/>
        <v>0</v>
      </c>
      <c r="U2367" s="252"/>
      <c r="V2367" s="252"/>
      <c r="W2367" s="253"/>
      <c r="X2367" s="313">
        <f t="shared" si="667"/>
        <v>0</v>
      </c>
    </row>
    <row r="2368" spans="2:24" ht="18.600000000000001" hidden="1" thickBot="1">
      <c r="B2368" s="686">
        <v>4400</v>
      </c>
      <c r="C2368" s="944" t="s">
        <v>1686</v>
      </c>
      <c r="D2368" s="944"/>
      <c r="E2368" s="687"/>
      <c r="F2368" s="690"/>
      <c r="G2368" s="691"/>
      <c r="H2368" s="691"/>
      <c r="I2368" s="692">
        <f t="shared" si="675"/>
        <v>0</v>
      </c>
      <c r="J2368" s="243" t="str">
        <f t="shared" si="666"/>
        <v/>
      </c>
      <c r="K2368" s="244"/>
      <c r="L2368" s="428"/>
      <c r="M2368" s="254"/>
      <c r="N2368" s="317">
        <f t="shared" si="676"/>
        <v>0</v>
      </c>
      <c r="O2368" s="424">
        <f t="shared" si="677"/>
        <v>0</v>
      </c>
      <c r="P2368" s="244"/>
      <c r="Q2368" s="428"/>
      <c r="R2368" s="254"/>
      <c r="S2368" s="429">
        <f t="shared" si="678"/>
        <v>0</v>
      </c>
      <c r="T2368" s="315">
        <f t="shared" si="679"/>
        <v>0</v>
      </c>
      <c r="U2368" s="254"/>
      <c r="V2368" s="254"/>
      <c r="W2368" s="253"/>
      <c r="X2368" s="313">
        <f t="shared" si="667"/>
        <v>0</v>
      </c>
    </row>
    <row r="2369" spans="2:24" ht="18.600000000000001" hidden="1" thickBot="1">
      <c r="B2369" s="686">
        <v>4500</v>
      </c>
      <c r="C2369" s="966" t="s">
        <v>1687</v>
      </c>
      <c r="D2369" s="966"/>
      <c r="E2369" s="687"/>
      <c r="F2369" s="690"/>
      <c r="G2369" s="691"/>
      <c r="H2369" s="691"/>
      <c r="I2369" s="692">
        <f t="shared" si="675"/>
        <v>0</v>
      </c>
      <c r="J2369" s="243" t="str">
        <f t="shared" si="666"/>
        <v/>
      </c>
      <c r="K2369" s="244"/>
      <c r="L2369" s="428"/>
      <c r="M2369" s="254"/>
      <c r="N2369" s="317">
        <f t="shared" si="676"/>
        <v>0</v>
      </c>
      <c r="O2369" s="424">
        <f t="shared" si="677"/>
        <v>0</v>
      </c>
      <c r="P2369" s="244"/>
      <c r="Q2369" s="428"/>
      <c r="R2369" s="254"/>
      <c r="S2369" s="429">
        <f t="shared" si="678"/>
        <v>0</v>
      </c>
      <c r="T2369" s="315">
        <f t="shared" si="679"/>
        <v>0</v>
      </c>
      <c r="U2369" s="254"/>
      <c r="V2369" s="254"/>
      <c r="W2369" s="253"/>
      <c r="X2369" s="313">
        <f t="shared" si="667"/>
        <v>0</v>
      </c>
    </row>
    <row r="2370" spans="2:24" ht="18.600000000000001" hidden="1" thickBot="1">
      <c r="B2370" s="686">
        <v>4600</v>
      </c>
      <c r="C2370" s="961" t="s">
        <v>259</v>
      </c>
      <c r="D2370" s="967"/>
      <c r="E2370" s="687"/>
      <c r="F2370" s="690"/>
      <c r="G2370" s="691"/>
      <c r="H2370" s="691"/>
      <c r="I2370" s="692">
        <f t="shared" si="675"/>
        <v>0</v>
      </c>
      <c r="J2370" s="243" t="str">
        <f t="shared" si="666"/>
        <v/>
      </c>
      <c r="K2370" s="244"/>
      <c r="L2370" s="428"/>
      <c r="M2370" s="254"/>
      <c r="N2370" s="317">
        <f t="shared" si="676"/>
        <v>0</v>
      </c>
      <c r="O2370" s="424">
        <f t="shared" si="677"/>
        <v>0</v>
      </c>
      <c r="P2370" s="244"/>
      <c r="Q2370" s="428"/>
      <c r="R2370" s="254"/>
      <c r="S2370" s="429">
        <f t="shared" si="678"/>
        <v>0</v>
      </c>
      <c r="T2370" s="315">
        <f t="shared" si="679"/>
        <v>0</v>
      </c>
      <c r="U2370" s="254"/>
      <c r="V2370" s="254"/>
      <c r="W2370" s="253"/>
      <c r="X2370" s="313">
        <f t="shared" si="667"/>
        <v>0</v>
      </c>
    </row>
    <row r="2371" spans="2:24" ht="18.600000000000001" hidden="1" thickBot="1">
      <c r="B2371" s="686">
        <v>4900</v>
      </c>
      <c r="C2371" s="952" t="s">
        <v>290</v>
      </c>
      <c r="D2371" s="952"/>
      <c r="E2371" s="687"/>
      <c r="F2371" s="688">
        <f>+F2372+F2373</f>
        <v>0</v>
      </c>
      <c r="G2371" s="689">
        <f>+G2372+G2373</f>
        <v>0</v>
      </c>
      <c r="H2371" s="689">
        <f>+H2372+H2373</f>
        <v>0</v>
      </c>
      <c r="I2371" s="689">
        <f>+I2372+I2373</f>
        <v>0</v>
      </c>
      <c r="J2371" s="243" t="str">
        <f t="shared" si="666"/>
        <v/>
      </c>
      <c r="K2371" s="244"/>
      <c r="L2371" s="665"/>
      <c r="M2371" s="666"/>
      <c r="N2371" s="666"/>
      <c r="O2371" s="712"/>
      <c r="P2371" s="244"/>
      <c r="Q2371" s="665"/>
      <c r="R2371" s="666"/>
      <c r="S2371" s="666"/>
      <c r="T2371" s="666"/>
      <c r="U2371" s="666"/>
      <c r="V2371" s="666"/>
      <c r="W2371" s="712"/>
      <c r="X2371" s="313">
        <f t="shared" si="667"/>
        <v>0</v>
      </c>
    </row>
    <row r="2372" spans="2:24" ht="18.600000000000001" hidden="1" thickBot="1">
      <c r="B2372" s="173"/>
      <c r="C2372" s="144">
        <v>4901</v>
      </c>
      <c r="D2372" s="174" t="s">
        <v>291</v>
      </c>
      <c r="E2372" s="704"/>
      <c r="F2372" s="449"/>
      <c r="G2372" s="245"/>
      <c r="H2372" s="245"/>
      <c r="I2372" s="476">
        <f>F2372+G2372+H2372</f>
        <v>0</v>
      </c>
      <c r="J2372" s="243" t="str">
        <f t="shared" si="666"/>
        <v/>
      </c>
      <c r="K2372" s="244"/>
      <c r="L2372" s="663"/>
      <c r="M2372" s="667"/>
      <c r="N2372" s="667"/>
      <c r="O2372" s="711"/>
      <c r="P2372" s="244"/>
      <c r="Q2372" s="663"/>
      <c r="R2372" s="667"/>
      <c r="S2372" s="667"/>
      <c r="T2372" s="667"/>
      <c r="U2372" s="667"/>
      <c r="V2372" s="667"/>
      <c r="W2372" s="711"/>
      <c r="X2372" s="313">
        <f t="shared" si="667"/>
        <v>0</v>
      </c>
    </row>
    <row r="2373" spans="2:24" ht="18.600000000000001" hidden="1" thickBot="1">
      <c r="B2373" s="173"/>
      <c r="C2373" s="142">
        <v>4902</v>
      </c>
      <c r="D2373" s="148" t="s">
        <v>292</v>
      </c>
      <c r="E2373" s="704"/>
      <c r="F2373" s="449"/>
      <c r="G2373" s="245"/>
      <c r="H2373" s="245"/>
      <c r="I2373" s="476">
        <f>F2373+G2373+H2373</f>
        <v>0</v>
      </c>
      <c r="J2373" s="243" t="str">
        <f t="shared" si="666"/>
        <v/>
      </c>
      <c r="K2373" s="244"/>
      <c r="L2373" s="663"/>
      <c r="M2373" s="667"/>
      <c r="N2373" s="667"/>
      <c r="O2373" s="711"/>
      <c r="P2373" s="244"/>
      <c r="Q2373" s="663"/>
      <c r="R2373" s="667"/>
      <c r="S2373" s="667"/>
      <c r="T2373" s="667"/>
      <c r="U2373" s="667"/>
      <c r="V2373" s="667"/>
      <c r="W2373" s="711"/>
      <c r="X2373" s="313">
        <f t="shared" si="667"/>
        <v>0</v>
      </c>
    </row>
    <row r="2374" spans="2:24" ht="18.600000000000001" thickBot="1">
      <c r="B2374" s="693">
        <v>5100</v>
      </c>
      <c r="C2374" s="949" t="s">
        <v>260</v>
      </c>
      <c r="D2374" s="949"/>
      <c r="E2374" s="694"/>
      <c r="F2374" s="695"/>
      <c r="G2374" s="696">
        <v>653811</v>
      </c>
      <c r="H2374" s="696"/>
      <c r="I2374" s="692">
        <f>F2374+G2374+H2374</f>
        <v>653811</v>
      </c>
      <c r="J2374" s="243">
        <f t="shared" si="666"/>
        <v>1</v>
      </c>
      <c r="K2374" s="244"/>
      <c r="L2374" s="430"/>
      <c r="M2374" s="431"/>
      <c r="N2374" s="327">
        <f>I2374</f>
        <v>653811</v>
      </c>
      <c r="O2374" s="424">
        <f>L2374+M2374-N2374</f>
        <v>-653811</v>
      </c>
      <c r="P2374" s="244"/>
      <c r="Q2374" s="430"/>
      <c r="R2374" s="431"/>
      <c r="S2374" s="429">
        <f>+IF(+(L2374+M2374)&gt;=I2374,+M2374,+(+I2374-L2374))</f>
        <v>653811</v>
      </c>
      <c r="T2374" s="315">
        <f>Q2374+R2374-S2374</f>
        <v>-653811</v>
      </c>
      <c r="U2374" s="431"/>
      <c r="V2374" s="431"/>
      <c r="W2374" s="253"/>
      <c r="X2374" s="313">
        <f t="shared" si="667"/>
        <v>-653811</v>
      </c>
    </row>
    <row r="2375" spans="2:24" ht="18.600000000000001" hidden="1" thickBot="1">
      <c r="B2375" s="693">
        <v>5200</v>
      </c>
      <c r="C2375" s="964" t="s">
        <v>261</v>
      </c>
      <c r="D2375" s="964"/>
      <c r="E2375" s="694"/>
      <c r="F2375" s="697">
        <f>SUM(F2376:F2382)</f>
        <v>0</v>
      </c>
      <c r="G2375" s="698">
        <f>SUM(G2376:G2382)</f>
        <v>0</v>
      </c>
      <c r="H2375" s="698">
        <f>SUM(H2376:H2382)</f>
        <v>0</v>
      </c>
      <c r="I2375" s="698">
        <f>SUM(I2376:I2382)</f>
        <v>0</v>
      </c>
      <c r="J2375" s="243" t="str">
        <f t="shared" si="666"/>
        <v/>
      </c>
      <c r="K2375" s="244"/>
      <c r="L2375" s="326">
        <f>SUM(L2376:L2382)</f>
        <v>0</v>
      </c>
      <c r="M2375" s="327">
        <f>SUM(M2376:M2382)</f>
        <v>0</v>
      </c>
      <c r="N2375" s="432">
        <f>SUM(N2376:N2382)</f>
        <v>0</v>
      </c>
      <c r="O2375" s="433">
        <f>SUM(O2376:O2382)</f>
        <v>0</v>
      </c>
      <c r="P2375" s="244"/>
      <c r="Q2375" s="326">
        <f t="shared" ref="Q2375:W2375" si="680">SUM(Q2376:Q2382)</f>
        <v>0</v>
      </c>
      <c r="R2375" s="327">
        <f t="shared" si="680"/>
        <v>0</v>
      </c>
      <c r="S2375" s="327">
        <f t="shared" si="680"/>
        <v>0</v>
      </c>
      <c r="T2375" s="327">
        <f t="shared" si="680"/>
        <v>0</v>
      </c>
      <c r="U2375" s="327">
        <f t="shared" si="680"/>
        <v>0</v>
      </c>
      <c r="V2375" s="327">
        <f t="shared" si="680"/>
        <v>0</v>
      </c>
      <c r="W2375" s="433">
        <f t="shared" si="680"/>
        <v>0</v>
      </c>
      <c r="X2375" s="313">
        <f t="shared" si="667"/>
        <v>0</v>
      </c>
    </row>
    <row r="2376" spans="2:24" ht="18.600000000000001" hidden="1" thickBot="1">
      <c r="B2376" s="175"/>
      <c r="C2376" s="176">
        <v>5201</v>
      </c>
      <c r="D2376" s="177" t="s">
        <v>262</v>
      </c>
      <c r="E2376" s="705"/>
      <c r="F2376" s="473"/>
      <c r="G2376" s="434"/>
      <c r="H2376" s="434"/>
      <c r="I2376" s="476">
        <f t="shared" ref="I2376:I2382" si="681">F2376+G2376+H2376</f>
        <v>0</v>
      </c>
      <c r="J2376" s="243" t="str">
        <f t="shared" si="666"/>
        <v/>
      </c>
      <c r="K2376" s="244"/>
      <c r="L2376" s="435"/>
      <c r="M2376" s="436"/>
      <c r="N2376" s="330">
        <f t="shared" ref="N2376:N2382" si="682">I2376</f>
        <v>0</v>
      </c>
      <c r="O2376" s="424">
        <f t="shared" ref="O2376:O2382" si="683">L2376+M2376-N2376</f>
        <v>0</v>
      </c>
      <c r="P2376" s="244"/>
      <c r="Q2376" s="435"/>
      <c r="R2376" s="436"/>
      <c r="S2376" s="429">
        <f t="shared" ref="S2376:S2382" si="684">+IF(+(L2376+M2376)&gt;=I2376,+M2376,+(+I2376-L2376))</f>
        <v>0</v>
      </c>
      <c r="T2376" s="315">
        <f t="shared" ref="T2376:T2382" si="685">Q2376+R2376-S2376</f>
        <v>0</v>
      </c>
      <c r="U2376" s="436"/>
      <c r="V2376" s="436"/>
      <c r="W2376" s="253"/>
      <c r="X2376" s="313">
        <f t="shared" si="667"/>
        <v>0</v>
      </c>
    </row>
    <row r="2377" spans="2:24" ht="18.600000000000001" hidden="1" thickBot="1">
      <c r="B2377" s="175"/>
      <c r="C2377" s="178">
        <v>5202</v>
      </c>
      <c r="D2377" s="179" t="s">
        <v>263</v>
      </c>
      <c r="E2377" s="705"/>
      <c r="F2377" s="473"/>
      <c r="G2377" s="434"/>
      <c r="H2377" s="434"/>
      <c r="I2377" s="476">
        <f t="shared" si="681"/>
        <v>0</v>
      </c>
      <c r="J2377" s="243" t="str">
        <f t="shared" si="666"/>
        <v/>
      </c>
      <c r="K2377" s="244"/>
      <c r="L2377" s="435"/>
      <c r="M2377" s="436"/>
      <c r="N2377" s="330">
        <f t="shared" si="682"/>
        <v>0</v>
      </c>
      <c r="O2377" s="424">
        <f t="shared" si="683"/>
        <v>0</v>
      </c>
      <c r="P2377" s="244"/>
      <c r="Q2377" s="435"/>
      <c r="R2377" s="436"/>
      <c r="S2377" s="429">
        <f t="shared" si="684"/>
        <v>0</v>
      </c>
      <c r="T2377" s="315">
        <f t="shared" si="685"/>
        <v>0</v>
      </c>
      <c r="U2377" s="436"/>
      <c r="V2377" s="436"/>
      <c r="W2377" s="253"/>
      <c r="X2377" s="313">
        <f t="shared" si="667"/>
        <v>0</v>
      </c>
    </row>
    <row r="2378" spans="2:24" ht="18.600000000000001" hidden="1" thickBot="1">
      <c r="B2378" s="175"/>
      <c r="C2378" s="178">
        <v>5203</v>
      </c>
      <c r="D2378" s="179" t="s">
        <v>924</v>
      </c>
      <c r="E2378" s="705"/>
      <c r="F2378" s="473"/>
      <c r="G2378" s="434"/>
      <c r="H2378" s="434"/>
      <c r="I2378" s="476">
        <f t="shared" si="681"/>
        <v>0</v>
      </c>
      <c r="J2378" s="243" t="str">
        <f t="shared" si="666"/>
        <v/>
      </c>
      <c r="K2378" s="244"/>
      <c r="L2378" s="435"/>
      <c r="M2378" s="436"/>
      <c r="N2378" s="330">
        <f t="shared" si="682"/>
        <v>0</v>
      </c>
      <c r="O2378" s="424">
        <f t="shared" si="683"/>
        <v>0</v>
      </c>
      <c r="P2378" s="244"/>
      <c r="Q2378" s="435"/>
      <c r="R2378" s="436"/>
      <c r="S2378" s="429">
        <f t="shared" si="684"/>
        <v>0</v>
      </c>
      <c r="T2378" s="315">
        <f t="shared" si="685"/>
        <v>0</v>
      </c>
      <c r="U2378" s="436"/>
      <c r="V2378" s="436"/>
      <c r="W2378" s="253"/>
      <c r="X2378" s="313">
        <f t="shared" si="667"/>
        <v>0</v>
      </c>
    </row>
    <row r="2379" spans="2:24" ht="18.600000000000001" hidden="1" thickBot="1">
      <c r="B2379" s="175"/>
      <c r="C2379" s="178">
        <v>5204</v>
      </c>
      <c r="D2379" s="179" t="s">
        <v>925</v>
      </c>
      <c r="E2379" s="705"/>
      <c r="F2379" s="473"/>
      <c r="G2379" s="434"/>
      <c r="H2379" s="434"/>
      <c r="I2379" s="476">
        <f t="shared" si="681"/>
        <v>0</v>
      </c>
      <c r="J2379" s="243" t="str">
        <f t="shared" si="666"/>
        <v/>
      </c>
      <c r="K2379" s="244"/>
      <c r="L2379" s="435"/>
      <c r="M2379" s="436"/>
      <c r="N2379" s="330">
        <f t="shared" si="682"/>
        <v>0</v>
      </c>
      <c r="O2379" s="424">
        <f t="shared" si="683"/>
        <v>0</v>
      </c>
      <c r="P2379" s="244"/>
      <c r="Q2379" s="435"/>
      <c r="R2379" s="436"/>
      <c r="S2379" s="429">
        <f t="shared" si="684"/>
        <v>0</v>
      </c>
      <c r="T2379" s="315">
        <f t="shared" si="685"/>
        <v>0</v>
      </c>
      <c r="U2379" s="436"/>
      <c r="V2379" s="436"/>
      <c r="W2379" s="253"/>
      <c r="X2379" s="313">
        <f t="shared" si="667"/>
        <v>0</v>
      </c>
    </row>
    <row r="2380" spans="2:24" ht="18.600000000000001" hidden="1" thickBot="1">
      <c r="B2380" s="175"/>
      <c r="C2380" s="178">
        <v>5205</v>
      </c>
      <c r="D2380" s="179" t="s">
        <v>926</v>
      </c>
      <c r="E2380" s="705"/>
      <c r="F2380" s="473"/>
      <c r="G2380" s="434"/>
      <c r="H2380" s="434"/>
      <c r="I2380" s="476">
        <f t="shared" si="681"/>
        <v>0</v>
      </c>
      <c r="J2380" s="243" t="str">
        <f t="shared" si="666"/>
        <v/>
      </c>
      <c r="K2380" s="244"/>
      <c r="L2380" s="435"/>
      <c r="M2380" s="436"/>
      <c r="N2380" s="330">
        <f t="shared" si="682"/>
        <v>0</v>
      </c>
      <c r="O2380" s="424">
        <f t="shared" si="683"/>
        <v>0</v>
      </c>
      <c r="P2380" s="244"/>
      <c r="Q2380" s="435"/>
      <c r="R2380" s="436"/>
      <c r="S2380" s="429">
        <f t="shared" si="684"/>
        <v>0</v>
      </c>
      <c r="T2380" s="315">
        <f t="shared" si="685"/>
        <v>0</v>
      </c>
      <c r="U2380" s="436"/>
      <c r="V2380" s="436"/>
      <c r="W2380" s="253"/>
      <c r="X2380" s="313">
        <f t="shared" si="667"/>
        <v>0</v>
      </c>
    </row>
    <row r="2381" spans="2:24" ht="18.600000000000001" hidden="1" thickBot="1">
      <c r="B2381" s="175"/>
      <c r="C2381" s="178">
        <v>5206</v>
      </c>
      <c r="D2381" s="179" t="s">
        <v>927</v>
      </c>
      <c r="E2381" s="705"/>
      <c r="F2381" s="473"/>
      <c r="G2381" s="434"/>
      <c r="H2381" s="434"/>
      <c r="I2381" s="476">
        <f t="shared" si="681"/>
        <v>0</v>
      </c>
      <c r="J2381" s="243" t="str">
        <f t="shared" si="666"/>
        <v/>
      </c>
      <c r="K2381" s="244"/>
      <c r="L2381" s="435"/>
      <c r="M2381" s="436"/>
      <c r="N2381" s="330">
        <f t="shared" si="682"/>
        <v>0</v>
      </c>
      <c r="O2381" s="424">
        <f t="shared" si="683"/>
        <v>0</v>
      </c>
      <c r="P2381" s="244"/>
      <c r="Q2381" s="435"/>
      <c r="R2381" s="436"/>
      <c r="S2381" s="429">
        <f t="shared" si="684"/>
        <v>0</v>
      </c>
      <c r="T2381" s="315">
        <f t="shared" si="685"/>
        <v>0</v>
      </c>
      <c r="U2381" s="436"/>
      <c r="V2381" s="436"/>
      <c r="W2381" s="253"/>
      <c r="X2381" s="313">
        <f t="shared" si="667"/>
        <v>0</v>
      </c>
    </row>
    <row r="2382" spans="2:24" ht="18.600000000000001" hidden="1" thickBot="1">
      <c r="B2382" s="175"/>
      <c r="C2382" s="180">
        <v>5219</v>
      </c>
      <c r="D2382" s="181" t="s">
        <v>928</v>
      </c>
      <c r="E2382" s="705"/>
      <c r="F2382" s="473"/>
      <c r="G2382" s="434"/>
      <c r="H2382" s="434"/>
      <c r="I2382" s="476">
        <f t="shared" si="681"/>
        <v>0</v>
      </c>
      <c r="J2382" s="243" t="str">
        <f t="shared" ref="J2382:J2401" si="686">(IF($E2382&lt;&gt;0,$J$2,IF($I2382&lt;&gt;0,$J$2,"")))</f>
        <v/>
      </c>
      <c r="K2382" s="244"/>
      <c r="L2382" s="435"/>
      <c r="M2382" s="436"/>
      <c r="N2382" s="330">
        <f t="shared" si="682"/>
        <v>0</v>
      </c>
      <c r="O2382" s="424">
        <f t="shared" si="683"/>
        <v>0</v>
      </c>
      <c r="P2382" s="244"/>
      <c r="Q2382" s="435"/>
      <c r="R2382" s="436"/>
      <c r="S2382" s="429">
        <f t="shared" si="684"/>
        <v>0</v>
      </c>
      <c r="T2382" s="315">
        <f t="shared" si="685"/>
        <v>0</v>
      </c>
      <c r="U2382" s="436"/>
      <c r="V2382" s="436"/>
      <c r="W2382" s="253"/>
      <c r="X2382" s="313">
        <f t="shared" ref="X2382:X2413" si="687">T2382-U2382-V2382-W2382</f>
        <v>0</v>
      </c>
    </row>
    <row r="2383" spans="2:24" ht="18.600000000000001" hidden="1" thickBot="1">
      <c r="B2383" s="693">
        <v>5300</v>
      </c>
      <c r="C2383" s="968" t="s">
        <v>929</v>
      </c>
      <c r="D2383" s="968"/>
      <c r="E2383" s="694"/>
      <c r="F2383" s="697">
        <f>SUM(F2384:F2385)</f>
        <v>0</v>
      </c>
      <c r="G2383" s="698">
        <f>SUM(G2384:G2385)</f>
        <v>0</v>
      </c>
      <c r="H2383" s="698">
        <f>SUM(H2384:H2385)</f>
        <v>0</v>
      </c>
      <c r="I2383" s="698">
        <f>SUM(I2384:I2385)</f>
        <v>0</v>
      </c>
      <c r="J2383" s="243" t="str">
        <f t="shared" si="686"/>
        <v/>
      </c>
      <c r="K2383" s="244"/>
      <c r="L2383" s="326">
        <f>SUM(L2384:L2385)</f>
        <v>0</v>
      </c>
      <c r="M2383" s="327">
        <f>SUM(M2384:M2385)</f>
        <v>0</v>
      </c>
      <c r="N2383" s="432">
        <f>SUM(N2384:N2385)</f>
        <v>0</v>
      </c>
      <c r="O2383" s="433">
        <f>SUM(O2384:O2385)</f>
        <v>0</v>
      </c>
      <c r="P2383" s="244"/>
      <c r="Q2383" s="326">
        <f t="shared" ref="Q2383:W2383" si="688">SUM(Q2384:Q2385)</f>
        <v>0</v>
      </c>
      <c r="R2383" s="327">
        <f t="shared" si="688"/>
        <v>0</v>
      </c>
      <c r="S2383" s="327">
        <f t="shared" si="688"/>
        <v>0</v>
      </c>
      <c r="T2383" s="327">
        <f t="shared" si="688"/>
        <v>0</v>
      </c>
      <c r="U2383" s="327">
        <f t="shared" si="688"/>
        <v>0</v>
      </c>
      <c r="V2383" s="327">
        <f t="shared" si="688"/>
        <v>0</v>
      </c>
      <c r="W2383" s="433">
        <f t="shared" si="688"/>
        <v>0</v>
      </c>
      <c r="X2383" s="313">
        <f t="shared" si="687"/>
        <v>0</v>
      </c>
    </row>
    <row r="2384" spans="2:24" ht="18.600000000000001" hidden="1" thickBot="1">
      <c r="B2384" s="175"/>
      <c r="C2384" s="176">
        <v>5301</v>
      </c>
      <c r="D2384" s="177" t="s">
        <v>1441</v>
      </c>
      <c r="E2384" s="705"/>
      <c r="F2384" s="473"/>
      <c r="G2384" s="434"/>
      <c r="H2384" s="434"/>
      <c r="I2384" s="476">
        <f>F2384+G2384+H2384</f>
        <v>0</v>
      </c>
      <c r="J2384" s="243" t="str">
        <f t="shared" si="686"/>
        <v/>
      </c>
      <c r="K2384" s="244"/>
      <c r="L2384" s="435"/>
      <c r="M2384" s="436"/>
      <c r="N2384" s="330">
        <f>I2384</f>
        <v>0</v>
      </c>
      <c r="O2384" s="424">
        <f>L2384+M2384-N2384</f>
        <v>0</v>
      </c>
      <c r="P2384" s="244"/>
      <c r="Q2384" s="435"/>
      <c r="R2384" s="436"/>
      <c r="S2384" s="429">
        <f>+IF(+(L2384+M2384)&gt;=I2384,+M2384,+(+I2384-L2384))</f>
        <v>0</v>
      </c>
      <c r="T2384" s="315">
        <f>Q2384+R2384-S2384</f>
        <v>0</v>
      </c>
      <c r="U2384" s="436"/>
      <c r="V2384" s="436"/>
      <c r="W2384" s="253"/>
      <c r="X2384" s="313">
        <f t="shared" si="687"/>
        <v>0</v>
      </c>
    </row>
    <row r="2385" spans="2:24" ht="18.600000000000001" hidden="1" thickBot="1">
      <c r="B2385" s="175"/>
      <c r="C2385" s="180">
        <v>5309</v>
      </c>
      <c r="D2385" s="181" t="s">
        <v>930</v>
      </c>
      <c r="E2385" s="705"/>
      <c r="F2385" s="473"/>
      <c r="G2385" s="434"/>
      <c r="H2385" s="434"/>
      <c r="I2385" s="476">
        <f>F2385+G2385+H2385</f>
        <v>0</v>
      </c>
      <c r="J2385" s="243" t="str">
        <f t="shared" si="686"/>
        <v/>
      </c>
      <c r="K2385" s="244"/>
      <c r="L2385" s="435"/>
      <c r="M2385" s="436"/>
      <c r="N2385" s="330">
        <f>I2385</f>
        <v>0</v>
      </c>
      <c r="O2385" s="424">
        <f>L2385+M2385-N2385</f>
        <v>0</v>
      </c>
      <c r="P2385" s="244"/>
      <c r="Q2385" s="435"/>
      <c r="R2385" s="436"/>
      <c r="S2385" s="429">
        <f>+IF(+(L2385+M2385)&gt;=I2385,+M2385,+(+I2385-L2385))</f>
        <v>0</v>
      </c>
      <c r="T2385" s="315">
        <f>Q2385+R2385-S2385</f>
        <v>0</v>
      </c>
      <c r="U2385" s="436"/>
      <c r="V2385" s="436"/>
      <c r="W2385" s="253"/>
      <c r="X2385" s="313">
        <f t="shared" si="687"/>
        <v>0</v>
      </c>
    </row>
    <row r="2386" spans="2:24" ht="18.600000000000001" hidden="1" thickBot="1">
      <c r="B2386" s="693">
        <v>5400</v>
      </c>
      <c r="C2386" s="949" t="s">
        <v>1011</v>
      </c>
      <c r="D2386" s="949"/>
      <c r="E2386" s="694"/>
      <c r="F2386" s="695"/>
      <c r="G2386" s="696"/>
      <c r="H2386" s="696"/>
      <c r="I2386" s="692">
        <f>F2386+G2386+H2386</f>
        <v>0</v>
      </c>
      <c r="J2386" s="243" t="str">
        <f t="shared" si="686"/>
        <v/>
      </c>
      <c r="K2386" s="244"/>
      <c r="L2386" s="430"/>
      <c r="M2386" s="431"/>
      <c r="N2386" s="327">
        <f>I2386</f>
        <v>0</v>
      </c>
      <c r="O2386" s="424">
        <f>L2386+M2386-N2386</f>
        <v>0</v>
      </c>
      <c r="P2386" s="244"/>
      <c r="Q2386" s="430"/>
      <c r="R2386" s="431"/>
      <c r="S2386" s="429">
        <f>+IF(+(L2386+M2386)&gt;=I2386,+M2386,+(+I2386-L2386))</f>
        <v>0</v>
      </c>
      <c r="T2386" s="315">
        <f>Q2386+R2386-S2386</f>
        <v>0</v>
      </c>
      <c r="U2386" s="431"/>
      <c r="V2386" s="431"/>
      <c r="W2386" s="253"/>
      <c r="X2386" s="313">
        <f t="shared" si="687"/>
        <v>0</v>
      </c>
    </row>
    <row r="2387" spans="2:24" ht="18.600000000000001" hidden="1" thickBot="1">
      <c r="B2387" s="686">
        <v>5500</v>
      </c>
      <c r="C2387" s="952" t="s">
        <v>1012</v>
      </c>
      <c r="D2387" s="952"/>
      <c r="E2387" s="687"/>
      <c r="F2387" s="688">
        <f>SUM(F2388:F2391)</f>
        <v>0</v>
      </c>
      <c r="G2387" s="689">
        <f>SUM(G2388:G2391)</f>
        <v>0</v>
      </c>
      <c r="H2387" s="689">
        <f>SUM(H2388:H2391)</f>
        <v>0</v>
      </c>
      <c r="I2387" s="689">
        <f>SUM(I2388:I2391)</f>
        <v>0</v>
      </c>
      <c r="J2387" s="243" t="str">
        <f t="shared" si="686"/>
        <v/>
      </c>
      <c r="K2387" s="244"/>
      <c r="L2387" s="316">
        <f>SUM(L2388:L2391)</f>
        <v>0</v>
      </c>
      <c r="M2387" s="317">
        <f>SUM(M2388:M2391)</f>
        <v>0</v>
      </c>
      <c r="N2387" s="425">
        <f>SUM(N2388:N2391)</f>
        <v>0</v>
      </c>
      <c r="O2387" s="426">
        <f>SUM(O2388:O2391)</f>
        <v>0</v>
      </c>
      <c r="P2387" s="244"/>
      <c r="Q2387" s="316">
        <f t="shared" ref="Q2387:W2387" si="689">SUM(Q2388:Q2391)</f>
        <v>0</v>
      </c>
      <c r="R2387" s="317">
        <f t="shared" si="689"/>
        <v>0</v>
      </c>
      <c r="S2387" s="317">
        <f t="shared" si="689"/>
        <v>0</v>
      </c>
      <c r="T2387" s="317">
        <f t="shared" si="689"/>
        <v>0</v>
      </c>
      <c r="U2387" s="317">
        <f t="shared" si="689"/>
        <v>0</v>
      </c>
      <c r="V2387" s="317">
        <f t="shared" si="689"/>
        <v>0</v>
      </c>
      <c r="W2387" s="426">
        <f t="shared" si="689"/>
        <v>0</v>
      </c>
      <c r="X2387" s="313">
        <f t="shared" si="687"/>
        <v>0</v>
      </c>
    </row>
    <row r="2388" spans="2:24" ht="18.600000000000001" hidden="1" thickBot="1">
      <c r="B2388" s="173"/>
      <c r="C2388" s="144">
        <v>5501</v>
      </c>
      <c r="D2388" s="163" t="s">
        <v>1013</v>
      </c>
      <c r="E2388" s="704"/>
      <c r="F2388" s="449"/>
      <c r="G2388" s="245"/>
      <c r="H2388" s="245"/>
      <c r="I2388" s="476">
        <f>F2388+G2388+H2388</f>
        <v>0</v>
      </c>
      <c r="J2388" s="243" t="str">
        <f t="shared" si="686"/>
        <v/>
      </c>
      <c r="K2388" s="244"/>
      <c r="L2388" s="423"/>
      <c r="M2388" s="252"/>
      <c r="N2388" s="315">
        <f>I2388</f>
        <v>0</v>
      </c>
      <c r="O2388" s="424">
        <f>L2388+M2388-N2388</f>
        <v>0</v>
      </c>
      <c r="P2388" s="244"/>
      <c r="Q2388" s="423"/>
      <c r="R2388" s="252"/>
      <c r="S2388" s="429">
        <f>+IF(+(L2388+M2388)&gt;=I2388,+M2388,+(+I2388-L2388))</f>
        <v>0</v>
      </c>
      <c r="T2388" s="315">
        <f>Q2388+R2388-S2388</f>
        <v>0</v>
      </c>
      <c r="U2388" s="252"/>
      <c r="V2388" s="252"/>
      <c r="W2388" s="253"/>
      <c r="X2388" s="313">
        <f t="shared" si="687"/>
        <v>0</v>
      </c>
    </row>
    <row r="2389" spans="2:24" ht="18.600000000000001" hidden="1" thickBot="1">
      <c r="B2389" s="173"/>
      <c r="C2389" s="137">
        <v>5502</v>
      </c>
      <c r="D2389" s="145" t="s">
        <v>1014</v>
      </c>
      <c r="E2389" s="704"/>
      <c r="F2389" s="449"/>
      <c r="G2389" s="245"/>
      <c r="H2389" s="245"/>
      <c r="I2389" s="476">
        <f>F2389+G2389+H2389</f>
        <v>0</v>
      </c>
      <c r="J2389" s="243" t="str">
        <f t="shared" si="686"/>
        <v/>
      </c>
      <c r="K2389" s="244"/>
      <c r="L2389" s="423"/>
      <c r="M2389" s="252"/>
      <c r="N2389" s="315">
        <f>I2389</f>
        <v>0</v>
      </c>
      <c r="O2389" s="424">
        <f>L2389+M2389-N2389</f>
        <v>0</v>
      </c>
      <c r="P2389" s="244"/>
      <c r="Q2389" s="423"/>
      <c r="R2389" s="252"/>
      <c r="S2389" s="429">
        <f>+IF(+(L2389+M2389)&gt;=I2389,+M2389,+(+I2389-L2389))</f>
        <v>0</v>
      </c>
      <c r="T2389" s="315">
        <f>Q2389+R2389-S2389</f>
        <v>0</v>
      </c>
      <c r="U2389" s="252"/>
      <c r="V2389" s="252"/>
      <c r="W2389" s="253"/>
      <c r="X2389" s="313">
        <f t="shared" si="687"/>
        <v>0</v>
      </c>
    </row>
    <row r="2390" spans="2:24" ht="18.600000000000001" hidden="1" thickBot="1">
      <c r="B2390" s="173"/>
      <c r="C2390" s="137">
        <v>5503</v>
      </c>
      <c r="D2390" s="139" t="s">
        <v>1015</v>
      </c>
      <c r="E2390" s="704"/>
      <c r="F2390" s="449"/>
      <c r="G2390" s="245"/>
      <c r="H2390" s="245"/>
      <c r="I2390" s="476">
        <f>F2390+G2390+H2390</f>
        <v>0</v>
      </c>
      <c r="J2390" s="243" t="str">
        <f t="shared" si="686"/>
        <v/>
      </c>
      <c r="K2390" s="244"/>
      <c r="L2390" s="423"/>
      <c r="M2390" s="252"/>
      <c r="N2390" s="315">
        <f>I2390</f>
        <v>0</v>
      </c>
      <c r="O2390" s="424">
        <f>L2390+M2390-N2390</f>
        <v>0</v>
      </c>
      <c r="P2390" s="244"/>
      <c r="Q2390" s="423"/>
      <c r="R2390" s="252"/>
      <c r="S2390" s="429">
        <f>+IF(+(L2390+M2390)&gt;=I2390,+M2390,+(+I2390-L2390))</f>
        <v>0</v>
      </c>
      <c r="T2390" s="315">
        <f>Q2390+R2390-S2390</f>
        <v>0</v>
      </c>
      <c r="U2390" s="252"/>
      <c r="V2390" s="252"/>
      <c r="W2390" s="253"/>
      <c r="X2390" s="313">
        <f t="shared" si="687"/>
        <v>0</v>
      </c>
    </row>
    <row r="2391" spans="2:24" ht="18.600000000000001" hidden="1" thickBot="1">
      <c r="B2391" s="173"/>
      <c r="C2391" s="137">
        <v>5504</v>
      </c>
      <c r="D2391" s="145" t="s">
        <v>1016</v>
      </c>
      <c r="E2391" s="704"/>
      <c r="F2391" s="449"/>
      <c r="G2391" s="245"/>
      <c r="H2391" s="245"/>
      <c r="I2391" s="476">
        <f>F2391+G2391+H2391</f>
        <v>0</v>
      </c>
      <c r="J2391" s="243" t="str">
        <f t="shared" si="686"/>
        <v/>
      </c>
      <c r="K2391" s="244"/>
      <c r="L2391" s="423"/>
      <c r="M2391" s="252"/>
      <c r="N2391" s="315">
        <f>I2391</f>
        <v>0</v>
      </c>
      <c r="O2391" s="424">
        <f>L2391+M2391-N2391</f>
        <v>0</v>
      </c>
      <c r="P2391" s="244"/>
      <c r="Q2391" s="423"/>
      <c r="R2391" s="252"/>
      <c r="S2391" s="429">
        <f>+IF(+(L2391+M2391)&gt;=I2391,+M2391,+(+I2391-L2391))</f>
        <v>0</v>
      </c>
      <c r="T2391" s="315">
        <f>Q2391+R2391-S2391</f>
        <v>0</v>
      </c>
      <c r="U2391" s="252"/>
      <c r="V2391" s="252"/>
      <c r="W2391" s="253"/>
      <c r="X2391" s="313">
        <f t="shared" si="687"/>
        <v>0</v>
      </c>
    </row>
    <row r="2392" spans="2:24" ht="18.600000000000001" hidden="1" thickBot="1">
      <c r="B2392" s="686">
        <v>5700</v>
      </c>
      <c r="C2392" s="950" t="s">
        <v>1017</v>
      </c>
      <c r="D2392" s="951"/>
      <c r="E2392" s="694"/>
      <c r="F2392" s="673">
        <v>0</v>
      </c>
      <c r="G2392" s="673">
        <v>0</v>
      </c>
      <c r="H2392" s="673">
        <v>0</v>
      </c>
      <c r="I2392" s="698">
        <f>SUM(I2393:I2395)</f>
        <v>0</v>
      </c>
      <c r="J2392" s="243" t="str">
        <f t="shared" si="686"/>
        <v/>
      </c>
      <c r="K2392" s="244"/>
      <c r="L2392" s="326">
        <f>SUM(L2393:L2395)</f>
        <v>0</v>
      </c>
      <c r="M2392" s="327">
        <f>SUM(M2393:M2395)</f>
        <v>0</v>
      </c>
      <c r="N2392" s="432">
        <f>SUM(N2393:N2394)</f>
        <v>0</v>
      </c>
      <c r="O2392" s="433">
        <f>SUM(O2393:O2395)</f>
        <v>0</v>
      </c>
      <c r="P2392" s="244"/>
      <c r="Q2392" s="326">
        <f>SUM(Q2393:Q2395)</f>
        <v>0</v>
      </c>
      <c r="R2392" s="327">
        <f>SUM(R2393:R2395)</f>
        <v>0</v>
      </c>
      <c r="S2392" s="327">
        <f>SUM(S2393:S2395)</f>
        <v>0</v>
      </c>
      <c r="T2392" s="327">
        <f>SUM(T2393:T2395)</f>
        <v>0</v>
      </c>
      <c r="U2392" s="327">
        <f>SUM(U2393:U2395)</f>
        <v>0</v>
      </c>
      <c r="V2392" s="327">
        <f>SUM(V2393:V2394)</f>
        <v>0</v>
      </c>
      <c r="W2392" s="433">
        <f>SUM(W2393:W2395)</f>
        <v>0</v>
      </c>
      <c r="X2392" s="313">
        <f t="shared" si="687"/>
        <v>0</v>
      </c>
    </row>
    <row r="2393" spans="2:24" ht="18.600000000000001" hidden="1" thickBot="1">
      <c r="B2393" s="175"/>
      <c r="C2393" s="176">
        <v>5701</v>
      </c>
      <c r="D2393" s="177" t="s">
        <v>1018</v>
      </c>
      <c r="E2393" s="705"/>
      <c r="F2393" s="592">
        <v>0</v>
      </c>
      <c r="G2393" s="592">
        <v>0</v>
      </c>
      <c r="H2393" s="592">
        <v>0</v>
      </c>
      <c r="I2393" s="476">
        <f>F2393+G2393+H2393</f>
        <v>0</v>
      </c>
      <c r="J2393" s="243" t="str">
        <f t="shared" si="686"/>
        <v/>
      </c>
      <c r="K2393" s="244"/>
      <c r="L2393" s="435"/>
      <c r="M2393" s="436"/>
      <c r="N2393" s="330">
        <f>I2393</f>
        <v>0</v>
      </c>
      <c r="O2393" s="424">
        <f>L2393+M2393-N2393</f>
        <v>0</v>
      </c>
      <c r="P2393" s="244"/>
      <c r="Q2393" s="435"/>
      <c r="R2393" s="436"/>
      <c r="S2393" s="429">
        <f>+IF(+(L2393+M2393)&gt;=I2393,+M2393,+(+I2393-L2393))</f>
        <v>0</v>
      </c>
      <c r="T2393" s="315">
        <f>Q2393+R2393-S2393</f>
        <v>0</v>
      </c>
      <c r="U2393" s="436"/>
      <c r="V2393" s="436"/>
      <c r="W2393" s="253"/>
      <c r="X2393" s="313">
        <f t="shared" si="687"/>
        <v>0</v>
      </c>
    </row>
    <row r="2394" spans="2:24" ht="18.600000000000001" hidden="1" thickBot="1">
      <c r="B2394" s="175"/>
      <c r="C2394" s="180">
        <v>5702</v>
      </c>
      <c r="D2394" s="181" t="s">
        <v>1019</v>
      </c>
      <c r="E2394" s="705"/>
      <c r="F2394" s="592">
        <v>0</v>
      </c>
      <c r="G2394" s="592">
        <v>0</v>
      </c>
      <c r="H2394" s="592">
        <v>0</v>
      </c>
      <c r="I2394" s="476">
        <f>F2394+G2394+H2394</f>
        <v>0</v>
      </c>
      <c r="J2394" s="243" t="str">
        <f t="shared" si="686"/>
        <v/>
      </c>
      <c r="K2394" s="244"/>
      <c r="L2394" s="435"/>
      <c r="M2394" s="436"/>
      <c r="N2394" s="330">
        <f>I2394</f>
        <v>0</v>
      </c>
      <c r="O2394" s="424">
        <f>L2394+M2394-N2394</f>
        <v>0</v>
      </c>
      <c r="P2394" s="244"/>
      <c r="Q2394" s="435"/>
      <c r="R2394" s="436"/>
      <c r="S2394" s="429">
        <f>+IF(+(L2394+M2394)&gt;=I2394,+M2394,+(+I2394-L2394))</f>
        <v>0</v>
      </c>
      <c r="T2394" s="315">
        <f>Q2394+R2394-S2394</f>
        <v>0</v>
      </c>
      <c r="U2394" s="436"/>
      <c r="V2394" s="436"/>
      <c r="W2394" s="253"/>
      <c r="X2394" s="313">
        <f t="shared" si="687"/>
        <v>0</v>
      </c>
    </row>
    <row r="2395" spans="2:24" ht="18.600000000000001" hidden="1" thickBot="1">
      <c r="B2395" s="136"/>
      <c r="C2395" s="182">
        <v>4071</v>
      </c>
      <c r="D2395" s="464" t="s">
        <v>1020</v>
      </c>
      <c r="E2395" s="704"/>
      <c r="F2395" s="592">
        <v>0</v>
      </c>
      <c r="G2395" s="592">
        <v>0</v>
      </c>
      <c r="H2395" s="592">
        <v>0</v>
      </c>
      <c r="I2395" s="476">
        <f>F2395+G2395+H2395</f>
        <v>0</v>
      </c>
      <c r="J2395" s="243" t="str">
        <f t="shared" si="686"/>
        <v/>
      </c>
      <c r="K2395" s="244"/>
      <c r="L2395" s="713"/>
      <c r="M2395" s="667"/>
      <c r="N2395" s="667"/>
      <c r="O2395" s="714"/>
      <c r="P2395" s="244"/>
      <c r="Q2395" s="663"/>
      <c r="R2395" s="667"/>
      <c r="S2395" s="667"/>
      <c r="T2395" s="667"/>
      <c r="U2395" s="667"/>
      <c r="V2395" s="667"/>
      <c r="W2395" s="711"/>
      <c r="X2395" s="313">
        <f t="shared" si="687"/>
        <v>0</v>
      </c>
    </row>
    <row r="2396" spans="2:24" ht="16.2" hidden="1" thickBot="1">
      <c r="B2396" s="173"/>
      <c r="C2396" s="183"/>
      <c r="D2396" s="334"/>
      <c r="E2396" s="706"/>
      <c r="F2396" s="248"/>
      <c r="G2396" s="248"/>
      <c r="H2396" s="248"/>
      <c r="I2396" s="249"/>
      <c r="J2396" s="243" t="str">
        <f t="shared" si="686"/>
        <v/>
      </c>
      <c r="K2396" s="244"/>
      <c r="L2396" s="437"/>
      <c r="M2396" s="438"/>
      <c r="N2396" s="323"/>
      <c r="O2396" s="324"/>
      <c r="P2396" s="244"/>
      <c r="Q2396" s="437"/>
      <c r="R2396" s="438"/>
      <c r="S2396" s="323"/>
      <c r="T2396" s="323"/>
      <c r="U2396" s="438"/>
      <c r="V2396" s="323"/>
      <c r="W2396" s="324"/>
      <c r="X2396" s="324"/>
    </row>
    <row r="2397" spans="2:24" ht="18.600000000000001" hidden="1" thickBot="1">
      <c r="B2397" s="699">
        <v>98</v>
      </c>
      <c r="C2397" s="963" t="s">
        <v>1021</v>
      </c>
      <c r="D2397" s="942"/>
      <c r="E2397" s="687"/>
      <c r="F2397" s="690"/>
      <c r="G2397" s="691"/>
      <c r="H2397" s="691"/>
      <c r="I2397" s="692">
        <f>F2397+G2397+H2397</f>
        <v>0</v>
      </c>
      <c r="J2397" s="243" t="str">
        <f t="shared" si="686"/>
        <v/>
      </c>
      <c r="K2397" s="244"/>
      <c r="L2397" s="428"/>
      <c r="M2397" s="254"/>
      <c r="N2397" s="317">
        <f>I2397</f>
        <v>0</v>
      </c>
      <c r="O2397" s="424">
        <f>L2397+M2397-N2397</f>
        <v>0</v>
      </c>
      <c r="P2397" s="244"/>
      <c r="Q2397" s="428"/>
      <c r="R2397" s="254"/>
      <c r="S2397" s="429">
        <f>+IF(+(L2397+M2397)&gt;=I2397,+M2397,+(+I2397-L2397))</f>
        <v>0</v>
      </c>
      <c r="T2397" s="315">
        <f>Q2397+R2397-S2397</f>
        <v>0</v>
      </c>
      <c r="U2397" s="254"/>
      <c r="V2397" s="254"/>
      <c r="W2397" s="253"/>
      <c r="X2397" s="313">
        <f>T2397-U2397-V2397-W2397</f>
        <v>0</v>
      </c>
    </row>
    <row r="2398" spans="2:24" ht="16.8" hidden="1" thickBot="1">
      <c r="B2398" s="184"/>
      <c r="C2398" s="335" t="s">
        <v>1022</v>
      </c>
      <c r="D2398" s="336"/>
      <c r="E2398" s="395"/>
      <c r="F2398" s="395"/>
      <c r="G2398" s="395"/>
      <c r="H2398" s="395"/>
      <c r="I2398" s="337"/>
      <c r="J2398" s="243" t="str">
        <f t="shared" si="686"/>
        <v/>
      </c>
      <c r="K2398" s="244"/>
      <c r="L2398" s="338"/>
      <c r="M2398" s="339"/>
      <c r="N2398" s="339"/>
      <c r="O2398" s="340"/>
      <c r="P2398" s="244"/>
      <c r="Q2398" s="338"/>
      <c r="R2398" s="339"/>
      <c r="S2398" s="339"/>
      <c r="T2398" s="339"/>
      <c r="U2398" s="339"/>
      <c r="V2398" s="339"/>
      <c r="W2398" s="340"/>
      <c r="X2398" s="340"/>
    </row>
    <row r="2399" spans="2:24" ht="16.8" hidden="1" thickBot="1">
      <c r="B2399" s="184"/>
      <c r="C2399" s="341" t="s">
        <v>1023</v>
      </c>
      <c r="D2399" s="334"/>
      <c r="E2399" s="384"/>
      <c r="F2399" s="384"/>
      <c r="G2399" s="384"/>
      <c r="H2399" s="384"/>
      <c r="I2399" s="307"/>
      <c r="J2399" s="243" t="str">
        <f t="shared" si="686"/>
        <v/>
      </c>
      <c r="K2399" s="244"/>
      <c r="L2399" s="342"/>
      <c r="M2399" s="343"/>
      <c r="N2399" s="343"/>
      <c r="O2399" s="344"/>
      <c r="P2399" s="244"/>
      <c r="Q2399" s="342"/>
      <c r="R2399" s="343"/>
      <c r="S2399" s="343"/>
      <c r="T2399" s="343"/>
      <c r="U2399" s="343"/>
      <c r="V2399" s="343"/>
      <c r="W2399" s="344"/>
      <c r="X2399" s="344"/>
    </row>
    <row r="2400" spans="2:24" ht="16.8" hidden="1" thickBot="1">
      <c r="B2400" s="185"/>
      <c r="C2400" s="345" t="s">
        <v>1688</v>
      </c>
      <c r="D2400" s="346"/>
      <c r="E2400" s="396"/>
      <c r="F2400" s="396"/>
      <c r="G2400" s="396"/>
      <c r="H2400" s="396"/>
      <c r="I2400" s="309"/>
      <c r="J2400" s="243" t="str">
        <f t="shared" si="686"/>
        <v/>
      </c>
      <c r="K2400" s="244"/>
      <c r="L2400" s="347"/>
      <c r="M2400" s="348"/>
      <c r="N2400" s="348"/>
      <c r="O2400" s="349"/>
      <c r="P2400" s="244"/>
      <c r="Q2400" s="347"/>
      <c r="R2400" s="348"/>
      <c r="S2400" s="348"/>
      <c r="T2400" s="348"/>
      <c r="U2400" s="348"/>
      <c r="V2400" s="348"/>
      <c r="W2400" s="349"/>
      <c r="X2400" s="349"/>
    </row>
    <row r="2401" spans="2:24" ht="18.600000000000001" thickBot="1">
      <c r="B2401" s="607"/>
      <c r="C2401" s="608" t="s">
        <v>1242</v>
      </c>
      <c r="D2401" s="609" t="s">
        <v>1024</v>
      </c>
      <c r="E2401" s="700"/>
      <c r="F2401" s="700">
        <f>SUM(F2286,F2289,F2295,F2303,F2304,F2322,F2326,F2332,F2335,F2336,F2337,F2338,F2339,F2348,F2354,F2355,F2356,F2357,F2364,F2368,F2369,F2370,F2371,F2374,F2375,F2383,F2386,F2387,F2392)+F2397</f>
        <v>0</v>
      </c>
      <c r="G2401" s="700">
        <f>SUM(G2286,G2289,G2295,G2303,G2304,G2322,G2326,G2332,G2335,G2336,G2337,G2338,G2339,G2348,G2354,G2355,G2356,G2357,G2364,G2368,G2369,G2370,G2371,G2374,G2375,G2383,G2386,G2387,G2392)+G2397</f>
        <v>653811</v>
      </c>
      <c r="H2401" s="700">
        <f>SUM(H2286,H2289,H2295,H2303,H2304,H2322,H2326,H2332,H2335,H2336,H2337,H2338,H2339,H2348,H2354,H2355,H2356,H2357,H2364,H2368,H2369,H2370,H2371,H2374,H2375,H2383,H2386,H2387,H2392)+H2397</f>
        <v>0</v>
      </c>
      <c r="I2401" s="700">
        <f>SUM(I2286,I2289,I2295,I2303,I2304,I2322,I2326,I2332,I2335,I2336,I2337,I2338,I2339,I2348,I2354,I2355,I2356,I2357,I2364,I2368,I2369,I2370,I2371,I2374,I2375,I2383,I2386,I2387,I2392)+I2397</f>
        <v>653811</v>
      </c>
      <c r="J2401" s="243">
        <f t="shared" si="686"/>
        <v>1</v>
      </c>
      <c r="K2401" s="439" t="str">
        <f>LEFT(C2283,1)</f>
        <v>6</v>
      </c>
      <c r="L2401" s="276">
        <f>SUM(L2286,L2289,L2295,L2303,L2304,L2322,L2326,L2332,L2335,L2336,L2337,L2338,L2339,L2348,L2354,L2355,L2356,L2357,L2364,L2368,L2369,L2370,L2371,L2374,L2375,L2383,L2386,L2387,L2392)+L2397</f>
        <v>0</v>
      </c>
      <c r="M2401" s="276">
        <f>SUM(M2286,M2289,M2295,M2303,M2304,M2322,M2326,M2332,M2335,M2336,M2337,M2338,M2339,M2348,M2354,M2355,M2356,M2357,M2364,M2368,M2369,M2370,M2371,M2374,M2375,M2383,M2386,M2387,M2392)+M2397</f>
        <v>0</v>
      </c>
      <c r="N2401" s="276">
        <f>SUM(N2286,N2289,N2295,N2303,N2304,N2322,N2326,N2332,N2335,N2336,N2337,N2338,N2339,N2348,N2354,N2355,N2356,N2357,N2364,N2368,N2369,N2370,N2371,N2374,N2375,N2383,N2386,N2387,N2392)+N2397</f>
        <v>653811</v>
      </c>
      <c r="O2401" s="276">
        <f>SUM(O2286,O2289,O2295,O2303,O2304,O2322,O2326,O2332,O2335,O2336,O2337,O2338,O2339,O2348,O2354,O2355,O2356,O2357,O2364,O2368,O2369,O2370,O2371,O2374,O2375,O2383,O2386,O2387,O2392)+O2397</f>
        <v>-653811</v>
      </c>
      <c r="P2401" s="222"/>
      <c r="Q2401" s="276">
        <f t="shared" ref="Q2401:W2401" si="690">SUM(Q2286,Q2289,Q2295,Q2303,Q2304,Q2322,Q2326,Q2332,Q2335,Q2336,Q2337,Q2338,Q2339,Q2348,Q2354,Q2355,Q2356,Q2357,Q2364,Q2368,Q2369,Q2370,Q2371,Q2374,Q2375,Q2383,Q2386,Q2387,Q2392)+Q2397</f>
        <v>0</v>
      </c>
      <c r="R2401" s="276">
        <f t="shared" si="690"/>
        <v>0</v>
      </c>
      <c r="S2401" s="276">
        <f t="shared" si="690"/>
        <v>653811</v>
      </c>
      <c r="T2401" s="276">
        <f t="shared" si="690"/>
        <v>-653811</v>
      </c>
      <c r="U2401" s="276">
        <f t="shared" si="690"/>
        <v>0</v>
      </c>
      <c r="V2401" s="276">
        <f t="shared" si="690"/>
        <v>0</v>
      </c>
      <c r="W2401" s="276">
        <f t="shared" si="690"/>
        <v>0</v>
      </c>
      <c r="X2401" s="313">
        <f>T2401-U2401-V2401-W2401</f>
        <v>-653811</v>
      </c>
    </row>
    <row r="2402" spans="2:24">
      <c r="B2402" s="554" t="s">
        <v>32</v>
      </c>
      <c r="C2402" s="186"/>
      <c r="I2402" s="219"/>
      <c r="J2402" s="221">
        <f>J2401</f>
        <v>1</v>
      </c>
      <c r="P2402"/>
    </row>
    <row r="2403" spans="2:24">
      <c r="B2403" s="392"/>
      <c r="C2403" s="392"/>
      <c r="D2403" s="393"/>
      <c r="E2403" s="392"/>
      <c r="F2403" s="392"/>
      <c r="G2403" s="392"/>
      <c r="H2403" s="392"/>
      <c r="I2403" s="394"/>
      <c r="J2403" s="221">
        <f>J2401</f>
        <v>1</v>
      </c>
      <c r="L2403" s="392"/>
      <c r="M2403" s="392"/>
      <c r="N2403" s="394"/>
      <c r="O2403" s="394"/>
      <c r="P2403" s="394"/>
      <c r="Q2403" s="392"/>
      <c r="R2403" s="392"/>
      <c r="S2403" s="394"/>
      <c r="T2403" s="394"/>
      <c r="U2403" s="392"/>
      <c r="V2403" s="394"/>
      <c r="W2403" s="394"/>
      <c r="X2403" s="394"/>
    </row>
    <row r="2404" spans="2:24" ht="18" hidden="1">
      <c r="B2404" s="402"/>
      <c r="C2404" s="402"/>
      <c r="D2404" s="402"/>
      <c r="E2404" s="402"/>
      <c r="F2404" s="402"/>
      <c r="G2404" s="402"/>
      <c r="H2404" s="402"/>
      <c r="I2404" s="484"/>
      <c r="J2404" s="440">
        <f>(IF(E2401&lt;&gt;0,$G$2,IF(I2401&lt;&gt;0,$G$2,"")))</f>
        <v>0</v>
      </c>
    </row>
    <row r="2405" spans="2:24" ht="18" hidden="1">
      <c r="B2405" s="402"/>
      <c r="C2405" s="402"/>
      <c r="D2405" s="474"/>
      <c r="E2405" s="402"/>
      <c r="F2405" s="402"/>
      <c r="G2405" s="402"/>
      <c r="H2405" s="402"/>
      <c r="I2405" s="484"/>
      <c r="J2405" s="440" t="str">
        <f>(IF(E2402&lt;&gt;0,$G$2,IF(I2402&lt;&gt;0,$G$2,"")))</f>
        <v/>
      </c>
    </row>
    <row r="2406" spans="2:24">
      <c r="E2406" s="278"/>
      <c r="F2406" s="278"/>
      <c r="G2406" s="278"/>
      <c r="H2406" s="278"/>
      <c r="I2406" s="282"/>
      <c r="J2406" s="221">
        <f>(IF($E2539&lt;&gt;0,$J$2,IF($I2539&lt;&gt;0,$J$2,"")))</f>
        <v>1</v>
      </c>
      <c r="L2406" s="278"/>
      <c r="M2406" s="278"/>
      <c r="N2406" s="282"/>
      <c r="O2406" s="282"/>
      <c r="P2406" s="282"/>
      <c r="Q2406" s="278"/>
      <c r="R2406" s="278"/>
      <c r="S2406" s="282"/>
      <c r="T2406" s="282"/>
      <c r="U2406" s="278"/>
      <c r="V2406" s="282"/>
      <c r="W2406" s="282"/>
    </row>
    <row r="2407" spans="2:24">
      <c r="C2407" s="227"/>
      <c r="D2407" s="228"/>
      <c r="E2407" s="278"/>
      <c r="F2407" s="278"/>
      <c r="G2407" s="278"/>
      <c r="H2407" s="278"/>
      <c r="I2407" s="282"/>
      <c r="J2407" s="221">
        <f>(IF($E2539&lt;&gt;0,$J$2,IF($I2539&lt;&gt;0,$J$2,"")))</f>
        <v>1</v>
      </c>
      <c r="L2407" s="278"/>
      <c r="M2407" s="278"/>
      <c r="N2407" s="282"/>
      <c r="O2407" s="282"/>
      <c r="P2407" s="282"/>
      <c r="Q2407" s="278"/>
      <c r="R2407" s="278"/>
      <c r="S2407" s="282"/>
      <c r="T2407" s="282"/>
      <c r="U2407" s="278"/>
      <c r="V2407" s="282"/>
      <c r="W2407" s="282"/>
    </row>
    <row r="2408" spans="2:24">
      <c r="B2408" s="897" t="str">
        <f>$B$7</f>
        <v>БЮДЖЕТ - НАЧАЛЕН ПЛАН
ПО ПЪЛНА ЕДИННА БЮДЖЕТНА КЛАСИФИКАЦИЯ</v>
      </c>
      <c r="C2408" s="898"/>
      <c r="D2408" s="898"/>
      <c r="E2408" s="278"/>
      <c r="F2408" s="278"/>
      <c r="G2408" s="278"/>
      <c r="H2408" s="278"/>
      <c r="I2408" s="282"/>
      <c r="J2408" s="221">
        <f>(IF($E2539&lt;&gt;0,$J$2,IF($I2539&lt;&gt;0,$J$2,"")))</f>
        <v>1</v>
      </c>
      <c r="L2408" s="278"/>
      <c r="M2408" s="278"/>
      <c r="N2408" s="282"/>
      <c r="O2408" s="282"/>
      <c r="P2408" s="282"/>
      <c r="Q2408" s="278"/>
      <c r="R2408" s="278"/>
      <c r="S2408" s="282"/>
      <c r="T2408" s="282"/>
      <c r="U2408" s="278"/>
      <c r="V2408" s="282"/>
      <c r="W2408" s="282"/>
    </row>
    <row r="2409" spans="2:24">
      <c r="C2409" s="227"/>
      <c r="D2409" s="228"/>
      <c r="E2409" s="279" t="s">
        <v>1656</v>
      </c>
      <c r="F2409" s="279" t="s">
        <v>1524</v>
      </c>
      <c r="G2409" s="278"/>
      <c r="H2409" s="278"/>
      <c r="I2409" s="282"/>
      <c r="J2409" s="221">
        <f>(IF($E2539&lt;&gt;0,$J$2,IF($I2539&lt;&gt;0,$J$2,"")))</f>
        <v>1</v>
      </c>
      <c r="L2409" s="278"/>
      <c r="M2409" s="278"/>
      <c r="N2409" s="282"/>
      <c r="O2409" s="282"/>
      <c r="P2409" s="282"/>
      <c r="Q2409" s="278"/>
      <c r="R2409" s="278"/>
      <c r="S2409" s="282"/>
      <c r="T2409" s="282"/>
      <c r="U2409" s="278"/>
      <c r="V2409" s="282"/>
      <c r="W2409" s="282"/>
    </row>
    <row r="2410" spans="2:24" ht="17.399999999999999">
      <c r="B2410" s="899" t="str">
        <f>$B$9</f>
        <v>Маджарово</v>
      </c>
      <c r="C2410" s="900"/>
      <c r="D2410" s="901"/>
      <c r="E2410" s="578">
        <f>$E$9</f>
        <v>44927</v>
      </c>
      <c r="F2410" s="579">
        <f>$F$9</f>
        <v>45291</v>
      </c>
      <c r="G2410" s="278"/>
      <c r="H2410" s="278"/>
      <c r="I2410" s="282"/>
      <c r="J2410" s="221">
        <f>(IF($E2539&lt;&gt;0,$J$2,IF($I2539&lt;&gt;0,$J$2,"")))</f>
        <v>1</v>
      </c>
      <c r="L2410" s="278"/>
      <c r="M2410" s="278"/>
      <c r="N2410" s="282"/>
      <c r="O2410" s="282"/>
      <c r="P2410" s="282"/>
      <c r="Q2410" s="278"/>
      <c r="R2410" s="278"/>
      <c r="S2410" s="282"/>
      <c r="T2410" s="282"/>
      <c r="U2410" s="278"/>
      <c r="V2410" s="282"/>
      <c r="W2410" s="282"/>
    </row>
    <row r="2411" spans="2:24">
      <c r="B2411" s="230" t="str">
        <f>$B$10</f>
        <v>(наименование на разпоредителя с бюджет)</v>
      </c>
      <c r="E2411" s="278"/>
      <c r="F2411" s="280">
        <f>$F$10</f>
        <v>0</v>
      </c>
      <c r="G2411" s="278"/>
      <c r="H2411" s="278"/>
      <c r="I2411" s="282"/>
      <c r="J2411" s="221">
        <f>(IF($E2539&lt;&gt;0,$J$2,IF($I2539&lt;&gt;0,$J$2,"")))</f>
        <v>1</v>
      </c>
      <c r="L2411" s="278"/>
      <c r="M2411" s="278"/>
      <c r="N2411" s="282"/>
      <c r="O2411" s="282"/>
      <c r="P2411" s="282"/>
      <c r="Q2411" s="278"/>
      <c r="R2411" s="278"/>
      <c r="S2411" s="282"/>
      <c r="T2411" s="282"/>
      <c r="U2411" s="278"/>
      <c r="V2411" s="282"/>
      <c r="W2411" s="282"/>
    </row>
    <row r="2412" spans="2:24">
      <c r="B2412" s="230"/>
      <c r="E2412" s="281"/>
      <c r="F2412" s="278"/>
      <c r="G2412" s="278"/>
      <c r="H2412" s="278"/>
      <c r="I2412" s="282"/>
      <c r="J2412" s="221">
        <f>(IF($E2539&lt;&gt;0,$J$2,IF($I2539&lt;&gt;0,$J$2,"")))</f>
        <v>1</v>
      </c>
      <c r="L2412" s="278"/>
      <c r="M2412" s="278"/>
      <c r="N2412" s="282"/>
      <c r="O2412" s="282"/>
      <c r="P2412" s="282"/>
      <c r="Q2412" s="278"/>
      <c r="R2412" s="278"/>
      <c r="S2412" s="282"/>
      <c r="T2412" s="282"/>
      <c r="U2412" s="278"/>
      <c r="V2412" s="282"/>
      <c r="W2412" s="282"/>
    </row>
    <row r="2413" spans="2:24" ht="18">
      <c r="B2413" s="883" t="str">
        <f>$B$12</f>
        <v>Маджарово</v>
      </c>
      <c r="C2413" s="884"/>
      <c r="D2413" s="885"/>
      <c r="E2413" s="229" t="s">
        <v>1657</v>
      </c>
      <c r="F2413" s="580" t="str">
        <f>$F$12</f>
        <v>7604</v>
      </c>
      <c r="G2413" s="278"/>
      <c r="H2413" s="278"/>
      <c r="I2413" s="282"/>
      <c r="J2413" s="221">
        <f>(IF($E2539&lt;&gt;0,$J$2,IF($I2539&lt;&gt;0,$J$2,"")))</f>
        <v>1</v>
      </c>
      <c r="L2413" s="278"/>
      <c r="M2413" s="278"/>
      <c r="N2413" s="282"/>
      <c r="O2413" s="282"/>
      <c r="P2413" s="282"/>
      <c r="Q2413" s="278"/>
      <c r="R2413" s="278"/>
      <c r="S2413" s="282"/>
      <c r="T2413" s="282"/>
      <c r="U2413" s="278"/>
      <c r="V2413" s="282"/>
      <c r="W2413" s="282"/>
    </row>
    <row r="2414" spans="2:24">
      <c r="B2414" s="581" t="str">
        <f>$B$13</f>
        <v>(наименование на първостепенния разпоредител с бюджет)</v>
      </c>
      <c r="E2414" s="281" t="s">
        <v>1658</v>
      </c>
      <c r="F2414" s="278"/>
      <c r="G2414" s="278"/>
      <c r="H2414" s="278"/>
      <c r="I2414" s="282"/>
      <c r="J2414" s="221">
        <f>(IF($E2539&lt;&gt;0,$J$2,IF($I2539&lt;&gt;0,$J$2,"")))</f>
        <v>1</v>
      </c>
      <c r="L2414" s="278"/>
      <c r="M2414" s="278"/>
      <c r="N2414" s="282"/>
      <c r="O2414" s="282"/>
      <c r="P2414" s="282"/>
      <c r="Q2414" s="278"/>
      <c r="R2414" s="278"/>
      <c r="S2414" s="282"/>
      <c r="T2414" s="282"/>
      <c r="U2414" s="278"/>
      <c r="V2414" s="282"/>
      <c r="W2414" s="282"/>
    </row>
    <row r="2415" spans="2:24" ht="18">
      <c r="B2415" s="230"/>
      <c r="D2415" s="441"/>
      <c r="E2415" s="277"/>
      <c r="F2415" s="277"/>
      <c r="G2415" s="277"/>
      <c r="H2415" s="277"/>
      <c r="I2415" s="384"/>
      <c r="J2415" s="221">
        <f>(IF($E2539&lt;&gt;0,$J$2,IF($I2539&lt;&gt;0,$J$2,"")))</f>
        <v>1</v>
      </c>
      <c r="L2415" s="278"/>
      <c r="M2415" s="278"/>
      <c r="N2415" s="282"/>
      <c r="O2415" s="282"/>
      <c r="P2415" s="282"/>
      <c r="Q2415" s="278"/>
      <c r="R2415" s="278"/>
      <c r="S2415" s="282"/>
      <c r="T2415" s="282"/>
      <c r="U2415" s="278"/>
      <c r="V2415" s="282"/>
      <c r="W2415" s="282"/>
    </row>
    <row r="2416" spans="2:24" ht="16.8" thickBot="1">
      <c r="C2416" s="227"/>
      <c r="D2416" s="228"/>
      <c r="E2416" s="278"/>
      <c r="F2416" s="281"/>
      <c r="G2416" s="281"/>
      <c r="H2416" s="281"/>
      <c r="I2416" s="284" t="s">
        <v>1659</v>
      </c>
      <c r="J2416" s="221">
        <f>(IF($E2539&lt;&gt;0,$J$2,IF($I2539&lt;&gt;0,$J$2,"")))</f>
        <v>1</v>
      </c>
      <c r="L2416" s="283" t="s">
        <v>91</v>
      </c>
      <c r="M2416" s="278"/>
      <c r="N2416" s="282"/>
      <c r="O2416" s="284" t="s">
        <v>1659</v>
      </c>
      <c r="P2416" s="282"/>
      <c r="Q2416" s="283" t="s">
        <v>92</v>
      </c>
      <c r="R2416" s="278"/>
      <c r="S2416" s="282"/>
      <c r="T2416" s="284" t="s">
        <v>1659</v>
      </c>
      <c r="U2416" s="278"/>
      <c r="V2416" s="282"/>
      <c r="W2416" s="284" t="s">
        <v>1659</v>
      </c>
    </row>
    <row r="2417" spans="2:24" ht="18.600000000000001" thickBot="1">
      <c r="B2417" s="674"/>
      <c r="C2417" s="675"/>
      <c r="D2417" s="676" t="s">
        <v>1055</v>
      </c>
      <c r="E2417" s="677"/>
      <c r="F2417" s="955" t="s">
        <v>1460</v>
      </c>
      <c r="G2417" s="956"/>
      <c r="H2417" s="957"/>
      <c r="I2417" s="958"/>
      <c r="J2417" s="221">
        <f>(IF($E2539&lt;&gt;0,$J$2,IF($I2539&lt;&gt;0,$J$2,"")))</f>
        <v>1</v>
      </c>
      <c r="L2417" s="912" t="s">
        <v>1888</v>
      </c>
      <c r="M2417" s="912" t="s">
        <v>1889</v>
      </c>
      <c r="N2417" s="905" t="s">
        <v>1890</v>
      </c>
      <c r="O2417" s="905" t="s">
        <v>93</v>
      </c>
      <c r="P2417" s="222"/>
      <c r="Q2417" s="905" t="s">
        <v>1891</v>
      </c>
      <c r="R2417" s="905" t="s">
        <v>1892</v>
      </c>
      <c r="S2417" s="905" t="s">
        <v>1893</v>
      </c>
      <c r="T2417" s="905" t="s">
        <v>94</v>
      </c>
      <c r="U2417" s="409" t="s">
        <v>95</v>
      </c>
      <c r="V2417" s="410"/>
      <c r="W2417" s="411"/>
      <c r="X2417" s="291"/>
    </row>
    <row r="2418" spans="2:24" ht="31.8" thickBot="1">
      <c r="B2418" s="678" t="s">
        <v>1575</v>
      </c>
      <c r="C2418" s="679" t="s">
        <v>1660</v>
      </c>
      <c r="D2418" s="680" t="s">
        <v>1056</v>
      </c>
      <c r="E2418" s="681"/>
      <c r="F2418" s="605" t="s">
        <v>1461</v>
      </c>
      <c r="G2418" s="605" t="s">
        <v>1462</v>
      </c>
      <c r="H2418" s="605" t="s">
        <v>1459</v>
      </c>
      <c r="I2418" s="605" t="s">
        <v>1049</v>
      </c>
      <c r="J2418" s="221">
        <f>(IF($E2539&lt;&gt;0,$J$2,IF($I2539&lt;&gt;0,$J$2,"")))</f>
        <v>1</v>
      </c>
      <c r="L2418" s="948"/>
      <c r="M2418" s="954"/>
      <c r="N2418" s="948"/>
      <c r="O2418" s="954"/>
      <c r="P2418" s="222"/>
      <c r="Q2418" s="945"/>
      <c r="R2418" s="945"/>
      <c r="S2418" s="945"/>
      <c r="T2418" s="945"/>
      <c r="U2418" s="412">
        <f>$C$3</f>
        <v>2023</v>
      </c>
      <c r="V2418" s="412">
        <f>$C$3+1</f>
        <v>2024</v>
      </c>
      <c r="W2418" s="412" t="str">
        <f>CONCATENATE("след ",$C$3+1)</f>
        <v>след 2024</v>
      </c>
      <c r="X2418" s="413" t="s">
        <v>96</v>
      </c>
    </row>
    <row r="2419" spans="2:24" ht="18" thickBot="1">
      <c r="B2419" s="506"/>
      <c r="C2419" s="397"/>
      <c r="D2419" s="295" t="s">
        <v>1244</v>
      </c>
      <c r="E2419" s="701"/>
      <c r="F2419" s="296"/>
      <c r="G2419" s="296"/>
      <c r="H2419" s="296"/>
      <c r="I2419" s="483"/>
      <c r="J2419" s="221">
        <f>(IF($E2539&lt;&gt;0,$J$2,IF($I2539&lt;&gt;0,$J$2,"")))</f>
        <v>1</v>
      </c>
      <c r="L2419" s="297" t="s">
        <v>97</v>
      </c>
      <c r="M2419" s="297" t="s">
        <v>98</v>
      </c>
      <c r="N2419" s="298" t="s">
        <v>99</v>
      </c>
      <c r="O2419" s="298" t="s">
        <v>100</v>
      </c>
      <c r="P2419" s="222"/>
      <c r="Q2419" s="504" t="s">
        <v>101</v>
      </c>
      <c r="R2419" s="504" t="s">
        <v>102</v>
      </c>
      <c r="S2419" s="504" t="s">
        <v>103</v>
      </c>
      <c r="T2419" s="504" t="s">
        <v>104</v>
      </c>
      <c r="U2419" s="504" t="s">
        <v>1026</v>
      </c>
      <c r="V2419" s="504" t="s">
        <v>1027</v>
      </c>
      <c r="W2419" s="504" t="s">
        <v>1028</v>
      </c>
      <c r="X2419" s="414" t="s">
        <v>1029</v>
      </c>
    </row>
    <row r="2420" spans="2:24" ht="122.4" thickBot="1">
      <c r="B2420" s="236"/>
      <c r="C2420" s="511">
        <f>VLOOKUP(D2420,OP_LIST2,2,FALSE)</f>
        <v>0</v>
      </c>
      <c r="D2420" s="512" t="s">
        <v>944</v>
      </c>
      <c r="E2420" s="702"/>
      <c r="F2420" s="368"/>
      <c r="G2420" s="368"/>
      <c r="H2420" s="368"/>
      <c r="I2420" s="303"/>
      <c r="J2420" s="221">
        <f>(IF($E2539&lt;&gt;0,$J$2,IF($I2539&lt;&gt;0,$J$2,"")))</f>
        <v>1</v>
      </c>
      <c r="L2420" s="415" t="s">
        <v>1030</v>
      </c>
      <c r="M2420" s="415" t="s">
        <v>1030</v>
      </c>
      <c r="N2420" s="415" t="s">
        <v>1031</v>
      </c>
      <c r="O2420" s="415" t="s">
        <v>1032</v>
      </c>
      <c r="P2420" s="222"/>
      <c r="Q2420" s="415" t="s">
        <v>1030</v>
      </c>
      <c r="R2420" s="415" t="s">
        <v>1030</v>
      </c>
      <c r="S2420" s="415" t="s">
        <v>1057</v>
      </c>
      <c r="T2420" s="415" t="s">
        <v>1034</v>
      </c>
      <c r="U2420" s="415" t="s">
        <v>1030</v>
      </c>
      <c r="V2420" s="415" t="s">
        <v>1030</v>
      </c>
      <c r="W2420" s="415" t="s">
        <v>1030</v>
      </c>
      <c r="X2420" s="306" t="s">
        <v>1035</v>
      </c>
    </row>
    <row r="2421" spans="2:24" ht="18" thickBot="1">
      <c r="B2421" s="510"/>
      <c r="C2421" s="513">
        <f>VLOOKUP(D2422,EBK_DEIN2,2,FALSE)</f>
        <v>6604</v>
      </c>
      <c r="D2421" s="505" t="s">
        <v>1444</v>
      </c>
      <c r="E2421" s="703"/>
      <c r="F2421" s="368"/>
      <c r="G2421" s="368"/>
      <c r="H2421" s="368"/>
      <c r="I2421" s="303"/>
      <c r="J2421" s="221">
        <f>(IF($E2539&lt;&gt;0,$J$2,IF($I2539&lt;&gt;0,$J$2,"")))</f>
        <v>1</v>
      </c>
      <c r="L2421" s="416"/>
      <c r="M2421" s="416"/>
      <c r="N2421" s="344"/>
      <c r="O2421" s="417"/>
      <c r="P2421" s="222"/>
      <c r="Q2421" s="416"/>
      <c r="R2421" s="416"/>
      <c r="S2421" s="344"/>
      <c r="T2421" s="417"/>
      <c r="U2421" s="416"/>
      <c r="V2421" s="344"/>
      <c r="W2421" s="417"/>
      <c r="X2421" s="418"/>
    </row>
    <row r="2422" spans="2:24" ht="18">
      <c r="B2422" s="419"/>
      <c r="C2422" s="238"/>
      <c r="D2422" s="502" t="s">
        <v>892</v>
      </c>
      <c r="E2422" s="703"/>
      <c r="F2422" s="368"/>
      <c r="G2422" s="368"/>
      <c r="H2422" s="368"/>
      <c r="I2422" s="303"/>
      <c r="J2422" s="221">
        <f>(IF($E2539&lt;&gt;0,$J$2,IF($I2539&lt;&gt;0,$J$2,"")))</f>
        <v>1</v>
      </c>
      <c r="L2422" s="416"/>
      <c r="M2422" s="416"/>
      <c r="N2422" s="344"/>
      <c r="O2422" s="420">
        <f>SUMIF(O2425:O2426,"&lt;0")+SUMIF(O2428:O2432,"&lt;0")+SUMIF(O2434:O2441,"&lt;0")+SUMIF(O2443:O2459,"&lt;0")+SUMIF(O2465:O2469,"&lt;0")+SUMIF(O2471:O2476,"&lt;0")+SUMIF(O2479:O2485,"&lt;0")+SUMIF(O2492:O2493,"&lt;0")+SUMIF(O2496:O2501,"&lt;0")+SUMIF(O2503:O2508,"&lt;0")+SUMIF(O2512,"&lt;0")+SUMIF(O2514:O2520,"&lt;0")+SUMIF(O2522:O2524,"&lt;0")+SUMIF(O2526:O2529,"&lt;0")+SUMIF(O2531:O2532,"&lt;0")+SUMIF(O2535,"&lt;0")</f>
        <v>-67529</v>
      </c>
      <c r="P2422" s="222"/>
      <c r="Q2422" s="416"/>
      <c r="R2422" s="416"/>
      <c r="S2422" s="344"/>
      <c r="T2422" s="420">
        <f>SUMIF(T2425:T2426,"&lt;0")+SUMIF(T2428:T2432,"&lt;0")+SUMIF(T2434:T2441,"&lt;0")+SUMIF(T2443:T2459,"&lt;0")+SUMIF(T2465:T2469,"&lt;0")+SUMIF(T2471:T2476,"&lt;0")+SUMIF(T2479:T2485,"&lt;0")+SUMIF(T2492:T2493,"&lt;0")+SUMIF(T2496:T2501,"&lt;0")+SUMIF(T2503:T2508,"&lt;0")+SUMIF(T2512,"&lt;0")+SUMIF(T2514:T2520,"&lt;0")+SUMIF(T2522:T2524,"&lt;0")+SUMIF(T2526:T2529,"&lt;0")+SUMIF(T2531:T2532,"&lt;0")+SUMIF(T2535,"&lt;0")</f>
        <v>-67529</v>
      </c>
      <c r="U2422" s="416"/>
      <c r="V2422" s="344"/>
      <c r="W2422" s="417"/>
      <c r="X2422" s="308"/>
    </row>
    <row r="2423" spans="2:24" ht="18.600000000000001" thickBot="1">
      <c r="B2423" s="354"/>
      <c r="C2423" s="238"/>
      <c r="D2423" s="292" t="s">
        <v>1058</v>
      </c>
      <c r="E2423" s="703"/>
      <c r="F2423" s="368"/>
      <c r="G2423" s="368"/>
      <c r="H2423" s="368"/>
      <c r="I2423" s="303"/>
      <c r="J2423" s="221">
        <f>(IF($E2539&lt;&gt;0,$J$2,IF($I2539&lt;&gt;0,$J$2,"")))</f>
        <v>1</v>
      </c>
      <c r="L2423" s="416"/>
      <c r="M2423" s="416"/>
      <c r="N2423" s="344"/>
      <c r="O2423" s="417"/>
      <c r="P2423" s="222"/>
      <c r="Q2423" s="416"/>
      <c r="R2423" s="416"/>
      <c r="S2423" s="344"/>
      <c r="T2423" s="417"/>
      <c r="U2423" s="416"/>
      <c r="V2423" s="344"/>
      <c r="W2423" s="417"/>
      <c r="X2423" s="310"/>
    </row>
    <row r="2424" spans="2:24" ht="18.600000000000001" hidden="1" thickBot="1">
      <c r="B2424" s="682">
        <v>100</v>
      </c>
      <c r="C2424" s="959" t="s">
        <v>1245</v>
      </c>
      <c r="D2424" s="960"/>
      <c r="E2424" s="683"/>
      <c r="F2424" s="684">
        <f>SUM(F2425:F2426)</f>
        <v>0</v>
      </c>
      <c r="G2424" s="685">
        <f>SUM(G2425:G2426)</f>
        <v>0</v>
      </c>
      <c r="H2424" s="685">
        <f>SUM(H2425:H2426)</f>
        <v>0</v>
      </c>
      <c r="I2424" s="685">
        <f>SUM(I2425:I2426)</f>
        <v>0</v>
      </c>
      <c r="J2424" s="243" t="str">
        <f t="shared" ref="J2424:J2455" si="691">(IF($E2424&lt;&gt;0,$J$2,IF($I2424&lt;&gt;0,$J$2,"")))</f>
        <v/>
      </c>
      <c r="K2424" s="244"/>
      <c r="L2424" s="311">
        <f>SUM(L2425:L2426)</f>
        <v>0</v>
      </c>
      <c r="M2424" s="312">
        <f>SUM(M2425:M2426)</f>
        <v>0</v>
      </c>
      <c r="N2424" s="421">
        <f>SUM(N2425:N2426)</f>
        <v>0</v>
      </c>
      <c r="O2424" s="422">
        <f>SUM(O2425:O2426)</f>
        <v>0</v>
      </c>
      <c r="P2424" s="244"/>
      <c r="Q2424" s="707"/>
      <c r="R2424" s="708"/>
      <c r="S2424" s="709"/>
      <c r="T2424" s="708"/>
      <c r="U2424" s="708"/>
      <c r="V2424" s="708"/>
      <c r="W2424" s="710"/>
      <c r="X2424" s="313">
        <f t="shared" ref="X2424:X2455" si="692">T2424-U2424-V2424-W2424</f>
        <v>0</v>
      </c>
    </row>
    <row r="2425" spans="2:24" ht="18.600000000000001" hidden="1" thickBot="1">
      <c r="B2425" s="140"/>
      <c r="C2425" s="144">
        <v>101</v>
      </c>
      <c r="D2425" s="138" t="s">
        <v>1246</v>
      </c>
      <c r="E2425" s="704"/>
      <c r="F2425" s="449"/>
      <c r="G2425" s="245"/>
      <c r="H2425" s="245"/>
      <c r="I2425" s="476">
        <f>F2425+G2425+H2425</f>
        <v>0</v>
      </c>
      <c r="J2425" s="243" t="str">
        <f t="shared" si="691"/>
        <v/>
      </c>
      <c r="K2425" s="244"/>
      <c r="L2425" s="423"/>
      <c r="M2425" s="252"/>
      <c r="N2425" s="315">
        <f>I2425</f>
        <v>0</v>
      </c>
      <c r="O2425" s="424">
        <f>L2425+M2425-N2425</f>
        <v>0</v>
      </c>
      <c r="P2425" s="244"/>
      <c r="Q2425" s="663"/>
      <c r="R2425" s="667"/>
      <c r="S2425" s="667"/>
      <c r="T2425" s="667"/>
      <c r="U2425" s="667"/>
      <c r="V2425" s="667"/>
      <c r="W2425" s="711"/>
      <c r="X2425" s="313">
        <f t="shared" si="692"/>
        <v>0</v>
      </c>
    </row>
    <row r="2426" spans="2:24" ht="18.600000000000001" hidden="1" thickBot="1">
      <c r="B2426" s="140"/>
      <c r="C2426" s="137">
        <v>102</v>
      </c>
      <c r="D2426" s="139" t="s">
        <v>1247</v>
      </c>
      <c r="E2426" s="704"/>
      <c r="F2426" s="449"/>
      <c r="G2426" s="245"/>
      <c r="H2426" s="245"/>
      <c r="I2426" s="476">
        <f>F2426+G2426+H2426</f>
        <v>0</v>
      </c>
      <c r="J2426" s="243" t="str">
        <f t="shared" si="691"/>
        <v/>
      </c>
      <c r="K2426" s="244"/>
      <c r="L2426" s="423"/>
      <c r="M2426" s="252"/>
      <c r="N2426" s="315">
        <f>I2426</f>
        <v>0</v>
      </c>
      <c r="O2426" s="424">
        <f>L2426+M2426-N2426</f>
        <v>0</v>
      </c>
      <c r="P2426" s="244"/>
      <c r="Q2426" s="663"/>
      <c r="R2426" s="667"/>
      <c r="S2426" s="667"/>
      <c r="T2426" s="667"/>
      <c r="U2426" s="667"/>
      <c r="V2426" s="667"/>
      <c r="W2426" s="711"/>
      <c r="X2426" s="313">
        <f t="shared" si="692"/>
        <v>0</v>
      </c>
    </row>
    <row r="2427" spans="2:24" ht="18.600000000000001" hidden="1" thickBot="1">
      <c r="B2427" s="686">
        <v>200</v>
      </c>
      <c r="C2427" s="946" t="s">
        <v>1248</v>
      </c>
      <c r="D2427" s="946"/>
      <c r="E2427" s="687"/>
      <c r="F2427" s="688">
        <f>SUM(F2428:F2432)</f>
        <v>0</v>
      </c>
      <c r="G2427" s="689">
        <f>SUM(G2428:G2432)</f>
        <v>0</v>
      </c>
      <c r="H2427" s="689">
        <f>SUM(H2428:H2432)</f>
        <v>0</v>
      </c>
      <c r="I2427" s="689">
        <f>SUM(I2428:I2432)</f>
        <v>0</v>
      </c>
      <c r="J2427" s="243" t="str">
        <f t="shared" si="691"/>
        <v/>
      </c>
      <c r="K2427" s="244"/>
      <c r="L2427" s="316">
        <f>SUM(L2428:L2432)</f>
        <v>0</v>
      </c>
      <c r="M2427" s="317">
        <f>SUM(M2428:M2432)</f>
        <v>0</v>
      </c>
      <c r="N2427" s="425">
        <f>SUM(N2428:N2432)</f>
        <v>0</v>
      </c>
      <c r="O2427" s="426">
        <f>SUM(O2428:O2432)</f>
        <v>0</v>
      </c>
      <c r="P2427" s="244"/>
      <c r="Q2427" s="665"/>
      <c r="R2427" s="666"/>
      <c r="S2427" s="666"/>
      <c r="T2427" s="666"/>
      <c r="U2427" s="666"/>
      <c r="V2427" s="666"/>
      <c r="W2427" s="712"/>
      <c r="X2427" s="313">
        <f t="shared" si="692"/>
        <v>0</v>
      </c>
    </row>
    <row r="2428" spans="2:24" ht="18.600000000000001" hidden="1" thickBot="1">
      <c r="B2428" s="143"/>
      <c r="C2428" s="144">
        <v>201</v>
      </c>
      <c r="D2428" s="138" t="s">
        <v>1249</v>
      </c>
      <c r="E2428" s="704"/>
      <c r="F2428" s="449"/>
      <c r="G2428" s="245"/>
      <c r="H2428" s="245"/>
      <c r="I2428" s="476">
        <f>F2428+G2428+H2428</f>
        <v>0</v>
      </c>
      <c r="J2428" s="243" t="str">
        <f t="shared" si="691"/>
        <v/>
      </c>
      <c r="K2428" s="244"/>
      <c r="L2428" s="423"/>
      <c r="M2428" s="252"/>
      <c r="N2428" s="315">
        <f>I2428</f>
        <v>0</v>
      </c>
      <c r="O2428" s="424">
        <f>L2428+M2428-N2428</f>
        <v>0</v>
      </c>
      <c r="P2428" s="244"/>
      <c r="Q2428" s="663"/>
      <c r="R2428" s="667"/>
      <c r="S2428" s="667"/>
      <c r="T2428" s="667"/>
      <c r="U2428" s="667"/>
      <c r="V2428" s="667"/>
      <c r="W2428" s="711"/>
      <c r="X2428" s="313">
        <f t="shared" si="692"/>
        <v>0</v>
      </c>
    </row>
    <row r="2429" spans="2:24" ht="18.600000000000001" hidden="1" thickBot="1">
      <c r="B2429" s="136"/>
      <c r="C2429" s="137">
        <v>202</v>
      </c>
      <c r="D2429" s="145" t="s">
        <v>1250</v>
      </c>
      <c r="E2429" s="704"/>
      <c r="F2429" s="449"/>
      <c r="G2429" s="245"/>
      <c r="H2429" s="245"/>
      <c r="I2429" s="476">
        <f>F2429+G2429+H2429</f>
        <v>0</v>
      </c>
      <c r="J2429" s="243" t="str">
        <f t="shared" si="691"/>
        <v/>
      </c>
      <c r="K2429" s="244"/>
      <c r="L2429" s="423"/>
      <c r="M2429" s="252"/>
      <c r="N2429" s="315">
        <f>I2429</f>
        <v>0</v>
      </c>
      <c r="O2429" s="424">
        <f>L2429+M2429-N2429</f>
        <v>0</v>
      </c>
      <c r="P2429" s="244"/>
      <c r="Q2429" s="663"/>
      <c r="R2429" s="667"/>
      <c r="S2429" s="667"/>
      <c r="T2429" s="667"/>
      <c r="U2429" s="667"/>
      <c r="V2429" s="667"/>
      <c r="W2429" s="711"/>
      <c r="X2429" s="313">
        <f t="shared" si="692"/>
        <v>0</v>
      </c>
    </row>
    <row r="2430" spans="2:24" ht="18.600000000000001" hidden="1" thickBot="1">
      <c r="B2430" s="152"/>
      <c r="C2430" s="137">
        <v>205</v>
      </c>
      <c r="D2430" s="145" t="s">
        <v>901</v>
      </c>
      <c r="E2430" s="704"/>
      <c r="F2430" s="449"/>
      <c r="G2430" s="245"/>
      <c r="H2430" s="245"/>
      <c r="I2430" s="476">
        <f>F2430+G2430+H2430</f>
        <v>0</v>
      </c>
      <c r="J2430" s="243" t="str">
        <f t="shared" si="691"/>
        <v/>
      </c>
      <c r="K2430" s="244"/>
      <c r="L2430" s="423"/>
      <c r="M2430" s="252"/>
      <c r="N2430" s="315">
        <f>I2430</f>
        <v>0</v>
      </c>
      <c r="O2430" s="424">
        <f>L2430+M2430-N2430</f>
        <v>0</v>
      </c>
      <c r="P2430" s="244"/>
      <c r="Q2430" s="663"/>
      <c r="R2430" s="667"/>
      <c r="S2430" s="667"/>
      <c r="T2430" s="667"/>
      <c r="U2430" s="667"/>
      <c r="V2430" s="667"/>
      <c r="W2430" s="711"/>
      <c r="X2430" s="313">
        <f t="shared" si="692"/>
        <v>0</v>
      </c>
    </row>
    <row r="2431" spans="2:24" ht="18.600000000000001" hidden="1" thickBot="1">
      <c r="B2431" s="152"/>
      <c r="C2431" s="137">
        <v>208</v>
      </c>
      <c r="D2431" s="159" t="s">
        <v>902</v>
      </c>
      <c r="E2431" s="704"/>
      <c r="F2431" s="449"/>
      <c r="G2431" s="245"/>
      <c r="H2431" s="245"/>
      <c r="I2431" s="476">
        <f>F2431+G2431+H2431</f>
        <v>0</v>
      </c>
      <c r="J2431" s="243" t="str">
        <f t="shared" si="691"/>
        <v/>
      </c>
      <c r="K2431" s="244"/>
      <c r="L2431" s="423"/>
      <c r="M2431" s="252"/>
      <c r="N2431" s="315">
        <f>I2431</f>
        <v>0</v>
      </c>
      <c r="O2431" s="424">
        <f>L2431+M2431-N2431</f>
        <v>0</v>
      </c>
      <c r="P2431" s="244"/>
      <c r="Q2431" s="663"/>
      <c r="R2431" s="667"/>
      <c r="S2431" s="667"/>
      <c r="T2431" s="667"/>
      <c r="U2431" s="667"/>
      <c r="V2431" s="667"/>
      <c r="W2431" s="711"/>
      <c r="X2431" s="313">
        <f t="shared" si="692"/>
        <v>0</v>
      </c>
    </row>
    <row r="2432" spans="2:24" ht="18.600000000000001" hidden="1" thickBot="1">
      <c r="B2432" s="143"/>
      <c r="C2432" s="142">
        <v>209</v>
      </c>
      <c r="D2432" s="148" t="s">
        <v>903</v>
      </c>
      <c r="E2432" s="704"/>
      <c r="F2432" s="449"/>
      <c r="G2432" s="245"/>
      <c r="H2432" s="245"/>
      <c r="I2432" s="476">
        <f>F2432+G2432+H2432</f>
        <v>0</v>
      </c>
      <c r="J2432" s="243" t="str">
        <f t="shared" si="691"/>
        <v/>
      </c>
      <c r="K2432" s="244"/>
      <c r="L2432" s="423"/>
      <c r="M2432" s="252"/>
      <c r="N2432" s="315">
        <f>I2432</f>
        <v>0</v>
      </c>
      <c r="O2432" s="424">
        <f>L2432+M2432-N2432</f>
        <v>0</v>
      </c>
      <c r="P2432" s="244"/>
      <c r="Q2432" s="663"/>
      <c r="R2432" s="667"/>
      <c r="S2432" s="667"/>
      <c r="T2432" s="667"/>
      <c r="U2432" s="667"/>
      <c r="V2432" s="667"/>
      <c r="W2432" s="711"/>
      <c r="X2432" s="313">
        <f t="shared" si="692"/>
        <v>0</v>
      </c>
    </row>
    <row r="2433" spans="2:24" ht="18.600000000000001" hidden="1" thickBot="1">
      <c r="B2433" s="686">
        <v>500</v>
      </c>
      <c r="C2433" s="947" t="s">
        <v>203</v>
      </c>
      <c r="D2433" s="947"/>
      <c r="E2433" s="687"/>
      <c r="F2433" s="688">
        <f>SUM(F2434:F2440)</f>
        <v>0</v>
      </c>
      <c r="G2433" s="689">
        <f>SUM(G2434:G2440)</f>
        <v>0</v>
      </c>
      <c r="H2433" s="689">
        <f>SUM(H2434:H2440)</f>
        <v>0</v>
      </c>
      <c r="I2433" s="689">
        <f>SUM(I2434:I2440)</f>
        <v>0</v>
      </c>
      <c r="J2433" s="243" t="str">
        <f t="shared" si="691"/>
        <v/>
      </c>
      <c r="K2433" s="244"/>
      <c r="L2433" s="316">
        <f>SUM(L2434:L2440)</f>
        <v>0</v>
      </c>
      <c r="M2433" s="317">
        <f>SUM(M2434:M2440)</f>
        <v>0</v>
      </c>
      <c r="N2433" s="425">
        <f>SUM(N2434:N2440)</f>
        <v>0</v>
      </c>
      <c r="O2433" s="426">
        <f>SUM(O2434:O2440)</f>
        <v>0</v>
      </c>
      <c r="P2433" s="244"/>
      <c r="Q2433" s="665"/>
      <c r="R2433" s="666"/>
      <c r="S2433" s="667"/>
      <c r="T2433" s="666"/>
      <c r="U2433" s="666"/>
      <c r="V2433" s="666"/>
      <c r="W2433" s="712"/>
      <c r="X2433" s="313">
        <f t="shared" si="692"/>
        <v>0</v>
      </c>
    </row>
    <row r="2434" spans="2:24" ht="18.600000000000001" hidden="1" thickBot="1">
      <c r="B2434" s="143"/>
      <c r="C2434" s="160">
        <v>551</v>
      </c>
      <c r="D2434" s="456" t="s">
        <v>204</v>
      </c>
      <c r="E2434" s="704"/>
      <c r="F2434" s="449"/>
      <c r="G2434" s="245"/>
      <c r="H2434" s="245"/>
      <c r="I2434" s="476">
        <f t="shared" ref="I2434:I2441" si="693">F2434+G2434+H2434</f>
        <v>0</v>
      </c>
      <c r="J2434" s="243" t="str">
        <f t="shared" si="691"/>
        <v/>
      </c>
      <c r="K2434" s="244"/>
      <c r="L2434" s="423"/>
      <c r="M2434" s="252"/>
      <c r="N2434" s="315">
        <f t="shared" ref="N2434:N2441" si="694">I2434</f>
        <v>0</v>
      </c>
      <c r="O2434" s="424">
        <f t="shared" ref="O2434:O2441" si="695">L2434+M2434-N2434</f>
        <v>0</v>
      </c>
      <c r="P2434" s="244"/>
      <c r="Q2434" s="663"/>
      <c r="R2434" s="667"/>
      <c r="S2434" s="667"/>
      <c r="T2434" s="667"/>
      <c r="U2434" s="667"/>
      <c r="V2434" s="667"/>
      <c r="W2434" s="711"/>
      <c r="X2434" s="313">
        <f t="shared" si="692"/>
        <v>0</v>
      </c>
    </row>
    <row r="2435" spans="2:24" ht="18.600000000000001" hidden="1" thickBot="1">
      <c r="B2435" s="143"/>
      <c r="C2435" s="161">
        <v>552</v>
      </c>
      <c r="D2435" s="457" t="s">
        <v>205</v>
      </c>
      <c r="E2435" s="704"/>
      <c r="F2435" s="449"/>
      <c r="G2435" s="245"/>
      <c r="H2435" s="245"/>
      <c r="I2435" s="476">
        <f t="shared" si="693"/>
        <v>0</v>
      </c>
      <c r="J2435" s="243" t="str">
        <f t="shared" si="691"/>
        <v/>
      </c>
      <c r="K2435" s="244"/>
      <c r="L2435" s="423"/>
      <c r="M2435" s="252"/>
      <c r="N2435" s="315">
        <f t="shared" si="694"/>
        <v>0</v>
      </c>
      <c r="O2435" s="424">
        <f t="shared" si="695"/>
        <v>0</v>
      </c>
      <c r="P2435" s="244"/>
      <c r="Q2435" s="663"/>
      <c r="R2435" s="667"/>
      <c r="S2435" s="667"/>
      <c r="T2435" s="667"/>
      <c r="U2435" s="667"/>
      <c r="V2435" s="667"/>
      <c r="W2435" s="711"/>
      <c r="X2435" s="313">
        <f t="shared" si="692"/>
        <v>0</v>
      </c>
    </row>
    <row r="2436" spans="2:24" ht="18.600000000000001" hidden="1" thickBot="1">
      <c r="B2436" s="143"/>
      <c r="C2436" s="161">
        <v>558</v>
      </c>
      <c r="D2436" s="457" t="s">
        <v>1676</v>
      </c>
      <c r="E2436" s="704"/>
      <c r="F2436" s="592">
        <v>0</v>
      </c>
      <c r="G2436" s="592">
        <v>0</v>
      </c>
      <c r="H2436" s="592">
        <v>0</v>
      </c>
      <c r="I2436" s="476">
        <f t="shared" si="693"/>
        <v>0</v>
      </c>
      <c r="J2436" s="243" t="str">
        <f t="shared" si="691"/>
        <v/>
      </c>
      <c r="K2436" s="244"/>
      <c r="L2436" s="423"/>
      <c r="M2436" s="252"/>
      <c r="N2436" s="315">
        <f t="shared" si="694"/>
        <v>0</v>
      </c>
      <c r="O2436" s="424">
        <f t="shared" si="695"/>
        <v>0</v>
      </c>
      <c r="P2436" s="244"/>
      <c r="Q2436" s="663"/>
      <c r="R2436" s="667"/>
      <c r="S2436" s="667"/>
      <c r="T2436" s="667"/>
      <c r="U2436" s="667"/>
      <c r="V2436" s="667"/>
      <c r="W2436" s="711"/>
      <c r="X2436" s="313">
        <f t="shared" si="692"/>
        <v>0</v>
      </c>
    </row>
    <row r="2437" spans="2:24" ht="18.600000000000001" hidden="1" thickBot="1">
      <c r="B2437" s="143"/>
      <c r="C2437" s="161">
        <v>560</v>
      </c>
      <c r="D2437" s="458" t="s">
        <v>206</v>
      </c>
      <c r="E2437" s="704"/>
      <c r="F2437" s="449"/>
      <c r="G2437" s="245"/>
      <c r="H2437" s="245"/>
      <c r="I2437" s="476">
        <f t="shared" si="693"/>
        <v>0</v>
      </c>
      <c r="J2437" s="243" t="str">
        <f t="shared" si="691"/>
        <v/>
      </c>
      <c r="K2437" s="244"/>
      <c r="L2437" s="423"/>
      <c r="M2437" s="252"/>
      <c r="N2437" s="315">
        <f t="shared" si="694"/>
        <v>0</v>
      </c>
      <c r="O2437" s="424">
        <f t="shared" si="695"/>
        <v>0</v>
      </c>
      <c r="P2437" s="244"/>
      <c r="Q2437" s="663"/>
      <c r="R2437" s="667"/>
      <c r="S2437" s="667"/>
      <c r="T2437" s="667"/>
      <c r="U2437" s="667"/>
      <c r="V2437" s="667"/>
      <c r="W2437" s="711"/>
      <c r="X2437" s="313">
        <f t="shared" si="692"/>
        <v>0</v>
      </c>
    </row>
    <row r="2438" spans="2:24" ht="18.600000000000001" hidden="1" thickBot="1">
      <c r="B2438" s="143"/>
      <c r="C2438" s="161">
        <v>580</v>
      </c>
      <c r="D2438" s="457" t="s">
        <v>207</v>
      </c>
      <c r="E2438" s="704"/>
      <c r="F2438" s="449"/>
      <c r="G2438" s="245"/>
      <c r="H2438" s="245"/>
      <c r="I2438" s="476">
        <f t="shared" si="693"/>
        <v>0</v>
      </c>
      <c r="J2438" s="243" t="str">
        <f t="shared" si="691"/>
        <v/>
      </c>
      <c r="K2438" s="244"/>
      <c r="L2438" s="423"/>
      <c r="M2438" s="252"/>
      <c r="N2438" s="315">
        <f t="shared" si="694"/>
        <v>0</v>
      </c>
      <c r="O2438" s="424">
        <f t="shared" si="695"/>
        <v>0</v>
      </c>
      <c r="P2438" s="244"/>
      <c r="Q2438" s="663"/>
      <c r="R2438" s="667"/>
      <c r="S2438" s="667"/>
      <c r="T2438" s="667"/>
      <c r="U2438" s="667"/>
      <c r="V2438" s="667"/>
      <c r="W2438" s="711"/>
      <c r="X2438" s="313">
        <f t="shared" si="692"/>
        <v>0</v>
      </c>
    </row>
    <row r="2439" spans="2:24" ht="18.600000000000001" hidden="1" thickBot="1">
      <c r="B2439" s="143"/>
      <c r="C2439" s="161">
        <v>588</v>
      </c>
      <c r="D2439" s="457" t="s">
        <v>1681</v>
      </c>
      <c r="E2439" s="704"/>
      <c r="F2439" s="592">
        <v>0</v>
      </c>
      <c r="G2439" s="592">
        <v>0</v>
      </c>
      <c r="H2439" s="592">
        <v>0</v>
      </c>
      <c r="I2439" s="476">
        <f t="shared" si="693"/>
        <v>0</v>
      </c>
      <c r="J2439" s="243" t="str">
        <f t="shared" si="691"/>
        <v/>
      </c>
      <c r="K2439" s="244"/>
      <c r="L2439" s="423"/>
      <c r="M2439" s="252"/>
      <c r="N2439" s="315">
        <f t="shared" si="694"/>
        <v>0</v>
      </c>
      <c r="O2439" s="424">
        <f t="shared" si="695"/>
        <v>0</v>
      </c>
      <c r="P2439" s="244"/>
      <c r="Q2439" s="663"/>
      <c r="R2439" s="667"/>
      <c r="S2439" s="667"/>
      <c r="T2439" s="667"/>
      <c r="U2439" s="667"/>
      <c r="V2439" s="667"/>
      <c r="W2439" s="711"/>
      <c r="X2439" s="313">
        <f t="shared" si="692"/>
        <v>0</v>
      </c>
    </row>
    <row r="2440" spans="2:24" ht="32.4" hidden="1" thickBot="1">
      <c r="B2440" s="143"/>
      <c r="C2440" s="162">
        <v>590</v>
      </c>
      <c r="D2440" s="459" t="s">
        <v>208</v>
      </c>
      <c r="E2440" s="704"/>
      <c r="F2440" s="449"/>
      <c r="G2440" s="245"/>
      <c r="H2440" s="245"/>
      <c r="I2440" s="476">
        <f t="shared" si="693"/>
        <v>0</v>
      </c>
      <c r="J2440" s="243" t="str">
        <f t="shared" si="691"/>
        <v/>
      </c>
      <c r="K2440" s="244"/>
      <c r="L2440" s="423"/>
      <c r="M2440" s="252"/>
      <c r="N2440" s="315">
        <f t="shared" si="694"/>
        <v>0</v>
      </c>
      <c r="O2440" s="424">
        <f t="shared" si="695"/>
        <v>0</v>
      </c>
      <c r="P2440" s="244"/>
      <c r="Q2440" s="663"/>
      <c r="R2440" s="667"/>
      <c r="S2440" s="667"/>
      <c r="T2440" s="667"/>
      <c r="U2440" s="667"/>
      <c r="V2440" s="667"/>
      <c r="W2440" s="711"/>
      <c r="X2440" s="313">
        <f t="shared" si="692"/>
        <v>0</v>
      </c>
    </row>
    <row r="2441" spans="2:24" ht="18.600000000000001" hidden="1" thickBot="1">
      <c r="B2441" s="686">
        <v>800</v>
      </c>
      <c r="C2441" s="947" t="s">
        <v>1059</v>
      </c>
      <c r="D2441" s="947"/>
      <c r="E2441" s="687"/>
      <c r="F2441" s="690"/>
      <c r="G2441" s="691"/>
      <c r="H2441" s="691"/>
      <c r="I2441" s="692">
        <f t="shared" si="693"/>
        <v>0</v>
      </c>
      <c r="J2441" s="243" t="str">
        <f t="shared" si="691"/>
        <v/>
      </c>
      <c r="K2441" s="244"/>
      <c r="L2441" s="428"/>
      <c r="M2441" s="254"/>
      <c r="N2441" s="315">
        <f t="shared" si="694"/>
        <v>0</v>
      </c>
      <c r="O2441" s="424">
        <f t="shared" si="695"/>
        <v>0</v>
      </c>
      <c r="P2441" s="244"/>
      <c r="Q2441" s="665"/>
      <c r="R2441" s="666"/>
      <c r="S2441" s="667"/>
      <c r="T2441" s="667"/>
      <c r="U2441" s="666"/>
      <c r="V2441" s="667"/>
      <c r="W2441" s="711"/>
      <c r="X2441" s="313">
        <f t="shared" si="692"/>
        <v>0</v>
      </c>
    </row>
    <row r="2442" spans="2:24" ht="18.600000000000001" thickBot="1">
      <c r="B2442" s="686">
        <v>1000</v>
      </c>
      <c r="C2442" s="943" t="s">
        <v>210</v>
      </c>
      <c r="D2442" s="943"/>
      <c r="E2442" s="687"/>
      <c r="F2442" s="688">
        <f>SUM(F2443:F2459)</f>
        <v>0</v>
      </c>
      <c r="G2442" s="689">
        <f>SUM(G2443:G2459)</f>
        <v>43649</v>
      </c>
      <c r="H2442" s="689">
        <f>SUM(H2443:H2459)</f>
        <v>0</v>
      </c>
      <c r="I2442" s="689">
        <f>SUM(I2443:I2459)</f>
        <v>43649</v>
      </c>
      <c r="J2442" s="243">
        <f t="shared" si="691"/>
        <v>1</v>
      </c>
      <c r="K2442" s="244"/>
      <c r="L2442" s="316">
        <f>SUM(L2443:L2459)</f>
        <v>0</v>
      </c>
      <c r="M2442" s="317">
        <f>SUM(M2443:M2459)</f>
        <v>0</v>
      </c>
      <c r="N2442" s="425">
        <f>SUM(N2443:N2459)</f>
        <v>43649</v>
      </c>
      <c r="O2442" s="426">
        <f>SUM(O2443:O2459)</f>
        <v>-43649</v>
      </c>
      <c r="P2442" s="244"/>
      <c r="Q2442" s="316">
        <f t="shared" ref="Q2442:W2442" si="696">SUM(Q2443:Q2459)</f>
        <v>0</v>
      </c>
      <c r="R2442" s="317">
        <f t="shared" si="696"/>
        <v>0</v>
      </c>
      <c r="S2442" s="317">
        <f t="shared" si="696"/>
        <v>43649</v>
      </c>
      <c r="T2442" s="317">
        <f t="shared" si="696"/>
        <v>-43649</v>
      </c>
      <c r="U2442" s="317">
        <f t="shared" si="696"/>
        <v>0</v>
      </c>
      <c r="V2442" s="317">
        <f t="shared" si="696"/>
        <v>0</v>
      </c>
      <c r="W2442" s="426">
        <f t="shared" si="696"/>
        <v>0</v>
      </c>
      <c r="X2442" s="313">
        <f t="shared" si="692"/>
        <v>-43649</v>
      </c>
    </row>
    <row r="2443" spans="2:24" ht="18.600000000000001" hidden="1" thickBot="1">
      <c r="B2443" s="136"/>
      <c r="C2443" s="144">
        <v>1011</v>
      </c>
      <c r="D2443" s="163" t="s">
        <v>211</v>
      </c>
      <c r="E2443" s="704"/>
      <c r="F2443" s="449"/>
      <c r="G2443" s="245"/>
      <c r="H2443" s="245"/>
      <c r="I2443" s="476">
        <f t="shared" ref="I2443:I2459" si="697">F2443+G2443+H2443</f>
        <v>0</v>
      </c>
      <c r="J2443" s="243" t="str">
        <f t="shared" si="691"/>
        <v/>
      </c>
      <c r="K2443" s="244"/>
      <c r="L2443" s="423"/>
      <c r="M2443" s="252"/>
      <c r="N2443" s="315">
        <f t="shared" ref="N2443:N2459" si="698">I2443</f>
        <v>0</v>
      </c>
      <c r="O2443" s="424">
        <f t="shared" ref="O2443:O2459" si="699">L2443+M2443-N2443</f>
        <v>0</v>
      </c>
      <c r="P2443" s="244"/>
      <c r="Q2443" s="423"/>
      <c r="R2443" s="252"/>
      <c r="S2443" s="429">
        <f t="shared" ref="S2443:S2450" si="700">+IF(+(L2443+M2443)&gt;=I2443,+M2443,+(+I2443-L2443))</f>
        <v>0</v>
      </c>
      <c r="T2443" s="315">
        <f t="shared" ref="T2443:T2450" si="701">Q2443+R2443-S2443</f>
        <v>0</v>
      </c>
      <c r="U2443" s="252"/>
      <c r="V2443" s="252"/>
      <c r="W2443" s="253"/>
      <c r="X2443" s="313">
        <f t="shared" si="692"/>
        <v>0</v>
      </c>
    </row>
    <row r="2444" spans="2:24" ht="18.600000000000001" hidden="1" thickBot="1">
      <c r="B2444" s="136"/>
      <c r="C2444" s="137">
        <v>1012</v>
      </c>
      <c r="D2444" s="145" t="s">
        <v>212</v>
      </c>
      <c r="E2444" s="704"/>
      <c r="F2444" s="449"/>
      <c r="G2444" s="245"/>
      <c r="H2444" s="245"/>
      <c r="I2444" s="476">
        <f t="shared" si="697"/>
        <v>0</v>
      </c>
      <c r="J2444" s="243" t="str">
        <f t="shared" si="691"/>
        <v/>
      </c>
      <c r="K2444" s="244"/>
      <c r="L2444" s="423"/>
      <c r="M2444" s="252"/>
      <c r="N2444" s="315">
        <f t="shared" si="698"/>
        <v>0</v>
      </c>
      <c r="O2444" s="424">
        <f t="shared" si="699"/>
        <v>0</v>
      </c>
      <c r="P2444" s="244"/>
      <c r="Q2444" s="423"/>
      <c r="R2444" s="252"/>
      <c r="S2444" s="429">
        <f t="shared" si="700"/>
        <v>0</v>
      </c>
      <c r="T2444" s="315">
        <f t="shared" si="701"/>
        <v>0</v>
      </c>
      <c r="U2444" s="252"/>
      <c r="V2444" s="252"/>
      <c r="W2444" s="253"/>
      <c r="X2444" s="313">
        <f t="shared" si="692"/>
        <v>0</v>
      </c>
    </row>
    <row r="2445" spans="2:24" ht="18.600000000000001" hidden="1" thickBot="1">
      <c r="B2445" s="136"/>
      <c r="C2445" s="137">
        <v>1013</v>
      </c>
      <c r="D2445" s="145" t="s">
        <v>213</v>
      </c>
      <c r="E2445" s="704"/>
      <c r="F2445" s="449"/>
      <c r="G2445" s="245"/>
      <c r="H2445" s="245"/>
      <c r="I2445" s="476">
        <f t="shared" si="697"/>
        <v>0</v>
      </c>
      <c r="J2445" s="243" t="str">
        <f t="shared" si="691"/>
        <v/>
      </c>
      <c r="K2445" s="244"/>
      <c r="L2445" s="423"/>
      <c r="M2445" s="252"/>
      <c r="N2445" s="315">
        <f t="shared" si="698"/>
        <v>0</v>
      </c>
      <c r="O2445" s="424">
        <f t="shared" si="699"/>
        <v>0</v>
      </c>
      <c r="P2445" s="244"/>
      <c r="Q2445" s="423"/>
      <c r="R2445" s="252"/>
      <c r="S2445" s="429">
        <f t="shared" si="700"/>
        <v>0</v>
      </c>
      <c r="T2445" s="315">
        <f t="shared" si="701"/>
        <v>0</v>
      </c>
      <c r="U2445" s="252"/>
      <c r="V2445" s="252"/>
      <c r="W2445" s="253"/>
      <c r="X2445" s="313">
        <f t="shared" si="692"/>
        <v>0</v>
      </c>
    </row>
    <row r="2446" spans="2:24" ht="18.600000000000001" hidden="1" thickBot="1">
      <c r="B2446" s="136"/>
      <c r="C2446" s="137">
        <v>1014</v>
      </c>
      <c r="D2446" s="145" t="s">
        <v>214</v>
      </c>
      <c r="E2446" s="704"/>
      <c r="F2446" s="449"/>
      <c r="G2446" s="245"/>
      <c r="H2446" s="245"/>
      <c r="I2446" s="476">
        <f t="shared" si="697"/>
        <v>0</v>
      </c>
      <c r="J2446" s="243" t="str">
        <f t="shared" si="691"/>
        <v/>
      </c>
      <c r="K2446" s="244"/>
      <c r="L2446" s="423"/>
      <c r="M2446" s="252"/>
      <c r="N2446" s="315">
        <f t="shared" si="698"/>
        <v>0</v>
      </c>
      <c r="O2446" s="424">
        <f t="shared" si="699"/>
        <v>0</v>
      </c>
      <c r="P2446" s="244"/>
      <c r="Q2446" s="423"/>
      <c r="R2446" s="252"/>
      <c r="S2446" s="429">
        <f t="shared" si="700"/>
        <v>0</v>
      </c>
      <c r="T2446" s="315">
        <f t="shared" si="701"/>
        <v>0</v>
      </c>
      <c r="U2446" s="252"/>
      <c r="V2446" s="252"/>
      <c r="W2446" s="253"/>
      <c r="X2446" s="313">
        <f t="shared" si="692"/>
        <v>0</v>
      </c>
    </row>
    <row r="2447" spans="2:24" ht="18.600000000000001" thickBot="1">
      <c r="B2447" s="136"/>
      <c r="C2447" s="137">
        <v>1015</v>
      </c>
      <c r="D2447" s="145" t="s">
        <v>215</v>
      </c>
      <c r="E2447" s="704"/>
      <c r="F2447" s="449"/>
      <c r="G2447" s="245">
        <v>2000</v>
      </c>
      <c r="H2447" s="245"/>
      <c r="I2447" s="476">
        <f t="shared" si="697"/>
        <v>2000</v>
      </c>
      <c r="J2447" s="243">
        <f t="shared" si="691"/>
        <v>1</v>
      </c>
      <c r="K2447" s="244"/>
      <c r="L2447" s="423"/>
      <c r="M2447" s="252"/>
      <c r="N2447" s="315">
        <f t="shared" si="698"/>
        <v>2000</v>
      </c>
      <c r="O2447" s="424">
        <f t="shared" si="699"/>
        <v>-2000</v>
      </c>
      <c r="P2447" s="244"/>
      <c r="Q2447" s="423"/>
      <c r="R2447" s="252"/>
      <c r="S2447" s="429">
        <f t="shared" si="700"/>
        <v>2000</v>
      </c>
      <c r="T2447" s="315">
        <f t="shared" si="701"/>
        <v>-2000</v>
      </c>
      <c r="U2447" s="252"/>
      <c r="V2447" s="252"/>
      <c r="W2447" s="253"/>
      <c r="X2447" s="313">
        <f t="shared" si="692"/>
        <v>-2000</v>
      </c>
    </row>
    <row r="2448" spans="2:24" ht="18.600000000000001" thickBot="1">
      <c r="B2448" s="136"/>
      <c r="C2448" s="137">
        <v>1016</v>
      </c>
      <c r="D2448" s="145" t="s">
        <v>216</v>
      </c>
      <c r="E2448" s="704"/>
      <c r="F2448" s="449"/>
      <c r="G2448" s="245">
        <v>41649</v>
      </c>
      <c r="H2448" s="245"/>
      <c r="I2448" s="476">
        <f t="shared" si="697"/>
        <v>41649</v>
      </c>
      <c r="J2448" s="243">
        <f t="shared" si="691"/>
        <v>1</v>
      </c>
      <c r="K2448" s="244"/>
      <c r="L2448" s="423"/>
      <c r="M2448" s="252"/>
      <c r="N2448" s="315">
        <f t="shared" si="698"/>
        <v>41649</v>
      </c>
      <c r="O2448" s="424">
        <f t="shared" si="699"/>
        <v>-41649</v>
      </c>
      <c r="P2448" s="244"/>
      <c r="Q2448" s="423"/>
      <c r="R2448" s="252"/>
      <c r="S2448" s="429">
        <f t="shared" si="700"/>
        <v>41649</v>
      </c>
      <c r="T2448" s="315">
        <f t="shared" si="701"/>
        <v>-41649</v>
      </c>
      <c r="U2448" s="252"/>
      <c r="V2448" s="252"/>
      <c r="W2448" s="253"/>
      <c r="X2448" s="313">
        <f t="shared" si="692"/>
        <v>-41649</v>
      </c>
    </row>
    <row r="2449" spans="2:24" ht="18.600000000000001" hidden="1" thickBot="1">
      <c r="B2449" s="140"/>
      <c r="C2449" s="164">
        <v>1020</v>
      </c>
      <c r="D2449" s="165" t="s">
        <v>217</v>
      </c>
      <c r="E2449" s="704"/>
      <c r="F2449" s="449"/>
      <c r="G2449" s="245"/>
      <c r="H2449" s="245"/>
      <c r="I2449" s="476">
        <f t="shared" si="697"/>
        <v>0</v>
      </c>
      <c r="J2449" s="243" t="str">
        <f t="shared" si="691"/>
        <v/>
      </c>
      <c r="K2449" s="244"/>
      <c r="L2449" s="423"/>
      <c r="M2449" s="252"/>
      <c r="N2449" s="315">
        <f t="shared" si="698"/>
        <v>0</v>
      </c>
      <c r="O2449" s="424">
        <f t="shared" si="699"/>
        <v>0</v>
      </c>
      <c r="P2449" s="244"/>
      <c r="Q2449" s="423"/>
      <c r="R2449" s="252"/>
      <c r="S2449" s="429">
        <f t="shared" si="700"/>
        <v>0</v>
      </c>
      <c r="T2449" s="315">
        <f t="shared" si="701"/>
        <v>0</v>
      </c>
      <c r="U2449" s="252"/>
      <c r="V2449" s="252"/>
      <c r="W2449" s="253"/>
      <c r="X2449" s="313">
        <f t="shared" si="692"/>
        <v>0</v>
      </c>
    </row>
    <row r="2450" spans="2:24" ht="18.600000000000001" hidden="1" thickBot="1">
      <c r="B2450" s="136"/>
      <c r="C2450" s="137">
        <v>1030</v>
      </c>
      <c r="D2450" s="145" t="s">
        <v>218</v>
      </c>
      <c r="E2450" s="704"/>
      <c r="F2450" s="449"/>
      <c r="G2450" s="245"/>
      <c r="H2450" s="245"/>
      <c r="I2450" s="476">
        <f t="shared" si="697"/>
        <v>0</v>
      </c>
      <c r="J2450" s="243" t="str">
        <f t="shared" si="691"/>
        <v/>
      </c>
      <c r="K2450" s="244"/>
      <c r="L2450" s="423"/>
      <c r="M2450" s="252"/>
      <c r="N2450" s="315">
        <f t="shared" si="698"/>
        <v>0</v>
      </c>
      <c r="O2450" s="424">
        <f t="shared" si="699"/>
        <v>0</v>
      </c>
      <c r="P2450" s="244"/>
      <c r="Q2450" s="423"/>
      <c r="R2450" s="252"/>
      <c r="S2450" s="429">
        <f t="shared" si="700"/>
        <v>0</v>
      </c>
      <c r="T2450" s="315">
        <f t="shared" si="701"/>
        <v>0</v>
      </c>
      <c r="U2450" s="252"/>
      <c r="V2450" s="252"/>
      <c r="W2450" s="253"/>
      <c r="X2450" s="313">
        <f t="shared" si="692"/>
        <v>0</v>
      </c>
    </row>
    <row r="2451" spans="2:24" ht="18.600000000000001" hidden="1" thickBot="1">
      <c r="B2451" s="136"/>
      <c r="C2451" s="164">
        <v>1051</v>
      </c>
      <c r="D2451" s="167" t="s">
        <v>219</v>
      </c>
      <c r="E2451" s="704"/>
      <c r="F2451" s="449"/>
      <c r="G2451" s="245"/>
      <c r="H2451" s="245"/>
      <c r="I2451" s="476">
        <f t="shared" si="697"/>
        <v>0</v>
      </c>
      <c r="J2451" s="243" t="str">
        <f t="shared" si="691"/>
        <v/>
      </c>
      <c r="K2451" s="244"/>
      <c r="L2451" s="423"/>
      <c r="M2451" s="252"/>
      <c r="N2451" s="315">
        <f t="shared" si="698"/>
        <v>0</v>
      </c>
      <c r="O2451" s="424">
        <f t="shared" si="699"/>
        <v>0</v>
      </c>
      <c r="P2451" s="244"/>
      <c r="Q2451" s="663"/>
      <c r="R2451" s="667"/>
      <c r="S2451" s="667"/>
      <c r="T2451" s="667"/>
      <c r="U2451" s="667"/>
      <c r="V2451" s="667"/>
      <c r="W2451" s="711"/>
      <c r="X2451" s="313">
        <f t="shared" si="692"/>
        <v>0</v>
      </c>
    </row>
    <row r="2452" spans="2:24" ht="18.600000000000001" hidden="1" thickBot="1">
      <c r="B2452" s="136"/>
      <c r="C2452" s="137">
        <v>1052</v>
      </c>
      <c r="D2452" s="145" t="s">
        <v>220</v>
      </c>
      <c r="E2452" s="704"/>
      <c r="F2452" s="449"/>
      <c r="G2452" s="245"/>
      <c r="H2452" s="245"/>
      <c r="I2452" s="476">
        <f t="shared" si="697"/>
        <v>0</v>
      </c>
      <c r="J2452" s="243" t="str">
        <f t="shared" si="691"/>
        <v/>
      </c>
      <c r="K2452" s="244"/>
      <c r="L2452" s="423"/>
      <c r="M2452" s="252"/>
      <c r="N2452" s="315">
        <f t="shared" si="698"/>
        <v>0</v>
      </c>
      <c r="O2452" s="424">
        <f t="shared" si="699"/>
        <v>0</v>
      </c>
      <c r="P2452" s="244"/>
      <c r="Q2452" s="663"/>
      <c r="R2452" s="667"/>
      <c r="S2452" s="667"/>
      <c r="T2452" s="667"/>
      <c r="U2452" s="667"/>
      <c r="V2452" s="667"/>
      <c r="W2452" s="711"/>
      <c r="X2452" s="313">
        <f t="shared" si="692"/>
        <v>0</v>
      </c>
    </row>
    <row r="2453" spans="2:24" ht="18.600000000000001" hidden="1" thickBot="1">
      <c r="B2453" s="136"/>
      <c r="C2453" s="168">
        <v>1053</v>
      </c>
      <c r="D2453" s="169" t="s">
        <v>1682</v>
      </c>
      <c r="E2453" s="704"/>
      <c r="F2453" s="449"/>
      <c r="G2453" s="245"/>
      <c r="H2453" s="245"/>
      <c r="I2453" s="476">
        <f t="shared" si="697"/>
        <v>0</v>
      </c>
      <c r="J2453" s="243" t="str">
        <f t="shared" si="691"/>
        <v/>
      </c>
      <c r="K2453" s="244"/>
      <c r="L2453" s="423"/>
      <c r="M2453" s="252"/>
      <c r="N2453" s="315">
        <f t="shared" si="698"/>
        <v>0</v>
      </c>
      <c r="O2453" s="424">
        <f t="shared" si="699"/>
        <v>0</v>
      </c>
      <c r="P2453" s="244"/>
      <c r="Q2453" s="663"/>
      <c r="R2453" s="667"/>
      <c r="S2453" s="667"/>
      <c r="T2453" s="667"/>
      <c r="U2453" s="667"/>
      <c r="V2453" s="667"/>
      <c r="W2453" s="711"/>
      <c r="X2453" s="313">
        <f t="shared" si="692"/>
        <v>0</v>
      </c>
    </row>
    <row r="2454" spans="2:24" ht="18.600000000000001" hidden="1" thickBot="1">
      <c r="B2454" s="136"/>
      <c r="C2454" s="137">
        <v>1062</v>
      </c>
      <c r="D2454" s="139" t="s">
        <v>221</v>
      </c>
      <c r="E2454" s="704"/>
      <c r="F2454" s="449"/>
      <c r="G2454" s="245"/>
      <c r="H2454" s="245"/>
      <c r="I2454" s="476">
        <f t="shared" si="697"/>
        <v>0</v>
      </c>
      <c r="J2454" s="243" t="str">
        <f t="shared" si="691"/>
        <v/>
      </c>
      <c r="K2454" s="244"/>
      <c r="L2454" s="423"/>
      <c r="M2454" s="252"/>
      <c r="N2454" s="315">
        <f t="shared" si="698"/>
        <v>0</v>
      </c>
      <c r="O2454" s="424">
        <f t="shared" si="699"/>
        <v>0</v>
      </c>
      <c r="P2454" s="244"/>
      <c r="Q2454" s="423"/>
      <c r="R2454" s="252"/>
      <c r="S2454" s="429">
        <f>+IF(+(L2454+M2454)&gt;=I2454,+M2454,+(+I2454-L2454))</f>
        <v>0</v>
      </c>
      <c r="T2454" s="315">
        <f>Q2454+R2454-S2454</f>
        <v>0</v>
      </c>
      <c r="U2454" s="252"/>
      <c r="V2454" s="252"/>
      <c r="W2454" s="253"/>
      <c r="X2454" s="313">
        <f t="shared" si="692"/>
        <v>0</v>
      </c>
    </row>
    <row r="2455" spans="2:24" ht="18.600000000000001" hidden="1" thickBot="1">
      <c r="B2455" s="136"/>
      <c r="C2455" s="137">
        <v>1063</v>
      </c>
      <c r="D2455" s="139" t="s">
        <v>222</v>
      </c>
      <c r="E2455" s="704"/>
      <c r="F2455" s="449"/>
      <c r="G2455" s="245"/>
      <c r="H2455" s="245"/>
      <c r="I2455" s="476">
        <f t="shared" si="697"/>
        <v>0</v>
      </c>
      <c r="J2455" s="243" t="str">
        <f t="shared" si="691"/>
        <v/>
      </c>
      <c r="K2455" s="244"/>
      <c r="L2455" s="423"/>
      <c r="M2455" s="252"/>
      <c r="N2455" s="315">
        <f t="shared" si="698"/>
        <v>0</v>
      </c>
      <c r="O2455" s="424">
        <f t="shared" si="699"/>
        <v>0</v>
      </c>
      <c r="P2455" s="244"/>
      <c r="Q2455" s="663"/>
      <c r="R2455" s="667"/>
      <c r="S2455" s="667"/>
      <c r="T2455" s="667"/>
      <c r="U2455" s="667"/>
      <c r="V2455" s="667"/>
      <c r="W2455" s="711"/>
      <c r="X2455" s="313">
        <f t="shared" si="692"/>
        <v>0</v>
      </c>
    </row>
    <row r="2456" spans="2:24" ht="18.600000000000001" hidden="1" thickBot="1">
      <c r="B2456" s="136"/>
      <c r="C2456" s="168">
        <v>1069</v>
      </c>
      <c r="D2456" s="170" t="s">
        <v>223</v>
      </c>
      <c r="E2456" s="704"/>
      <c r="F2456" s="449"/>
      <c r="G2456" s="245"/>
      <c r="H2456" s="245"/>
      <c r="I2456" s="476">
        <f t="shared" si="697"/>
        <v>0</v>
      </c>
      <c r="J2456" s="243" t="str">
        <f t="shared" ref="J2456:J2487" si="702">(IF($E2456&lt;&gt;0,$J$2,IF($I2456&lt;&gt;0,$J$2,"")))</f>
        <v/>
      </c>
      <c r="K2456" s="244"/>
      <c r="L2456" s="423"/>
      <c r="M2456" s="252"/>
      <c r="N2456" s="315">
        <f t="shared" si="698"/>
        <v>0</v>
      </c>
      <c r="O2456" s="424">
        <f t="shared" si="699"/>
        <v>0</v>
      </c>
      <c r="P2456" s="244"/>
      <c r="Q2456" s="423"/>
      <c r="R2456" s="252"/>
      <c r="S2456" s="429">
        <f>+IF(+(L2456+M2456)&gt;=I2456,+M2456,+(+I2456-L2456))</f>
        <v>0</v>
      </c>
      <c r="T2456" s="315">
        <f>Q2456+R2456-S2456</f>
        <v>0</v>
      </c>
      <c r="U2456" s="252"/>
      <c r="V2456" s="252"/>
      <c r="W2456" s="253"/>
      <c r="X2456" s="313">
        <f t="shared" ref="X2456:X2487" si="703">T2456-U2456-V2456-W2456</f>
        <v>0</v>
      </c>
    </row>
    <row r="2457" spans="2:24" ht="31.8" hidden="1" thickBot="1">
      <c r="B2457" s="140"/>
      <c r="C2457" s="137">
        <v>1091</v>
      </c>
      <c r="D2457" s="145" t="s">
        <v>224</v>
      </c>
      <c r="E2457" s="704"/>
      <c r="F2457" s="449"/>
      <c r="G2457" s="245"/>
      <c r="H2457" s="245"/>
      <c r="I2457" s="476">
        <f t="shared" si="697"/>
        <v>0</v>
      </c>
      <c r="J2457" s="243" t="str">
        <f t="shared" si="702"/>
        <v/>
      </c>
      <c r="K2457" s="244"/>
      <c r="L2457" s="423"/>
      <c r="M2457" s="252"/>
      <c r="N2457" s="315">
        <f t="shared" si="698"/>
        <v>0</v>
      </c>
      <c r="O2457" s="424">
        <f t="shared" si="699"/>
        <v>0</v>
      </c>
      <c r="P2457" s="244"/>
      <c r="Q2457" s="423"/>
      <c r="R2457" s="252"/>
      <c r="S2457" s="429">
        <f>+IF(+(L2457+M2457)&gt;=I2457,+M2457,+(+I2457-L2457))</f>
        <v>0</v>
      </c>
      <c r="T2457" s="315">
        <f>Q2457+R2457-S2457</f>
        <v>0</v>
      </c>
      <c r="U2457" s="252"/>
      <c r="V2457" s="252"/>
      <c r="W2457" s="253"/>
      <c r="X2457" s="313">
        <f t="shared" si="703"/>
        <v>0</v>
      </c>
    </row>
    <row r="2458" spans="2:24" ht="18.600000000000001" hidden="1" thickBot="1">
      <c r="B2458" s="136"/>
      <c r="C2458" s="137">
        <v>1092</v>
      </c>
      <c r="D2458" s="145" t="s">
        <v>352</v>
      </c>
      <c r="E2458" s="704"/>
      <c r="F2458" s="449"/>
      <c r="G2458" s="245"/>
      <c r="H2458" s="245"/>
      <c r="I2458" s="476">
        <f t="shared" si="697"/>
        <v>0</v>
      </c>
      <c r="J2458" s="243" t="str">
        <f t="shared" si="702"/>
        <v/>
      </c>
      <c r="K2458" s="244"/>
      <c r="L2458" s="423"/>
      <c r="M2458" s="252"/>
      <c r="N2458" s="315">
        <f t="shared" si="698"/>
        <v>0</v>
      </c>
      <c r="O2458" s="424">
        <f t="shared" si="699"/>
        <v>0</v>
      </c>
      <c r="P2458" s="244"/>
      <c r="Q2458" s="663"/>
      <c r="R2458" s="667"/>
      <c r="S2458" s="667"/>
      <c r="T2458" s="667"/>
      <c r="U2458" s="667"/>
      <c r="V2458" s="667"/>
      <c r="W2458" s="711"/>
      <c r="X2458" s="313">
        <f t="shared" si="703"/>
        <v>0</v>
      </c>
    </row>
    <row r="2459" spans="2:24" ht="18.600000000000001" hidden="1" thickBot="1">
      <c r="B2459" s="136"/>
      <c r="C2459" s="142">
        <v>1098</v>
      </c>
      <c r="D2459" s="146" t="s">
        <v>225</v>
      </c>
      <c r="E2459" s="704"/>
      <c r="F2459" s="449"/>
      <c r="G2459" s="245"/>
      <c r="H2459" s="245"/>
      <c r="I2459" s="476">
        <f t="shared" si="697"/>
        <v>0</v>
      </c>
      <c r="J2459" s="243" t="str">
        <f t="shared" si="702"/>
        <v/>
      </c>
      <c r="K2459" s="244"/>
      <c r="L2459" s="423"/>
      <c r="M2459" s="252"/>
      <c r="N2459" s="315">
        <f t="shared" si="698"/>
        <v>0</v>
      </c>
      <c r="O2459" s="424">
        <f t="shared" si="699"/>
        <v>0</v>
      </c>
      <c r="P2459" s="244"/>
      <c r="Q2459" s="423"/>
      <c r="R2459" s="252"/>
      <c r="S2459" s="429">
        <f>+IF(+(L2459+M2459)&gt;=I2459,+M2459,+(+I2459-L2459))</f>
        <v>0</v>
      </c>
      <c r="T2459" s="315">
        <f>Q2459+R2459-S2459</f>
        <v>0</v>
      </c>
      <c r="U2459" s="252"/>
      <c r="V2459" s="252"/>
      <c r="W2459" s="253"/>
      <c r="X2459" s="313">
        <f t="shared" si="703"/>
        <v>0</v>
      </c>
    </row>
    <row r="2460" spans="2:24" ht="18.600000000000001" hidden="1" thickBot="1">
      <c r="B2460" s="686">
        <v>1900</v>
      </c>
      <c r="C2460" s="942" t="s">
        <v>286</v>
      </c>
      <c r="D2460" s="942"/>
      <c r="E2460" s="687"/>
      <c r="F2460" s="688">
        <f>SUM(F2461:F2463)</f>
        <v>0</v>
      </c>
      <c r="G2460" s="689">
        <f>SUM(G2461:G2463)</f>
        <v>0</v>
      </c>
      <c r="H2460" s="689">
        <f>SUM(H2461:H2463)</f>
        <v>0</v>
      </c>
      <c r="I2460" s="689">
        <f>SUM(I2461:I2463)</f>
        <v>0</v>
      </c>
      <c r="J2460" s="243" t="str">
        <f t="shared" si="702"/>
        <v/>
      </c>
      <c r="K2460" s="244"/>
      <c r="L2460" s="316">
        <f>SUM(L2461:L2463)</f>
        <v>0</v>
      </c>
      <c r="M2460" s="317">
        <f>SUM(M2461:M2463)</f>
        <v>0</v>
      </c>
      <c r="N2460" s="425">
        <f>SUM(N2461:N2463)</f>
        <v>0</v>
      </c>
      <c r="O2460" s="426">
        <f>SUM(O2461:O2463)</f>
        <v>0</v>
      </c>
      <c r="P2460" s="244"/>
      <c r="Q2460" s="665"/>
      <c r="R2460" s="666"/>
      <c r="S2460" s="666"/>
      <c r="T2460" s="666"/>
      <c r="U2460" s="666"/>
      <c r="V2460" s="666"/>
      <c r="W2460" s="712"/>
      <c r="X2460" s="313">
        <f t="shared" si="703"/>
        <v>0</v>
      </c>
    </row>
    <row r="2461" spans="2:24" ht="18.600000000000001" hidden="1" thickBot="1">
      <c r="B2461" s="136"/>
      <c r="C2461" s="144">
        <v>1901</v>
      </c>
      <c r="D2461" s="138" t="s">
        <v>287</v>
      </c>
      <c r="E2461" s="704"/>
      <c r="F2461" s="449"/>
      <c r="G2461" s="245"/>
      <c r="H2461" s="245"/>
      <c r="I2461" s="476">
        <f>F2461+G2461+H2461</f>
        <v>0</v>
      </c>
      <c r="J2461" s="243" t="str">
        <f t="shared" si="702"/>
        <v/>
      </c>
      <c r="K2461" s="244"/>
      <c r="L2461" s="423"/>
      <c r="M2461" s="252"/>
      <c r="N2461" s="315">
        <f>I2461</f>
        <v>0</v>
      </c>
      <c r="O2461" s="424">
        <f>L2461+M2461-N2461</f>
        <v>0</v>
      </c>
      <c r="P2461" s="244"/>
      <c r="Q2461" s="663"/>
      <c r="R2461" s="667"/>
      <c r="S2461" s="667"/>
      <c r="T2461" s="667"/>
      <c r="U2461" s="667"/>
      <c r="V2461" s="667"/>
      <c r="W2461" s="711"/>
      <c r="X2461" s="313">
        <f t="shared" si="703"/>
        <v>0</v>
      </c>
    </row>
    <row r="2462" spans="2:24" ht="18.600000000000001" hidden="1" thickBot="1">
      <c r="B2462" s="136"/>
      <c r="C2462" s="137">
        <v>1981</v>
      </c>
      <c r="D2462" s="139" t="s">
        <v>288</v>
      </c>
      <c r="E2462" s="704"/>
      <c r="F2462" s="449"/>
      <c r="G2462" s="245"/>
      <c r="H2462" s="245"/>
      <c r="I2462" s="476">
        <f>F2462+G2462+H2462</f>
        <v>0</v>
      </c>
      <c r="J2462" s="243" t="str">
        <f t="shared" si="702"/>
        <v/>
      </c>
      <c r="K2462" s="244"/>
      <c r="L2462" s="423"/>
      <c r="M2462" s="252"/>
      <c r="N2462" s="315">
        <f>I2462</f>
        <v>0</v>
      </c>
      <c r="O2462" s="424">
        <f>L2462+M2462-N2462</f>
        <v>0</v>
      </c>
      <c r="P2462" s="244"/>
      <c r="Q2462" s="663"/>
      <c r="R2462" s="667"/>
      <c r="S2462" s="667"/>
      <c r="T2462" s="667"/>
      <c r="U2462" s="667"/>
      <c r="V2462" s="667"/>
      <c r="W2462" s="711"/>
      <c r="X2462" s="313">
        <f t="shared" si="703"/>
        <v>0</v>
      </c>
    </row>
    <row r="2463" spans="2:24" ht="18.600000000000001" hidden="1" thickBot="1">
      <c r="B2463" s="136"/>
      <c r="C2463" s="142">
        <v>1991</v>
      </c>
      <c r="D2463" s="141" t="s">
        <v>289</v>
      </c>
      <c r="E2463" s="704"/>
      <c r="F2463" s="449"/>
      <c r="G2463" s="245"/>
      <c r="H2463" s="245"/>
      <c r="I2463" s="476">
        <f>F2463+G2463+H2463</f>
        <v>0</v>
      </c>
      <c r="J2463" s="243" t="str">
        <f t="shared" si="702"/>
        <v/>
      </c>
      <c r="K2463" s="244"/>
      <c r="L2463" s="423"/>
      <c r="M2463" s="252"/>
      <c r="N2463" s="315">
        <f>I2463</f>
        <v>0</v>
      </c>
      <c r="O2463" s="424">
        <f>L2463+M2463-N2463</f>
        <v>0</v>
      </c>
      <c r="P2463" s="244"/>
      <c r="Q2463" s="663"/>
      <c r="R2463" s="667"/>
      <c r="S2463" s="667"/>
      <c r="T2463" s="667"/>
      <c r="U2463" s="667"/>
      <c r="V2463" s="667"/>
      <c r="W2463" s="711"/>
      <c r="X2463" s="313">
        <f t="shared" si="703"/>
        <v>0</v>
      </c>
    </row>
    <row r="2464" spans="2:24" ht="18.600000000000001" hidden="1" thickBot="1">
      <c r="B2464" s="686">
        <v>2100</v>
      </c>
      <c r="C2464" s="942" t="s">
        <v>1067</v>
      </c>
      <c r="D2464" s="942"/>
      <c r="E2464" s="687"/>
      <c r="F2464" s="688">
        <f>SUM(F2465:F2469)</f>
        <v>0</v>
      </c>
      <c r="G2464" s="689">
        <f>SUM(G2465:G2469)</f>
        <v>0</v>
      </c>
      <c r="H2464" s="689">
        <f>SUM(H2465:H2469)</f>
        <v>0</v>
      </c>
      <c r="I2464" s="689">
        <f>SUM(I2465:I2469)</f>
        <v>0</v>
      </c>
      <c r="J2464" s="243" t="str">
        <f t="shared" si="702"/>
        <v/>
      </c>
      <c r="K2464" s="244"/>
      <c r="L2464" s="316">
        <f>SUM(L2465:L2469)</f>
        <v>0</v>
      </c>
      <c r="M2464" s="317">
        <f>SUM(M2465:M2469)</f>
        <v>0</v>
      </c>
      <c r="N2464" s="425">
        <f>SUM(N2465:N2469)</f>
        <v>0</v>
      </c>
      <c r="O2464" s="426">
        <f>SUM(O2465:O2469)</f>
        <v>0</v>
      </c>
      <c r="P2464" s="244"/>
      <c r="Q2464" s="665"/>
      <c r="R2464" s="666"/>
      <c r="S2464" s="666"/>
      <c r="T2464" s="666"/>
      <c r="U2464" s="666"/>
      <c r="V2464" s="666"/>
      <c r="W2464" s="712"/>
      <c r="X2464" s="313">
        <f t="shared" si="703"/>
        <v>0</v>
      </c>
    </row>
    <row r="2465" spans="2:24" ht="18.600000000000001" hidden="1" thickBot="1">
      <c r="B2465" s="136"/>
      <c r="C2465" s="144">
        <v>2110</v>
      </c>
      <c r="D2465" s="147" t="s">
        <v>226</v>
      </c>
      <c r="E2465" s="704"/>
      <c r="F2465" s="449"/>
      <c r="G2465" s="245"/>
      <c r="H2465" s="245"/>
      <c r="I2465" s="476">
        <f>F2465+G2465+H2465</f>
        <v>0</v>
      </c>
      <c r="J2465" s="243" t="str">
        <f t="shared" si="702"/>
        <v/>
      </c>
      <c r="K2465" s="244"/>
      <c r="L2465" s="423"/>
      <c r="M2465" s="252"/>
      <c r="N2465" s="315">
        <f>I2465</f>
        <v>0</v>
      </c>
      <c r="O2465" s="424">
        <f>L2465+M2465-N2465</f>
        <v>0</v>
      </c>
      <c r="P2465" s="244"/>
      <c r="Q2465" s="663"/>
      <c r="R2465" s="667"/>
      <c r="S2465" s="667"/>
      <c r="T2465" s="667"/>
      <c r="U2465" s="667"/>
      <c r="V2465" s="667"/>
      <c r="W2465" s="711"/>
      <c r="X2465" s="313">
        <f t="shared" si="703"/>
        <v>0</v>
      </c>
    </row>
    <row r="2466" spans="2:24" ht="18.600000000000001" hidden="1" thickBot="1">
      <c r="B2466" s="171"/>
      <c r="C2466" s="137">
        <v>2120</v>
      </c>
      <c r="D2466" s="159" t="s">
        <v>227</v>
      </c>
      <c r="E2466" s="704"/>
      <c r="F2466" s="449"/>
      <c r="G2466" s="245"/>
      <c r="H2466" s="245"/>
      <c r="I2466" s="476">
        <f>F2466+G2466+H2466</f>
        <v>0</v>
      </c>
      <c r="J2466" s="243" t="str">
        <f t="shared" si="702"/>
        <v/>
      </c>
      <c r="K2466" s="244"/>
      <c r="L2466" s="423"/>
      <c r="M2466" s="252"/>
      <c r="N2466" s="315">
        <f>I2466</f>
        <v>0</v>
      </c>
      <c r="O2466" s="424">
        <f>L2466+M2466-N2466</f>
        <v>0</v>
      </c>
      <c r="P2466" s="244"/>
      <c r="Q2466" s="663"/>
      <c r="R2466" s="667"/>
      <c r="S2466" s="667"/>
      <c r="T2466" s="667"/>
      <c r="U2466" s="667"/>
      <c r="V2466" s="667"/>
      <c r="W2466" s="711"/>
      <c r="X2466" s="313">
        <f t="shared" si="703"/>
        <v>0</v>
      </c>
    </row>
    <row r="2467" spans="2:24" ht="18.600000000000001" hidden="1" thickBot="1">
      <c r="B2467" s="171"/>
      <c r="C2467" s="137">
        <v>2125</v>
      </c>
      <c r="D2467" s="156" t="s">
        <v>1060</v>
      </c>
      <c r="E2467" s="704"/>
      <c r="F2467" s="592">
        <v>0</v>
      </c>
      <c r="G2467" s="592">
        <v>0</v>
      </c>
      <c r="H2467" s="592">
        <v>0</v>
      </c>
      <c r="I2467" s="476">
        <f>F2467+G2467+H2467</f>
        <v>0</v>
      </c>
      <c r="J2467" s="243" t="str">
        <f t="shared" si="702"/>
        <v/>
      </c>
      <c r="K2467" s="244"/>
      <c r="L2467" s="423"/>
      <c r="M2467" s="252"/>
      <c r="N2467" s="315">
        <f>I2467</f>
        <v>0</v>
      </c>
      <c r="O2467" s="424">
        <f>L2467+M2467-N2467</f>
        <v>0</v>
      </c>
      <c r="P2467" s="244"/>
      <c r="Q2467" s="663"/>
      <c r="R2467" s="667"/>
      <c r="S2467" s="667"/>
      <c r="T2467" s="667"/>
      <c r="U2467" s="667"/>
      <c r="V2467" s="667"/>
      <c r="W2467" s="711"/>
      <c r="X2467" s="313">
        <f t="shared" si="703"/>
        <v>0</v>
      </c>
    </row>
    <row r="2468" spans="2:24" ht="18.600000000000001" hidden="1" thickBot="1">
      <c r="B2468" s="143"/>
      <c r="C2468" s="137">
        <v>2140</v>
      </c>
      <c r="D2468" s="159" t="s">
        <v>229</v>
      </c>
      <c r="E2468" s="704"/>
      <c r="F2468" s="592">
        <v>0</v>
      </c>
      <c r="G2468" s="592">
        <v>0</v>
      </c>
      <c r="H2468" s="592">
        <v>0</v>
      </c>
      <c r="I2468" s="476">
        <f>F2468+G2468+H2468</f>
        <v>0</v>
      </c>
      <c r="J2468" s="243" t="str">
        <f t="shared" si="702"/>
        <v/>
      </c>
      <c r="K2468" s="244"/>
      <c r="L2468" s="423"/>
      <c r="M2468" s="252"/>
      <c r="N2468" s="315">
        <f>I2468</f>
        <v>0</v>
      </c>
      <c r="O2468" s="424">
        <f>L2468+M2468-N2468</f>
        <v>0</v>
      </c>
      <c r="P2468" s="244"/>
      <c r="Q2468" s="663"/>
      <c r="R2468" s="667"/>
      <c r="S2468" s="667"/>
      <c r="T2468" s="667"/>
      <c r="U2468" s="667"/>
      <c r="V2468" s="667"/>
      <c r="W2468" s="711"/>
      <c r="X2468" s="313">
        <f t="shared" si="703"/>
        <v>0</v>
      </c>
    </row>
    <row r="2469" spans="2:24" ht="18.600000000000001" hidden="1" thickBot="1">
      <c r="B2469" s="136"/>
      <c r="C2469" s="142">
        <v>2190</v>
      </c>
      <c r="D2469" s="491" t="s">
        <v>230</v>
      </c>
      <c r="E2469" s="704"/>
      <c r="F2469" s="449"/>
      <c r="G2469" s="245"/>
      <c r="H2469" s="245"/>
      <c r="I2469" s="476">
        <f>F2469+G2469+H2469</f>
        <v>0</v>
      </c>
      <c r="J2469" s="243" t="str">
        <f t="shared" si="702"/>
        <v/>
      </c>
      <c r="K2469" s="244"/>
      <c r="L2469" s="423"/>
      <c r="M2469" s="252"/>
      <c r="N2469" s="315">
        <f>I2469</f>
        <v>0</v>
      </c>
      <c r="O2469" s="424">
        <f>L2469+M2469-N2469</f>
        <v>0</v>
      </c>
      <c r="P2469" s="244"/>
      <c r="Q2469" s="663"/>
      <c r="R2469" s="667"/>
      <c r="S2469" s="667"/>
      <c r="T2469" s="667"/>
      <c r="U2469" s="667"/>
      <c r="V2469" s="667"/>
      <c r="W2469" s="711"/>
      <c r="X2469" s="313">
        <f t="shared" si="703"/>
        <v>0</v>
      </c>
    </row>
    <row r="2470" spans="2:24" ht="18.600000000000001" hidden="1" thickBot="1">
      <c r="B2470" s="686">
        <v>2200</v>
      </c>
      <c r="C2470" s="942" t="s">
        <v>231</v>
      </c>
      <c r="D2470" s="942"/>
      <c r="E2470" s="687"/>
      <c r="F2470" s="688">
        <f>SUM(F2471:F2472)</f>
        <v>0</v>
      </c>
      <c r="G2470" s="689">
        <f>SUM(G2471:G2472)</f>
        <v>0</v>
      </c>
      <c r="H2470" s="689">
        <f>SUM(H2471:H2472)</f>
        <v>0</v>
      </c>
      <c r="I2470" s="689">
        <f>SUM(I2471:I2472)</f>
        <v>0</v>
      </c>
      <c r="J2470" s="243" t="str">
        <f t="shared" si="702"/>
        <v/>
      </c>
      <c r="K2470" s="244"/>
      <c r="L2470" s="316">
        <f>SUM(L2471:L2472)</f>
        <v>0</v>
      </c>
      <c r="M2470" s="317">
        <f>SUM(M2471:M2472)</f>
        <v>0</v>
      </c>
      <c r="N2470" s="425">
        <f>SUM(N2471:N2472)</f>
        <v>0</v>
      </c>
      <c r="O2470" s="426">
        <f>SUM(O2471:O2472)</f>
        <v>0</v>
      </c>
      <c r="P2470" s="244"/>
      <c r="Q2470" s="665"/>
      <c r="R2470" s="666"/>
      <c r="S2470" s="666"/>
      <c r="T2470" s="666"/>
      <c r="U2470" s="666"/>
      <c r="V2470" s="666"/>
      <c r="W2470" s="712"/>
      <c r="X2470" s="313">
        <f t="shared" si="703"/>
        <v>0</v>
      </c>
    </row>
    <row r="2471" spans="2:24" ht="18.600000000000001" hidden="1" thickBot="1">
      <c r="B2471" s="136"/>
      <c r="C2471" s="137">
        <v>2221</v>
      </c>
      <c r="D2471" s="139" t="s">
        <v>1440</v>
      </c>
      <c r="E2471" s="704"/>
      <c r="F2471" s="449"/>
      <c r="G2471" s="245"/>
      <c r="H2471" s="245"/>
      <c r="I2471" s="476">
        <f t="shared" ref="I2471:I2476" si="704">F2471+G2471+H2471</f>
        <v>0</v>
      </c>
      <c r="J2471" s="243" t="str">
        <f t="shared" si="702"/>
        <v/>
      </c>
      <c r="K2471" s="244"/>
      <c r="L2471" s="423"/>
      <c r="M2471" s="252"/>
      <c r="N2471" s="315">
        <f t="shared" ref="N2471:N2476" si="705">I2471</f>
        <v>0</v>
      </c>
      <c r="O2471" s="424">
        <f t="shared" ref="O2471:O2476" si="706">L2471+M2471-N2471</f>
        <v>0</v>
      </c>
      <c r="P2471" s="244"/>
      <c r="Q2471" s="663"/>
      <c r="R2471" s="667"/>
      <c r="S2471" s="667"/>
      <c r="T2471" s="667"/>
      <c r="U2471" s="667"/>
      <c r="V2471" s="667"/>
      <c r="W2471" s="711"/>
      <c r="X2471" s="313">
        <f t="shared" si="703"/>
        <v>0</v>
      </c>
    </row>
    <row r="2472" spans="2:24" ht="18.600000000000001" hidden="1" thickBot="1">
      <c r="B2472" s="136"/>
      <c r="C2472" s="142">
        <v>2224</v>
      </c>
      <c r="D2472" s="141" t="s">
        <v>232</v>
      </c>
      <c r="E2472" s="704"/>
      <c r="F2472" s="449"/>
      <c r="G2472" s="245"/>
      <c r="H2472" s="245"/>
      <c r="I2472" s="476">
        <f t="shared" si="704"/>
        <v>0</v>
      </c>
      <c r="J2472" s="243" t="str">
        <f t="shared" si="702"/>
        <v/>
      </c>
      <c r="K2472" s="244"/>
      <c r="L2472" s="423"/>
      <c r="M2472" s="252"/>
      <c r="N2472" s="315">
        <f t="shared" si="705"/>
        <v>0</v>
      </c>
      <c r="O2472" s="424">
        <f t="shared" si="706"/>
        <v>0</v>
      </c>
      <c r="P2472" s="244"/>
      <c r="Q2472" s="663"/>
      <c r="R2472" s="667"/>
      <c r="S2472" s="667"/>
      <c r="T2472" s="667"/>
      <c r="U2472" s="667"/>
      <c r="V2472" s="667"/>
      <c r="W2472" s="711"/>
      <c r="X2472" s="313">
        <f t="shared" si="703"/>
        <v>0</v>
      </c>
    </row>
    <row r="2473" spans="2:24" ht="18.600000000000001" hidden="1" thickBot="1">
      <c r="B2473" s="686">
        <v>2500</v>
      </c>
      <c r="C2473" s="944" t="s">
        <v>233</v>
      </c>
      <c r="D2473" s="944"/>
      <c r="E2473" s="687"/>
      <c r="F2473" s="690"/>
      <c r="G2473" s="691"/>
      <c r="H2473" s="691"/>
      <c r="I2473" s="692">
        <f t="shared" si="704"/>
        <v>0</v>
      </c>
      <c r="J2473" s="243" t="str">
        <f t="shared" si="702"/>
        <v/>
      </c>
      <c r="K2473" s="244"/>
      <c r="L2473" s="428"/>
      <c r="M2473" s="254"/>
      <c r="N2473" s="315">
        <f t="shared" si="705"/>
        <v>0</v>
      </c>
      <c r="O2473" s="424">
        <f t="shared" si="706"/>
        <v>0</v>
      </c>
      <c r="P2473" s="244"/>
      <c r="Q2473" s="665"/>
      <c r="R2473" s="666"/>
      <c r="S2473" s="667"/>
      <c r="T2473" s="667"/>
      <c r="U2473" s="666"/>
      <c r="V2473" s="667"/>
      <c r="W2473" s="711"/>
      <c r="X2473" s="313">
        <f t="shared" si="703"/>
        <v>0</v>
      </c>
    </row>
    <row r="2474" spans="2:24" ht="18.600000000000001" hidden="1" thickBot="1">
      <c r="B2474" s="686">
        <v>2600</v>
      </c>
      <c r="C2474" s="961" t="s">
        <v>234</v>
      </c>
      <c r="D2474" s="962"/>
      <c r="E2474" s="687"/>
      <c r="F2474" s="690"/>
      <c r="G2474" s="691"/>
      <c r="H2474" s="691"/>
      <c r="I2474" s="692">
        <f t="shared" si="704"/>
        <v>0</v>
      </c>
      <c r="J2474" s="243" t="str">
        <f t="shared" si="702"/>
        <v/>
      </c>
      <c r="K2474" s="244"/>
      <c r="L2474" s="428"/>
      <c r="M2474" s="254"/>
      <c r="N2474" s="315">
        <f t="shared" si="705"/>
        <v>0</v>
      </c>
      <c r="O2474" s="424">
        <f t="shared" si="706"/>
        <v>0</v>
      </c>
      <c r="P2474" s="244"/>
      <c r="Q2474" s="665"/>
      <c r="R2474" s="666"/>
      <c r="S2474" s="667"/>
      <c r="T2474" s="667"/>
      <c r="U2474" s="666"/>
      <c r="V2474" s="667"/>
      <c r="W2474" s="711"/>
      <c r="X2474" s="313">
        <f t="shared" si="703"/>
        <v>0</v>
      </c>
    </row>
    <row r="2475" spans="2:24" ht="18.600000000000001" hidden="1" thickBot="1">
      <c r="B2475" s="686">
        <v>2700</v>
      </c>
      <c r="C2475" s="961" t="s">
        <v>235</v>
      </c>
      <c r="D2475" s="962"/>
      <c r="E2475" s="687"/>
      <c r="F2475" s="690"/>
      <c r="G2475" s="691"/>
      <c r="H2475" s="691"/>
      <c r="I2475" s="692">
        <f t="shared" si="704"/>
        <v>0</v>
      </c>
      <c r="J2475" s="243" t="str">
        <f t="shared" si="702"/>
        <v/>
      </c>
      <c r="K2475" s="244"/>
      <c r="L2475" s="428"/>
      <c r="M2475" s="254"/>
      <c r="N2475" s="315">
        <f t="shared" si="705"/>
        <v>0</v>
      </c>
      <c r="O2475" s="424">
        <f t="shared" si="706"/>
        <v>0</v>
      </c>
      <c r="P2475" s="244"/>
      <c r="Q2475" s="665"/>
      <c r="R2475" s="666"/>
      <c r="S2475" s="667"/>
      <c r="T2475" s="667"/>
      <c r="U2475" s="666"/>
      <c r="V2475" s="667"/>
      <c r="W2475" s="711"/>
      <c r="X2475" s="313">
        <f t="shared" si="703"/>
        <v>0</v>
      </c>
    </row>
    <row r="2476" spans="2:24" ht="18.600000000000001" hidden="1" thickBot="1">
      <c r="B2476" s="686">
        <v>2800</v>
      </c>
      <c r="C2476" s="961" t="s">
        <v>1683</v>
      </c>
      <c r="D2476" s="962"/>
      <c r="E2476" s="687"/>
      <c r="F2476" s="690"/>
      <c r="G2476" s="691"/>
      <c r="H2476" s="691"/>
      <c r="I2476" s="692">
        <f t="shared" si="704"/>
        <v>0</v>
      </c>
      <c r="J2476" s="243" t="str">
        <f t="shared" si="702"/>
        <v/>
      </c>
      <c r="K2476" s="244"/>
      <c r="L2476" s="428"/>
      <c r="M2476" s="254"/>
      <c r="N2476" s="315">
        <f t="shared" si="705"/>
        <v>0</v>
      </c>
      <c r="O2476" s="424">
        <f t="shared" si="706"/>
        <v>0</v>
      </c>
      <c r="P2476" s="244"/>
      <c r="Q2476" s="665"/>
      <c r="R2476" s="666"/>
      <c r="S2476" s="667"/>
      <c r="T2476" s="667"/>
      <c r="U2476" s="666"/>
      <c r="V2476" s="667"/>
      <c r="W2476" s="711"/>
      <c r="X2476" s="313">
        <f t="shared" si="703"/>
        <v>0</v>
      </c>
    </row>
    <row r="2477" spans="2:24" ht="18.600000000000001" hidden="1" thickBot="1">
      <c r="B2477" s="686">
        <v>2900</v>
      </c>
      <c r="C2477" s="952" t="s">
        <v>236</v>
      </c>
      <c r="D2477" s="953"/>
      <c r="E2477" s="687"/>
      <c r="F2477" s="688">
        <f>SUM(F2478:F2485)</f>
        <v>0</v>
      </c>
      <c r="G2477" s="689">
        <f>SUM(G2478:G2485)</f>
        <v>0</v>
      </c>
      <c r="H2477" s="689">
        <f>SUM(H2478:H2485)</f>
        <v>0</v>
      </c>
      <c r="I2477" s="689">
        <f>SUM(I2478:I2485)</f>
        <v>0</v>
      </c>
      <c r="J2477" s="243" t="str">
        <f t="shared" si="702"/>
        <v/>
      </c>
      <c r="K2477" s="244"/>
      <c r="L2477" s="316">
        <f>SUM(L2478:L2485)</f>
        <v>0</v>
      </c>
      <c r="M2477" s="317">
        <f>SUM(M2478:M2485)</f>
        <v>0</v>
      </c>
      <c r="N2477" s="425">
        <f>SUM(N2478:N2485)</f>
        <v>0</v>
      </c>
      <c r="O2477" s="426">
        <f>SUM(O2478:O2485)</f>
        <v>0</v>
      </c>
      <c r="P2477" s="244"/>
      <c r="Q2477" s="665"/>
      <c r="R2477" s="666"/>
      <c r="S2477" s="666"/>
      <c r="T2477" s="666"/>
      <c r="U2477" s="666"/>
      <c r="V2477" s="666"/>
      <c r="W2477" s="712"/>
      <c r="X2477" s="313">
        <f t="shared" si="703"/>
        <v>0</v>
      </c>
    </row>
    <row r="2478" spans="2:24" ht="18.600000000000001" hidden="1" thickBot="1">
      <c r="B2478" s="172"/>
      <c r="C2478" s="144">
        <v>2910</v>
      </c>
      <c r="D2478" s="319" t="s">
        <v>1720</v>
      </c>
      <c r="E2478" s="704"/>
      <c r="F2478" s="449"/>
      <c r="G2478" s="245"/>
      <c r="H2478" s="245"/>
      <c r="I2478" s="476">
        <f t="shared" ref="I2478:I2485" si="707">F2478+G2478+H2478</f>
        <v>0</v>
      </c>
      <c r="J2478" s="243" t="str">
        <f t="shared" si="702"/>
        <v/>
      </c>
      <c r="K2478" s="244"/>
      <c r="L2478" s="423"/>
      <c r="M2478" s="252"/>
      <c r="N2478" s="315">
        <f t="shared" ref="N2478:N2485" si="708">I2478</f>
        <v>0</v>
      </c>
      <c r="O2478" s="424">
        <f t="shared" ref="O2478:O2485" si="709">L2478+M2478-N2478</f>
        <v>0</v>
      </c>
      <c r="P2478" s="244"/>
      <c r="Q2478" s="663"/>
      <c r="R2478" s="667"/>
      <c r="S2478" s="667"/>
      <c r="T2478" s="667"/>
      <c r="U2478" s="667"/>
      <c r="V2478" s="667"/>
      <c r="W2478" s="711"/>
      <c r="X2478" s="313">
        <f t="shared" si="703"/>
        <v>0</v>
      </c>
    </row>
    <row r="2479" spans="2:24" ht="18.600000000000001" hidden="1" thickBot="1">
      <c r="B2479" s="172"/>
      <c r="C2479" s="144">
        <v>2920</v>
      </c>
      <c r="D2479" s="319" t="s">
        <v>237</v>
      </c>
      <c r="E2479" s="704"/>
      <c r="F2479" s="449"/>
      <c r="G2479" s="245"/>
      <c r="H2479" s="245"/>
      <c r="I2479" s="476">
        <f t="shared" si="707"/>
        <v>0</v>
      </c>
      <c r="J2479" s="243" t="str">
        <f t="shared" si="702"/>
        <v/>
      </c>
      <c r="K2479" s="244"/>
      <c r="L2479" s="423"/>
      <c r="M2479" s="252"/>
      <c r="N2479" s="315">
        <f t="shared" si="708"/>
        <v>0</v>
      </c>
      <c r="O2479" s="424">
        <f t="shared" si="709"/>
        <v>0</v>
      </c>
      <c r="P2479" s="244"/>
      <c r="Q2479" s="663"/>
      <c r="R2479" s="667"/>
      <c r="S2479" s="667"/>
      <c r="T2479" s="667"/>
      <c r="U2479" s="667"/>
      <c r="V2479" s="667"/>
      <c r="W2479" s="711"/>
      <c r="X2479" s="313">
        <f t="shared" si="703"/>
        <v>0</v>
      </c>
    </row>
    <row r="2480" spans="2:24" ht="33" hidden="1" thickBot="1">
      <c r="B2480" s="172"/>
      <c r="C2480" s="168">
        <v>2969</v>
      </c>
      <c r="D2480" s="320" t="s">
        <v>238</v>
      </c>
      <c r="E2480" s="704"/>
      <c r="F2480" s="449"/>
      <c r="G2480" s="245"/>
      <c r="H2480" s="245"/>
      <c r="I2480" s="476">
        <f t="shared" si="707"/>
        <v>0</v>
      </c>
      <c r="J2480" s="243" t="str">
        <f t="shared" si="702"/>
        <v/>
      </c>
      <c r="K2480" s="244"/>
      <c r="L2480" s="423"/>
      <c r="M2480" s="252"/>
      <c r="N2480" s="315">
        <f t="shared" si="708"/>
        <v>0</v>
      </c>
      <c r="O2480" s="424">
        <f t="shared" si="709"/>
        <v>0</v>
      </c>
      <c r="P2480" s="244"/>
      <c r="Q2480" s="663"/>
      <c r="R2480" s="667"/>
      <c r="S2480" s="667"/>
      <c r="T2480" s="667"/>
      <c r="U2480" s="667"/>
      <c r="V2480" s="667"/>
      <c r="W2480" s="711"/>
      <c r="X2480" s="313">
        <f t="shared" si="703"/>
        <v>0</v>
      </c>
    </row>
    <row r="2481" spans="2:24" ht="33" hidden="1" thickBot="1">
      <c r="B2481" s="172"/>
      <c r="C2481" s="168">
        <v>2970</v>
      </c>
      <c r="D2481" s="320" t="s">
        <v>239</v>
      </c>
      <c r="E2481" s="704"/>
      <c r="F2481" s="449"/>
      <c r="G2481" s="245"/>
      <c r="H2481" s="245"/>
      <c r="I2481" s="476">
        <f t="shared" si="707"/>
        <v>0</v>
      </c>
      <c r="J2481" s="243" t="str">
        <f t="shared" si="702"/>
        <v/>
      </c>
      <c r="K2481" s="244"/>
      <c r="L2481" s="423"/>
      <c r="M2481" s="252"/>
      <c r="N2481" s="315">
        <f t="shared" si="708"/>
        <v>0</v>
      </c>
      <c r="O2481" s="424">
        <f t="shared" si="709"/>
        <v>0</v>
      </c>
      <c r="P2481" s="244"/>
      <c r="Q2481" s="663"/>
      <c r="R2481" s="667"/>
      <c r="S2481" s="667"/>
      <c r="T2481" s="667"/>
      <c r="U2481" s="667"/>
      <c r="V2481" s="667"/>
      <c r="W2481" s="711"/>
      <c r="X2481" s="313">
        <f t="shared" si="703"/>
        <v>0</v>
      </c>
    </row>
    <row r="2482" spans="2:24" ht="18.600000000000001" hidden="1" thickBot="1">
      <c r="B2482" s="172"/>
      <c r="C2482" s="166">
        <v>2989</v>
      </c>
      <c r="D2482" s="321" t="s">
        <v>240</v>
      </c>
      <c r="E2482" s="704"/>
      <c r="F2482" s="449"/>
      <c r="G2482" s="245"/>
      <c r="H2482" s="245"/>
      <c r="I2482" s="476">
        <f t="shared" si="707"/>
        <v>0</v>
      </c>
      <c r="J2482" s="243" t="str">
        <f t="shared" si="702"/>
        <v/>
      </c>
      <c r="K2482" s="244"/>
      <c r="L2482" s="423"/>
      <c r="M2482" s="252"/>
      <c r="N2482" s="315">
        <f t="shared" si="708"/>
        <v>0</v>
      </c>
      <c r="O2482" s="424">
        <f t="shared" si="709"/>
        <v>0</v>
      </c>
      <c r="P2482" s="244"/>
      <c r="Q2482" s="663"/>
      <c r="R2482" s="667"/>
      <c r="S2482" s="667"/>
      <c r="T2482" s="667"/>
      <c r="U2482" s="667"/>
      <c r="V2482" s="667"/>
      <c r="W2482" s="711"/>
      <c r="X2482" s="313">
        <f t="shared" si="703"/>
        <v>0</v>
      </c>
    </row>
    <row r="2483" spans="2:24" ht="33" hidden="1" thickBot="1">
      <c r="B2483" s="136"/>
      <c r="C2483" s="137">
        <v>2990</v>
      </c>
      <c r="D2483" s="322" t="s">
        <v>1701</v>
      </c>
      <c r="E2483" s="704"/>
      <c r="F2483" s="449"/>
      <c r="G2483" s="245"/>
      <c r="H2483" s="245"/>
      <c r="I2483" s="476">
        <f t="shared" si="707"/>
        <v>0</v>
      </c>
      <c r="J2483" s="243" t="str">
        <f t="shared" si="702"/>
        <v/>
      </c>
      <c r="K2483" s="244"/>
      <c r="L2483" s="423"/>
      <c r="M2483" s="252"/>
      <c r="N2483" s="315">
        <f t="shared" si="708"/>
        <v>0</v>
      </c>
      <c r="O2483" s="424">
        <f t="shared" si="709"/>
        <v>0</v>
      </c>
      <c r="P2483" s="244"/>
      <c r="Q2483" s="663"/>
      <c r="R2483" s="667"/>
      <c r="S2483" s="667"/>
      <c r="T2483" s="667"/>
      <c r="U2483" s="667"/>
      <c r="V2483" s="667"/>
      <c r="W2483" s="711"/>
      <c r="X2483" s="313">
        <f t="shared" si="703"/>
        <v>0</v>
      </c>
    </row>
    <row r="2484" spans="2:24" ht="18.600000000000001" hidden="1" thickBot="1">
      <c r="B2484" s="136"/>
      <c r="C2484" s="137">
        <v>2991</v>
      </c>
      <c r="D2484" s="322" t="s">
        <v>241</v>
      </c>
      <c r="E2484" s="704"/>
      <c r="F2484" s="449"/>
      <c r="G2484" s="245"/>
      <c r="H2484" s="245"/>
      <c r="I2484" s="476">
        <f t="shared" si="707"/>
        <v>0</v>
      </c>
      <c r="J2484" s="243" t="str">
        <f t="shared" si="702"/>
        <v/>
      </c>
      <c r="K2484" s="244"/>
      <c r="L2484" s="423"/>
      <c r="M2484" s="252"/>
      <c r="N2484" s="315">
        <f t="shared" si="708"/>
        <v>0</v>
      </c>
      <c r="O2484" s="424">
        <f t="shared" si="709"/>
        <v>0</v>
      </c>
      <c r="P2484" s="244"/>
      <c r="Q2484" s="663"/>
      <c r="R2484" s="667"/>
      <c r="S2484" s="667"/>
      <c r="T2484" s="667"/>
      <c r="U2484" s="667"/>
      <c r="V2484" s="667"/>
      <c r="W2484" s="711"/>
      <c r="X2484" s="313">
        <f t="shared" si="703"/>
        <v>0</v>
      </c>
    </row>
    <row r="2485" spans="2:24" ht="18.600000000000001" hidden="1" thickBot="1">
      <c r="B2485" s="136"/>
      <c r="C2485" s="142">
        <v>2992</v>
      </c>
      <c r="D2485" s="154" t="s">
        <v>242</v>
      </c>
      <c r="E2485" s="704"/>
      <c r="F2485" s="449"/>
      <c r="G2485" s="245"/>
      <c r="H2485" s="245"/>
      <c r="I2485" s="476">
        <f t="shared" si="707"/>
        <v>0</v>
      </c>
      <c r="J2485" s="243" t="str">
        <f t="shared" si="702"/>
        <v/>
      </c>
      <c r="K2485" s="244"/>
      <c r="L2485" s="423"/>
      <c r="M2485" s="252"/>
      <c r="N2485" s="315">
        <f t="shared" si="708"/>
        <v>0</v>
      </c>
      <c r="O2485" s="424">
        <f t="shared" si="709"/>
        <v>0</v>
      </c>
      <c r="P2485" s="244"/>
      <c r="Q2485" s="663"/>
      <c r="R2485" s="667"/>
      <c r="S2485" s="667"/>
      <c r="T2485" s="667"/>
      <c r="U2485" s="667"/>
      <c r="V2485" s="667"/>
      <c r="W2485" s="711"/>
      <c r="X2485" s="313">
        <f t="shared" si="703"/>
        <v>0</v>
      </c>
    </row>
    <row r="2486" spans="2:24" ht="18.600000000000001" hidden="1" thickBot="1">
      <c r="B2486" s="686">
        <v>3300</v>
      </c>
      <c r="C2486" s="952" t="s">
        <v>1740</v>
      </c>
      <c r="D2486" s="952"/>
      <c r="E2486" s="687"/>
      <c r="F2486" s="673">
        <v>0</v>
      </c>
      <c r="G2486" s="673">
        <v>0</v>
      </c>
      <c r="H2486" s="673">
        <v>0</v>
      </c>
      <c r="I2486" s="689">
        <f>SUM(I2487:I2491)</f>
        <v>0</v>
      </c>
      <c r="J2486" s="243" t="str">
        <f t="shared" si="702"/>
        <v/>
      </c>
      <c r="K2486" s="244"/>
      <c r="L2486" s="665"/>
      <c r="M2486" s="666"/>
      <c r="N2486" s="666"/>
      <c r="O2486" s="712"/>
      <c r="P2486" s="244"/>
      <c r="Q2486" s="665"/>
      <c r="R2486" s="666"/>
      <c r="S2486" s="666"/>
      <c r="T2486" s="666"/>
      <c r="U2486" s="666"/>
      <c r="V2486" s="666"/>
      <c r="W2486" s="712"/>
      <c r="X2486" s="313">
        <f t="shared" si="703"/>
        <v>0</v>
      </c>
    </row>
    <row r="2487" spans="2:24" ht="18.600000000000001" hidden="1" thickBot="1">
      <c r="B2487" s="143"/>
      <c r="C2487" s="144">
        <v>3301</v>
      </c>
      <c r="D2487" s="460" t="s">
        <v>243</v>
      </c>
      <c r="E2487" s="704"/>
      <c r="F2487" s="592">
        <v>0</v>
      </c>
      <c r="G2487" s="592">
        <v>0</v>
      </c>
      <c r="H2487" s="592">
        <v>0</v>
      </c>
      <c r="I2487" s="476">
        <f t="shared" ref="I2487:I2494" si="710">F2487+G2487+H2487</f>
        <v>0</v>
      </c>
      <c r="J2487" s="243" t="str">
        <f t="shared" si="702"/>
        <v/>
      </c>
      <c r="K2487" s="244"/>
      <c r="L2487" s="663"/>
      <c r="M2487" s="667"/>
      <c r="N2487" s="667"/>
      <c r="O2487" s="711"/>
      <c r="P2487" s="244"/>
      <c r="Q2487" s="663"/>
      <c r="R2487" s="667"/>
      <c r="S2487" s="667"/>
      <c r="T2487" s="667"/>
      <c r="U2487" s="667"/>
      <c r="V2487" s="667"/>
      <c r="W2487" s="711"/>
      <c r="X2487" s="313">
        <f t="shared" si="703"/>
        <v>0</v>
      </c>
    </row>
    <row r="2488" spans="2:24" ht="18.600000000000001" hidden="1" thickBot="1">
      <c r="B2488" s="143"/>
      <c r="C2488" s="168">
        <v>3302</v>
      </c>
      <c r="D2488" s="461" t="s">
        <v>1061</v>
      </c>
      <c r="E2488" s="704"/>
      <c r="F2488" s="592">
        <v>0</v>
      </c>
      <c r="G2488" s="592">
        <v>0</v>
      </c>
      <c r="H2488" s="592">
        <v>0</v>
      </c>
      <c r="I2488" s="476">
        <f t="shared" si="710"/>
        <v>0</v>
      </c>
      <c r="J2488" s="243" t="str">
        <f t="shared" ref="J2488:J2519" si="711">(IF($E2488&lt;&gt;0,$J$2,IF($I2488&lt;&gt;0,$J$2,"")))</f>
        <v/>
      </c>
      <c r="K2488" s="244"/>
      <c r="L2488" s="663"/>
      <c r="M2488" s="667"/>
      <c r="N2488" s="667"/>
      <c r="O2488" s="711"/>
      <c r="P2488" s="244"/>
      <c r="Q2488" s="663"/>
      <c r="R2488" s="667"/>
      <c r="S2488" s="667"/>
      <c r="T2488" s="667"/>
      <c r="U2488" s="667"/>
      <c r="V2488" s="667"/>
      <c r="W2488" s="711"/>
      <c r="X2488" s="313">
        <f t="shared" ref="X2488:X2519" si="712">T2488-U2488-V2488-W2488</f>
        <v>0</v>
      </c>
    </row>
    <row r="2489" spans="2:24" ht="18.600000000000001" hidden="1" thickBot="1">
      <c r="B2489" s="143"/>
      <c r="C2489" s="166">
        <v>3304</v>
      </c>
      <c r="D2489" s="462" t="s">
        <v>245</v>
      </c>
      <c r="E2489" s="704"/>
      <c r="F2489" s="592">
        <v>0</v>
      </c>
      <c r="G2489" s="592">
        <v>0</v>
      </c>
      <c r="H2489" s="592">
        <v>0</v>
      </c>
      <c r="I2489" s="476">
        <f t="shared" si="710"/>
        <v>0</v>
      </c>
      <c r="J2489" s="243" t="str">
        <f t="shared" si="711"/>
        <v/>
      </c>
      <c r="K2489" s="244"/>
      <c r="L2489" s="663"/>
      <c r="M2489" s="667"/>
      <c r="N2489" s="667"/>
      <c r="O2489" s="711"/>
      <c r="P2489" s="244"/>
      <c r="Q2489" s="663"/>
      <c r="R2489" s="667"/>
      <c r="S2489" s="667"/>
      <c r="T2489" s="667"/>
      <c r="U2489" s="667"/>
      <c r="V2489" s="667"/>
      <c r="W2489" s="711"/>
      <c r="X2489" s="313">
        <f t="shared" si="712"/>
        <v>0</v>
      </c>
    </row>
    <row r="2490" spans="2:24" ht="31.8" hidden="1" thickBot="1">
      <c r="B2490" s="143"/>
      <c r="C2490" s="142">
        <v>3306</v>
      </c>
      <c r="D2490" s="463" t="s">
        <v>1684</v>
      </c>
      <c r="E2490" s="704"/>
      <c r="F2490" s="592">
        <v>0</v>
      </c>
      <c r="G2490" s="592">
        <v>0</v>
      </c>
      <c r="H2490" s="592">
        <v>0</v>
      </c>
      <c r="I2490" s="476">
        <f t="shared" si="710"/>
        <v>0</v>
      </c>
      <c r="J2490" s="243" t="str">
        <f t="shared" si="711"/>
        <v/>
      </c>
      <c r="K2490" s="244"/>
      <c r="L2490" s="663"/>
      <c r="M2490" s="667"/>
      <c r="N2490" s="667"/>
      <c r="O2490" s="711"/>
      <c r="P2490" s="244"/>
      <c r="Q2490" s="663"/>
      <c r="R2490" s="667"/>
      <c r="S2490" s="667"/>
      <c r="T2490" s="667"/>
      <c r="U2490" s="667"/>
      <c r="V2490" s="667"/>
      <c r="W2490" s="711"/>
      <c r="X2490" s="313">
        <f t="shared" si="712"/>
        <v>0</v>
      </c>
    </row>
    <row r="2491" spans="2:24" ht="18.600000000000001" hidden="1" thickBot="1">
      <c r="B2491" s="143"/>
      <c r="C2491" s="142">
        <v>3307</v>
      </c>
      <c r="D2491" s="463" t="s">
        <v>1775</v>
      </c>
      <c r="E2491" s="704"/>
      <c r="F2491" s="592">
        <v>0</v>
      </c>
      <c r="G2491" s="592">
        <v>0</v>
      </c>
      <c r="H2491" s="592">
        <v>0</v>
      </c>
      <c r="I2491" s="476">
        <f t="shared" si="710"/>
        <v>0</v>
      </c>
      <c r="J2491" s="243" t="str">
        <f t="shared" si="711"/>
        <v/>
      </c>
      <c r="K2491" s="244"/>
      <c r="L2491" s="663"/>
      <c r="M2491" s="667"/>
      <c r="N2491" s="667"/>
      <c r="O2491" s="711"/>
      <c r="P2491" s="244"/>
      <c r="Q2491" s="663"/>
      <c r="R2491" s="667"/>
      <c r="S2491" s="667"/>
      <c r="T2491" s="667"/>
      <c r="U2491" s="667"/>
      <c r="V2491" s="667"/>
      <c r="W2491" s="711"/>
      <c r="X2491" s="313">
        <f t="shared" si="712"/>
        <v>0</v>
      </c>
    </row>
    <row r="2492" spans="2:24" ht="18.600000000000001" hidden="1" thickBot="1">
      <c r="B2492" s="686">
        <v>3900</v>
      </c>
      <c r="C2492" s="944" t="s">
        <v>246</v>
      </c>
      <c r="D2492" s="965"/>
      <c r="E2492" s="687"/>
      <c r="F2492" s="673">
        <v>0</v>
      </c>
      <c r="G2492" s="673">
        <v>0</v>
      </c>
      <c r="H2492" s="673">
        <v>0</v>
      </c>
      <c r="I2492" s="692">
        <f t="shared" si="710"/>
        <v>0</v>
      </c>
      <c r="J2492" s="243" t="str">
        <f t="shared" si="711"/>
        <v/>
      </c>
      <c r="K2492" s="244"/>
      <c r="L2492" s="428"/>
      <c r="M2492" s="254"/>
      <c r="N2492" s="317">
        <f>I2492</f>
        <v>0</v>
      </c>
      <c r="O2492" s="424">
        <f>L2492+M2492-N2492</f>
        <v>0</v>
      </c>
      <c r="P2492" s="244"/>
      <c r="Q2492" s="428"/>
      <c r="R2492" s="254"/>
      <c r="S2492" s="429">
        <f>+IF(+(L2492+M2492)&gt;=I2492,+M2492,+(+I2492-L2492))</f>
        <v>0</v>
      </c>
      <c r="T2492" s="315">
        <f>Q2492+R2492-S2492</f>
        <v>0</v>
      </c>
      <c r="U2492" s="254"/>
      <c r="V2492" s="254"/>
      <c r="W2492" s="253"/>
      <c r="X2492" s="313">
        <f t="shared" si="712"/>
        <v>0</v>
      </c>
    </row>
    <row r="2493" spans="2:24" ht="18.600000000000001" hidden="1" thickBot="1">
      <c r="B2493" s="686">
        <v>4000</v>
      </c>
      <c r="C2493" s="966" t="s">
        <v>247</v>
      </c>
      <c r="D2493" s="966"/>
      <c r="E2493" s="687"/>
      <c r="F2493" s="690"/>
      <c r="G2493" s="691"/>
      <c r="H2493" s="691"/>
      <c r="I2493" s="692">
        <f t="shared" si="710"/>
        <v>0</v>
      </c>
      <c r="J2493" s="243" t="str">
        <f t="shared" si="711"/>
        <v/>
      </c>
      <c r="K2493" s="244"/>
      <c r="L2493" s="428"/>
      <c r="M2493" s="254"/>
      <c r="N2493" s="317">
        <f>I2493</f>
        <v>0</v>
      </c>
      <c r="O2493" s="424">
        <f>L2493+M2493-N2493</f>
        <v>0</v>
      </c>
      <c r="P2493" s="244"/>
      <c r="Q2493" s="665"/>
      <c r="R2493" s="666"/>
      <c r="S2493" s="666"/>
      <c r="T2493" s="667"/>
      <c r="U2493" s="666"/>
      <c r="V2493" s="666"/>
      <c r="W2493" s="711"/>
      <c r="X2493" s="313">
        <f t="shared" si="712"/>
        <v>0</v>
      </c>
    </row>
    <row r="2494" spans="2:24" ht="18.600000000000001" hidden="1" thickBot="1">
      <c r="B2494" s="686">
        <v>4100</v>
      </c>
      <c r="C2494" s="966" t="s">
        <v>248</v>
      </c>
      <c r="D2494" s="966"/>
      <c r="E2494" s="687"/>
      <c r="F2494" s="673">
        <v>0</v>
      </c>
      <c r="G2494" s="673">
        <v>0</v>
      </c>
      <c r="H2494" s="673">
        <v>0</v>
      </c>
      <c r="I2494" s="692">
        <f t="shared" si="710"/>
        <v>0</v>
      </c>
      <c r="J2494" s="243" t="str">
        <f t="shared" si="711"/>
        <v/>
      </c>
      <c r="K2494" s="244"/>
      <c r="L2494" s="665"/>
      <c r="M2494" s="666"/>
      <c r="N2494" s="666"/>
      <c r="O2494" s="712"/>
      <c r="P2494" s="244"/>
      <c r="Q2494" s="665"/>
      <c r="R2494" s="666"/>
      <c r="S2494" s="666"/>
      <c r="T2494" s="666"/>
      <c r="U2494" s="666"/>
      <c r="V2494" s="666"/>
      <c r="W2494" s="712"/>
      <c r="X2494" s="313">
        <f t="shared" si="712"/>
        <v>0</v>
      </c>
    </row>
    <row r="2495" spans="2:24" ht="18.600000000000001" hidden="1" thickBot="1">
      <c r="B2495" s="686">
        <v>4200</v>
      </c>
      <c r="C2495" s="952" t="s">
        <v>249</v>
      </c>
      <c r="D2495" s="953"/>
      <c r="E2495" s="687"/>
      <c r="F2495" s="688">
        <f>SUM(F2496:F2501)</f>
        <v>0</v>
      </c>
      <c r="G2495" s="689">
        <f>SUM(G2496:G2501)</f>
        <v>0</v>
      </c>
      <c r="H2495" s="689">
        <f>SUM(H2496:H2501)</f>
        <v>0</v>
      </c>
      <c r="I2495" s="689">
        <f>SUM(I2496:I2501)</f>
        <v>0</v>
      </c>
      <c r="J2495" s="243" t="str">
        <f t="shared" si="711"/>
        <v/>
      </c>
      <c r="K2495" s="244"/>
      <c r="L2495" s="316">
        <f>SUM(L2496:L2501)</f>
        <v>0</v>
      </c>
      <c r="M2495" s="317">
        <f>SUM(M2496:M2501)</f>
        <v>0</v>
      </c>
      <c r="N2495" s="425">
        <f>SUM(N2496:N2501)</f>
        <v>0</v>
      </c>
      <c r="O2495" s="426">
        <f>SUM(O2496:O2501)</f>
        <v>0</v>
      </c>
      <c r="P2495" s="244"/>
      <c r="Q2495" s="316">
        <f t="shared" ref="Q2495:W2495" si="713">SUM(Q2496:Q2501)</f>
        <v>0</v>
      </c>
      <c r="R2495" s="317">
        <f t="shared" si="713"/>
        <v>0</v>
      </c>
      <c r="S2495" s="317">
        <f t="shared" si="713"/>
        <v>0</v>
      </c>
      <c r="T2495" s="317">
        <f t="shared" si="713"/>
        <v>0</v>
      </c>
      <c r="U2495" s="317">
        <f t="shared" si="713"/>
        <v>0</v>
      </c>
      <c r="V2495" s="317">
        <f t="shared" si="713"/>
        <v>0</v>
      </c>
      <c r="W2495" s="426">
        <f t="shared" si="713"/>
        <v>0</v>
      </c>
      <c r="X2495" s="313">
        <f t="shared" si="712"/>
        <v>0</v>
      </c>
    </row>
    <row r="2496" spans="2:24" ht="18.600000000000001" hidden="1" thickBot="1">
      <c r="B2496" s="173"/>
      <c r="C2496" s="144">
        <v>4201</v>
      </c>
      <c r="D2496" s="138" t="s">
        <v>250</v>
      </c>
      <c r="E2496" s="704"/>
      <c r="F2496" s="449"/>
      <c r="G2496" s="245"/>
      <c r="H2496" s="245"/>
      <c r="I2496" s="476">
        <f t="shared" ref="I2496:I2501" si="714">F2496+G2496+H2496</f>
        <v>0</v>
      </c>
      <c r="J2496" s="243" t="str">
        <f t="shared" si="711"/>
        <v/>
      </c>
      <c r="K2496" s="244"/>
      <c r="L2496" s="423"/>
      <c r="M2496" s="252"/>
      <c r="N2496" s="315">
        <f t="shared" ref="N2496:N2501" si="715">I2496</f>
        <v>0</v>
      </c>
      <c r="O2496" s="424">
        <f t="shared" ref="O2496:O2501" si="716">L2496+M2496-N2496</f>
        <v>0</v>
      </c>
      <c r="P2496" s="244"/>
      <c r="Q2496" s="423"/>
      <c r="R2496" s="252"/>
      <c r="S2496" s="429">
        <f t="shared" ref="S2496:S2501" si="717">+IF(+(L2496+M2496)&gt;=I2496,+M2496,+(+I2496-L2496))</f>
        <v>0</v>
      </c>
      <c r="T2496" s="315">
        <f t="shared" ref="T2496:T2501" si="718">Q2496+R2496-S2496</f>
        <v>0</v>
      </c>
      <c r="U2496" s="252"/>
      <c r="V2496" s="252"/>
      <c r="W2496" s="253"/>
      <c r="X2496" s="313">
        <f t="shared" si="712"/>
        <v>0</v>
      </c>
    </row>
    <row r="2497" spans="2:24" ht="18.600000000000001" hidden="1" thickBot="1">
      <c r="B2497" s="173"/>
      <c r="C2497" s="137">
        <v>4202</v>
      </c>
      <c r="D2497" s="139" t="s">
        <v>251</v>
      </c>
      <c r="E2497" s="704"/>
      <c r="F2497" s="449"/>
      <c r="G2497" s="245"/>
      <c r="H2497" s="245"/>
      <c r="I2497" s="476">
        <f t="shared" si="714"/>
        <v>0</v>
      </c>
      <c r="J2497" s="243" t="str">
        <f t="shared" si="711"/>
        <v/>
      </c>
      <c r="K2497" s="244"/>
      <c r="L2497" s="423"/>
      <c r="M2497" s="252"/>
      <c r="N2497" s="315">
        <f t="shared" si="715"/>
        <v>0</v>
      </c>
      <c r="O2497" s="424">
        <f t="shared" si="716"/>
        <v>0</v>
      </c>
      <c r="P2497" s="244"/>
      <c r="Q2497" s="423"/>
      <c r="R2497" s="252"/>
      <c r="S2497" s="429">
        <f t="shared" si="717"/>
        <v>0</v>
      </c>
      <c r="T2497" s="315">
        <f t="shared" si="718"/>
        <v>0</v>
      </c>
      <c r="U2497" s="252"/>
      <c r="V2497" s="252"/>
      <c r="W2497" s="253"/>
      <c r="X2497" s="313">
        <f t="shared" si="712"/>
        <v>0</v>
      </c>
    </row>
    <row r="2498" spans="2:24" ht="18.600000000000001" hidden="1" thickBot="1">
      <c r="B2498" s="173"/>
      <c r="C2498" s="137">
        <v>4214</v>
      </c>
      <c r="D2498" s="139" t="s">
        <v>252</v>
      </c>
      <c r="E2498" s="704"/>
      <c r="F2498" s="449"/>
      <c r="G2498" s="245"/>
      <c r="H2498" s="245"/>
      <c r="I2498" s="476">
        <f t="shared" si="714"/>
        <v>0</v>
      </c>
      <c r="J2498" s="243" t="str">
        <f t="shared" si="711"/>
        <v/>
      </c>
      <c r="K2498" s="244"/>
      <c r="L2498" s="423"/>
      <c r="M2498" s="252"/>
      <c r="N2498" s="315">
        <f t="shared" si="715"/>
        <v>0</v>
      </c>
      <c r="O2498" s="424">
        <f t="shared" si="716"/>
        <v>0</v>
      </c>
      <c r="P2498" s="244"/>
      <c r="Q2498" s="423"/>
      <c r="R2498" s="252"/>
      <c r="S2498" s="429">
        <f t="shared" si="717"/>
        <v>0</v>
      </c>
      <c r="T2498" s="315">
        <f t="shared" si="718"/>
        <v>0</v>
      </c>
      <c r="U2498" s="252"/>
      <c r="V2498" s="252"/>
      <c r="W2498" s="253"/>
      <c r="X2498" s="313">
        <f t="shared" si="712"/>
        <v>0</v>
      </c>
    </row>
    <row r="2499" spans="2:24" ht="18.600000000000001" hidden="1" thickBot="1">
      <c r="B2499" s="173"/>
      <c r="C2499" s="137">
        <v>4217</v>
      </c>
      <c r="D2499" s="139" t="s">
        <v>253</v>
      </c>
      <c r="E2499" s="704"/>
      <c r="F2499" s="449"/>
      <c r="G2499" s="245"/>
      <c r="H2499" s="245"/>
      <c r="I2499" s="476">
        <f t="shared" si="714"/>
        <v>0</v>
      </c>
      <c r="J2499" s="243" t="str">
        <f t="shared" si="711"/>
        <v/>
      </c>
      <c r="K2499" s="244"/>
      <c r="L2499" s="423"/>
      <c r="M2499" s="252"/>
      <c r="N2499" s="315">
        <f t="shared" si="715"/>
        <v>0</v>
      </c>
      <c r="O2499" s="424">
        <f t="shared" si="716"/>
        <v>0</v>
      </c>
      <c r="P2499" s="244"/>
      <c r="Q2499" s="423"/>
      <c r="R2499" s="252"/>
      <c r="S2499" s="429">
        <f t="shared" si="717"/>
        <v>0</v>
      </c>
      <c r="T2499" s="315">
        <f t="shared" si="718"/>
        <v>0</v>
      </c>
      <c r="U2499" s="252"/>
      <c r="V2499" s="252"/>
      <c r="W2499" s="253"/>
      <c r="X2499" s="313">
        <f t="shared" si="712"/>
        <v>0</v>
      </c>
    </row>
    <row r="2500" spans="2:24" ht="18.600000000000001" hidden="1" thickBot="1">
      <c r="B2500" s="173"/>
      <c r="C2500" s="137">
        <v>4218</v>
      </c>
      <c r="D2500" s="145" t="s">
        <v>254</v>
      </c>
      <c r="E2500" s="704"/>
      <c r="F2500" s="449"/>
      <c r="G2500" s="245"/>
      <c r="H2500" s="245"/>
      <c r="I2500" s="476">
        <f t="shared" si="714"/>
        <v>0</v>
      </c>
      <c r="J2500" s="243" t="str">
        <f t="shared" si="711"/>
        <v/>
      </c>
      <c r="K2500" s="244"/>
      <c r="L2500" s="423"/>
      <c r="M2500" s="252"/>
      <c r="N2500" s="315">
        <f t="shared" si="715"/>
        <v>0</v>
      </c>
      <c r="O2500" s="424">
        <f t="shared" si="716"/>
        <v>0</v>
      </c>
      <c r="P2500" s="244"/>
      <c r="Q2500" s="423"/>
      <c r="R2500" s="252"/>
      <c r="S2500" s="429">
        <f t="shared" si="717"/>
        <v>0</v>
      </c>
      <c r="T2500" s="315">
        <f t="shared" si="718"/>
        <v>0</v>
      </c>
      <c r="U2500" s="252"/>
      <c r="V2500" s="252"/>
      <c r="W2500" s="253"/>
      <c r="X2500" s="313">
        <f t="shared" si="712"/>
        <v>0</v>
      </c>
    </row>
    <row r="2501" spans="2:24" ht="18.600000000000001" hidden="1" thickBot="1">
      <c r="B2501" s="173"/>
      <c r="C2501" s="137">
        <v>4219</v>
      </c>
      <c r="D2501" s="156" t="s">
        <v>255</v>
      </c>
      <c r="E2501" s="704"/>
      <c r="F2501" s="449"/>
      <c r="G2501" s="245"/>
      <c r="H2501" s="245"/>
      <c r="I2501" s="476">
        <f t="shared" si="714"/>
        <v>0</v>
      </c>
      <c r="J2501" s="243" t="str">
        <f t="shared" si="711"/>
        <v/>
      </c>
      <c r="K2501" s="244"/>
      <c r="L2501" s="423"/>
      <c r="M2501" s="252"/>
      <c r="N2501" s="315">
        <f t="shared" si="715"/>
        <v>0</v>
      </c>
      <c r="O2501" s="424">
        <f t="shared" si="716"/>
        <v>0</v>
      </c>
      <c r="P2501" s="244"/>
      <c r="Q2501" s="423"/>
      <c r="R2501" s="252"/>
      <c r="S2501" s="429">
        <f t="shared" si="717"/>
        <v>0</v>
      </c>
      <c r="T2501" s="315">
        <f t="shared" si="718"/>
        <v>0</v>
      </c>
      <c r="U2501" s="252"/>
      <c r="V2501" s="252"/>
      <c r="W2501" s="253"/>
      <c r="X2501" s="313">
        <f t="shared" si="712"/>
        <v>0</v>
      </c>
    </row>
    <row r="2502" spans="2:24" ht="18.600000000000001" hidden="1" thickBot="1">
      <c r="B2502" s="686">
        <v>4300</v>
      </c>
      <c r="C2502" s="942" t="s">
        <v>1685</v>
      </c>
      <c r="D2502" s="942"/>
      <c r="E2502" s="687"/>
      <c r="F2502" s="688">
        <f>SUM(F2503:F2505)</f>
        <v>0</v>
      </c>
      <c r="G2502" s="689">
        <f>SUM(G2503:G2505)</f>
        <v>0</v>
      </c>
      <c r="H2502" s="689">
        <f>SUM(H2503:H2505)</f>
        <v>0</v>
      </c>
      <c r="I2502" s="689">
        <f>SUM(I2503:I2505)</f>
        <v>0</v>
      </c>
      <c r="J2502" s="243" t="str">
        <f t="shared" si="711"/>
        <v/>
      </c>
      <c r="K2502" s="244"/>
      <c r="L2502" s="316">
        <f>SUM(L2503:L2505)</f>
        <v>0</v>
      </c>
      <c r="M2502" s="317">
        <f>SUM(M2503:M2505)</f>
        <v>0</v>
      </c>
      <c r="N2502" s="425">
        <f>SUM(N2503:N2505)</f>
        <v>0</v>
      </c>
      <c r="O2502" s="426">
        <f>SUM(O2503:O2505)</f>
        <v>0</v>
      </c>
      <c r="P2502" s="244"/>
      <c r="Q2502" s="316">
        <f t="shared" ref="Q2502:W2502" si="719">SUM(Q2503:Q2505)</f>
        <v>0</v>
      </c>
      <c r="R2502" s="317">
        <f t="shared" si="719"/>
        <v>0</v>
      </c>
      <c r="S2502" s="317">
        <f t="shared" si="719"/>
        <v>0</v>
      </c>
      <c r="T2502" s="317">
        <f t="shared" si="719"/>
        <v>0</v>
      </c>
      <c r="U2502" s="317">
        <f t="shared" si="719"/>
        <v>0</v>
      </c>
      <c r="V2502" s="317">
        <f t="shared" si="719"/>
        <v>0</v>
      </c>
      <c r="W2502" s="426">
        <f t="shared" si="719"/>
        <v>0</v>
      </c>
      <c r="X2502" s="313">
        <f t="shared" si="712"/>
        <v>0</v>
      </c>
    </row>
    <row r="2503" spans="2:24" ht="18.600000000000001" hidden="1" thickBot="1">
      <c r="B2503" s="173"/>
      <c r="C2503" s="144">
        <v>4301</v>
      </c>
      <c r="D2503" s="163" t="s">
        <v>256</v>
      </c>
      <c r="E2503" s="704"/>
      <c r="F2503" s="449"/>
      <c r="G2503" s="245"/>
      <c r="H2503" s="245"/>
      <c r="I2503" s="476">
        <f t="shared" ref="I2503:I2508" si="720">F2503+G2503+H2503</f>
        <v>0</v>
      </c>
      <c r="J2503" s="243" t="str">
        <f t="shared" si="711"/>
        <v/>
      </c>
      <c r="K2503" s="244"/>
      <c r="L2503" s="423"/>
      <c r="M2503" s="252"/>
      <c r="N2503" s="315">
        <f t="shared" ref="N2503:N2508" si="721">I2503</f>
        <v>0</v>
      </c>
      <c r="O2503" s="424">
        <f t="shared" ref="O2503:O2508" si="722">L2503+M2503-N2503</f>
        <v>0</v>
      </c>
      <c r="P2503" s="244"/>
      <c r="Q2503" s="423"/>
      <c r="R2503" s="252"/>
      <c r="S2503" s="429">
        <f t="shared" ref="S2503:S2508" si="723">+IF(+(L2503+M2503)&gt;=I2503,+M2503,+(+I2503-L2503))</f>
        <v>0</v>
      </c>
      <c r="T2503" s="315">
        <f t="shared" ref="T2503:T2508" si="724">Q2503+R2503-S2503</f>
        <v>0</v>
      </c>
      <c r="U2503" s="252"/>
      <c r="V2503" s="252"/>
      <c r="W2503" s="253"/>
      <c r="X2503" s="313">
        <f t="shared" si="712"/>
        <v>0</v>
      </c>
    </row>
    <row r="2504" spans="2:24" ht="18.600000000000001" hidden="1" thickBot="1">
      <c r="B2504" s="173"/>
      <c r="C2504" s="137">
        <v>4302</v>
      </c>
      <c r="D2504" s="139" t="s">
        <v>1062</v>
      </c>
      <c r="E2504" s="704"/>
      <c r="F2504" s="449"/>
      <c r="G2504" s="245"/>
      <c r="H2504" s="245"/>
      <c r="I2504" s="476">
        <f t="shared" si="720"/>
        <v>0</v>
      </c>
      <c r="J2504" s="243" t="str">
        <f t="shared" si="711"/>
        <v/>
      </c>
      <c r="K2504" s="244"/>
      <c r="L2504" s="423"/>
      <c r="M2504" s="252"/>
      <c r="N2504" s="315">
        <f t="shared" si="721"/>
        <v>0</v>
      </c>
      <c r="O2504" s="424">
        <f t="shared" si="722"/>
        <v>0</v>
      </c>
      <c r="P2504" s="244"/>
      <c r="Q2504" s="423"/>
      <c r="R2504" s="252"/>
      <c r="S2504" s="429">
        <f t="shared" si="723"/>
        <v>0</v>
      </c>
      <c r="T2504" s="315">
        <f t="shared" si="724"/>
        <v>0</v>
      </c>
      <c r="U2504" s="252"/>
      <c r="V2504" s="252"/>
      <c r="W2504" s="253"/>
      <c r="X2504" s="313">
        <f t="shared" si="712"/>
        <v>0</v>
      </c>
    </row>
    <row r="2505" spans="2:24" ht="18.600000000000001" hidden="1" thickBot="1">
      <c r="B2505" s="173"/>
      <c r="C2505" s="142">
        <v>4309</v>
      </c>
      <c r="D2505" s="148" t="s">
        <v>258</v>
      </c>
      <c r="E2505" s="704"/>
      <c r="F2505" s="449"/>
      <c r="G2505" s="245"/>
      <c r="H2505" s="245"/>
      <c r="I2505" s="476">
        <f t="shared" si="720"/>
        <v>0</v>
      </c>
      <c r="J2505" s="243" t="str">
        <f t="shared" si="711"/>
        <v/>
      </c>
      <c r="K2505" s="244"/>
      <c r="L2505" s="423"/>
      <c r="M2505" s="252"/>
      <c r="N2505" s="315">
        <f t="shared" si="721"/>
        <v>0</v>
      </c>
      <c r="O2505" s="424">
        <f t="shared" si="722"/>
        <v>0</v>
      </c>
      <c r="P2505" s="244"/>
      <c r="Q2505" s="423"/>
      <c r="R2505" s="252"/>
      <c r="S2505" s="429">
        <f t="shared" si="723"/>
        <v>0</v>
      </c>
      <c r="T2505" s="315">
        <f t="shared" si="724"/>
        <v>0</v>
      </c>
      <c r="U2505" s="252"/>
      <c r="V2505" s="252"/>
      <c r="W2505" s="253"/>
      <c r="X2505" s="313">
        <f t="shared" si="712"/>
        <v>0</v>
      </c>
    </row>
    <row r="2506" spans="2:24" ht="18.600000000000001" hidden="1" thickBot="1">
      <c r="B2506" s="686">
        <v>4400</v>
      </c>
      <c r="C2506" s="944" t="s">
        <v>1686</v>
      </c>
      <c r="D2506" s="944"/>
      <c r="E2506" s="687"/>
      <c r="F2506" s="690"/>
      <c r="G2506" s="691"/>
      <c r="H2506" s="691"/>
      <c r="I2506" s="692">
        <f t="shared" si="720"/>
        <v>0</v>
      </c>
      <c r="J2506" s="243" t="str">
        <f t="shared" si="711"/>
        <v/>
      </c>
      <c r="K2506" s="244"/>
      <c r="L2506" s="428"/>
      <c r="M2506" s="254"/>
      <c r="N2506" s="317">
        <f t="shared" si="721"/>
        <v>0</v>
      </c>
      <c r="O2506" s="424">
        <f t="shared" si="722"/>
        <v>0</v>
      </c>
      <c r="P2506" s="244"/>
      <c r="Q2506" s="428"/>
      <c r="R2506" s="254"/>
      <c r="S2506" s="429">
        <f t="shared" si="723"/>
        <v>0</v>
      </c>
      <c r="T2506" s="315">
        <f t="shared" si="724"/>
        <v>0</v>
      </c>
      <c r="U2506" s="254"/>
      <c r="V2506" s="254"/>
      <c r="W2506" s="253"/>
      <c r="X2506" s="313">
        <f t="shared" si="712"/>
        <v>0</v>
      </c>
    </row>
    <row r="2507" spans="2:24" ht="18.600000000000001" hidden="1" thickBot="1">
      <c r="B2507" s="686">
        <v>4500</v>
      </c>
      <c r="C2507" s="966" t="s">
        <v>1687</v>
      </c>
      <c r="D2507" s="966"/>
      <c r="E2507" s="687"/>
      <c r="F2507" s="690"/>
      <c r="G2507" s="691"/>
      <c r="H2507" s="691"/>
      <c r="I2507" s="692">
        <f t="shared" si="720"/>
        <v>0</v>
      </c>
      <c r="J2507" s="243" t="str">
        <f t="shared" si="711"/>
        <v/>
      </c>
      <c r="K2507" s="244"/>
      <c r="L2507" s="428"/>
      <c r="M2507" s="254"/>
      <c r="N2507" s="317">
        <f t="shared" si="721"/>
        <v>0</v>
      </c>
      <c r="O2507" s="424">
        <f t="shared" si="722"/>
        <v>0</v>
      </c>
      <c r="P2507" s="244"/>
      <c r="Q2507" s="428"/>
      <c r="R2507" s="254"/>
      <c r="S2507" s="429">
        <f t="shared" si="723"/>
        <v>0</v>
      </c>
      <c r="T2507" s="315">
        <f t="shared" si="724"/>
        <v>0</v>
      </c>
      <c r="U2507" s="254"/>
      <c r="V2507" s="254"/>
      <c r="W2507" s="253"/>
      <c r="X2507" s="313">
        <f t="shared" si="712"/>
        <v>0</v>
      </c>
    </row>
    <row r="2508" spans="2:24" ht="18.600000000000001" hidden="1" thickBot="1">
      <c r="B2508" s="686">
        <v>4600</v>
      </c>
      <c r="C2508" s="961" t="s">
        <v>259</v>
      </c>
      <c r="D2508" s="967"/>
      <c r="E2508" s="687"/>
      <c r="F2508" s="690"/>
      <c r="G2508" s="691"/>
      <c r="H2508" s="691"/>
      <c r="I2508" s="692">
        <f t="shared" si="720"/>
        <v>0</v>
      </c>
      <c r="J2508" s="243" t="str">
        <f t="shared" si="711"/>
        <v/>
      </c>
      <c r="K2508" s="244"/>
      <c r="L2508" s="428"/>
      <c r="M2508" s="254"/>
      <c r="N2508" s="317">
        <f t="shared" si="721"/>
        <v>0</v>
      </c>
      <c r="O2508" s="424">
        <f t="shared" si="722"/>
        <v>0</v>
      </c>
      <c r="P2508" s="244"/>
      <c r="Q2508" s="428"/>
      <c r="R2508" s="254"/>
      <c r="S2508" s="429">
        <f t="shared" si="723"/>
        <v>0</v>
      </c>
      <c r="T2508" s="315">
        <f t="shared" si="724"/>
        <v>0</v>
      </c>
      <c r="U2508" s="254"/>
      <c r="V2508" s="254"/>
      <c r="W2508" s="253"/>
      <c r="X2508" s="313">
        <f t="shared" si="712"/>
        <v>0</v>
      </c>
    </row>
    <row r="2509" spans="2:24" ht="18.600000000000001" hidden="1" thickBot="1">
      <c r="B2509" s="686">
        <v>4900</v>
      </c>
      <c r="C2509" s="952" t="s">
        <v>290</v>
      </c>
      <c r="D2509" s="952"/>
      <c r="E2509" s="687"/>
      <c r="F2509" s="688">
        <f>+F2510+F2511</f>
        <v>0</v>
      </c>
      <c r="G2509" s="689">
        <f>+G2510+G2511</f>
        <v>0</v>
      </c>
      <c r="H2509" s="689">
        <f>+H2510+H2511</f>
        <v>0</v>
      </c>
      <c r="I2509" s="689">
        <f>+I2510+I2511</f>
        <v>0</v>
      </c>
      <c r="J2509" s="243" t="str">
        <f t="shared" si="711"/>
        <v/>
      </c>
      <c r="K2509" s="244"/>
      <c r="L2509" s="665"/>
      <c r="M2509" s="666"/>
      <c r="N2509" s="666"/>
      <c r="O2509" s="712"/>
      <c r="P2509" s="244"/>
      <c r="Q2509" s="665"/>
      <c r="R2509" s="666"/>
      <c r="S2509" s="666"/>
      <c r="T2509" s="666"/>
      <c r="U2509" s="666"/>
      <c r="V2509" s="666"/>
      <c r="W2509" s="712"/>
      <c r="X2509" s="313">
        <f t="shared" si="712"/>
        <v>0</v>
      </c>
    </row>
    <row r="2510" spans="2:24" ht="18.600000000000001" hidden="1" thickBot="1">
      <c r="B2510" s="173"/>
      <c r="C2510" s="144">
        <v>4901</v>
      </c>
      <c r="D2510" s="174" t="s">
        <v>291</v>
      </c>
      <c r="E2510" s="704"/>
      <c r="F2510" s="449"/>
      <c r="G2510" s="245"/>
      <c r="H2510" s="245"/>
      <c r="I2510" s="476">
        <f>F2510+G2510+H2510</f>
        <v>0</v>
      </c>
      <c r="J2510" s="243" t="str">
        <f t="shared" si="711"/>
        <v/>
      </c>
      <c r="K2510" s="244"/>
      <c r="L2510" s="663"/>
      <c r="M2510" s="667"/>
      <c r="N2510" s="667"/>
      <c r="O2510" s="711"/>
      <c r="P2510" s="244"/>
      <c r="Q2510" s="663"/>
      <c r="R2510" s="667"/>
      <c r="S2510" s="667"/>
      <c r="T2510" s="667"/>
      <c r="U2510" s="667"/>
      <c r="V2510" s="667"/>
      <c r="W2510" s="711"/>
      <c r="X2510" s="313">
        <f t="shared" si="712"/>
        <v>0</v>
      </c>
    </row>
    <row r="2511" spans="2:24" ht="18.600000000000001" hidden="1" thickBot="1">
      <c r="B2511" s="173"/>
      <c r="C2511" s="142">
        <v>4902</v>
      </c>
      <c r="D2511" s="148" t="s">
        <v>292</v>
      </c>
      <c r="E2511" s="704"/>
      <c r="F2511" s="449"/>
      <c r="G2511" s="245"/>
      <c r="H2511" s="245"/>
      <c r="I2511" s="476">
        <f>F2511+G2511+H2511</f>
        <v>0</v>
      </c>
      <c r="J2511" s="243" t="str">
        <f t="shared" si="711"/>
        <v/>
      </c>
      <c r="K2511" s="244"/>
      <c r="L2511" s="663"/>
      <c r="M2511" s="667"/>
      <c r="N2511" s="667"/>
      <c r="O2511" s="711"/>
      <c r="P2511" s="244"/>
      <c r="Q2511" s="663"/>
      <c r="R2511" s="667"/>
      <c r="S2511" s="667"/>
      <c r="T2511" s="667"/>
      <c r="U2511" s="667"/>
      <c r="V2511" s="667"/>
      <c r="W2511" s="711"/>
      <c r="X2511" s="313">
        <f t="shared" si="712"/>
        <v>0</v>
      </c>
    </row>
    <row r="2512" spans="2:24" ht="18.600000000000001" thickBot="1">
      <c r="B2512" s="693">
        <v>5100</v>
      </c>
      <c r="C2512" s="949" t="s">
        <v>260</v>
      </c>
      <c r="D2512" s="949"/>
      <c r="E2512" s="694"/>
      <c r="F2512" s="695"/>
      <c r="G2512" s="696">
        <v>23880</v>
      </c>
      <c r="H2512" s="696"/>
      <c r="I2512" s="692">
        <f>F2512+G2512+H2512</f>
        <v>23880</v>
      </c>
      <c r="J2512" s="243">
        <f t="shared" si="711"/>
        <v>1</v>
      </c>
      <c r="K2512" s="244"/>
      <c r="L2512" s="430"/>
      <c r="M2512" s="431"/>
      <c r="N2512" s="327">
        <f>I2512</f>
        <v>23880</v>
      </c>
      <c r="O2512" s="424">
        <f>L2512+M2512-N2512</f>
        <v>-23880</v>
      </c>
      <c r="P2512" s="244"/>
      <c r="Q2512" s="430"/>
      <c r="R2512" s="431"/>
      <c r="S2512" s="429">
        <f>+IF(+(L2512+M2512)&gt;=I2512,+M2512,+(+I2512-L2512))</f>
        <v>23880</v>
      </c>
      <c r="T2512" s="315">
        <f>Q2512+R2512-S2512</f>
        <v>-23880</v>
      </c>
      <c r="U2512" s="431"/>
      <c r="V2512" s="431"/>
      <c r="W2512" s="253"/>
      <c r="X2512" s="313">
        <f t="shared" si="712"/>
        <v>-23880</v>
      </c>
    </row>
    <row r="2513" spans="2:24" ht="18.600000000000001" hidden="1" thickBot="1">
      <c r="B2513" s="693">
        <v>5200</v>
      </c>
      <c r="C2513" s="964" t="s">
        <v>261</v>
      </c>
      <c r="D2513" s="964"/>
      <c r="E2513" s="694"/>
      <c r="F2513" s="697">
        <f>SUM(F2514:F2520)</f>
        <v>0</v>
      </c>
      <c r="G2513" s="698">
        <f>SUM(G2514:G2520)</f>
        <v>0</v>
      </c>
      <c r="H2513" s="698">
        <f>SUM(H2514:H2520)</f>
        <v>0</v>
      </c>
      <c r="I2513" s="698">
        <f>SUM(I2514:I2520)</f>
        <v>0</v>
      </c>
      <c r="J2513" s="243" t="str">
        <f t="shared" si="711"/>
        <v/>
      </c>
      <c r="K2513" s="244"/>
      <c r="L2513" s="326">
        <f>SUM(L2514:L2520)</f>
        <v>0</v>
      </c>
      <c r="M2513" s="327">
        <f>SUM(M2514:M2520)</f>
        <v>0</v>
      </c>
      <c r="N2513" s="432">
        <f>SUM(N2514:N2520)</f>
        <v>0</v>
      </c>
      <c r="O2513" s="433">
        <f>SUM(O2514:O2520)</f>
        <v>0</v>
      </c>
      <c r="P2513" s="244"/>
      <c r="Q2513" s="326">
        <f t="shared" ref="Q2513:W2513" si="725">SUM(Q2514:Q2520)</f>
        <v>0</v>
      </c>
      <c r="R2513" s="327">
        <f t="shared" si="725"/>
        <v>0</v>
      </c>
      <c r="S2513" s="327">
        <f t="shared" si="725"/>
        <v>0</v>
      </c>
      <c r="T2513" s="327">
        <f t="shared" si="725"/>
        <v>0</v>
      </c>
      <c r="U2513" s="327">
        <f t="shared" si="725"/>
        <v>0</v>
      </c>
      <c r="V2513" s="327">
        <f t="shared" si="725"/>
        <v>0</v>
      </c>
      <c r="W2513" s="433">
        <f t="shared" si="725"/>
        <v>0</v>
      </c>
      <c r="X2513" s="313">
        <f t="shared" si="712"/>
        <v>0</v>
      </c>
    </row>
    <row r="2514" spans="2:24" ht="18.600000000000001" hidden="1" thickBot="1">
      <c r="B2514" s="175"/>
      <c r="C2514" s="176">
        <v>5201</v>
      </c>
      <c r="D2514" s="177" t="s">
        <v>262</v>
      </c>
      <c r="E2514" s="705"/>
      <c r="F2514" s="473"/>
      <c r="G2514" s="434"/>
      <c r="H2514" s="434"/>
      <c r="I2514" s="476">
        <f t="shared" ref="I2514:I2520" si="726">F2514+G2514+H2514</f>
        <v>0</v>
      </c>
      <c r="J2514" s="243" t="str">
        <f t="shared" si="711"/>
        <v/>
      </c>
      <c r="K2514" s="244"/>
      <c r="L2514" s="435"/>
      <c r="M2514" s="436"/>
      <c r="N2514" s="330">
        <f t="shared" ref="N2514:N2520" si="727">I2514</f>
        <v>0</v>
      </c>
      <c r="O2514" s="424">
        <f t="shared" ref="O2514:O2520" si="728">L2514+M2514-N2514</f>
        <v>0</v>
      </c>
      <c r="P2514" s="244"/>
      <c r="Q2514" s="435"/>
      <c r="R2514" s="436"/>
      <c r="S2514" s="429">
        <f t="shared" ref="S2514:S2520" si="729">+IF(+(L2514+M2514)&gt;=I2514,+M2514,+(+I2514-L2514))</f>
        <v>0</v>
      </c>
      <c r="T2514" s="315">
        <f t="shared" ref="T2514:T2520" si="730">Q2514+R2514-S2514</f>
        <v>0</v>
      </c>
      <c r="U2514" s="436"/>
      <c r="V2514" s="436"/>
      <c r="W2514" s="253"/>
      <c r="X2514" s="313">
        <f t="shared" si="712"/>
        <v>0</v>
      </c>
    </row>
    <row r="2515" spans="2:24" ht="18.600000000000001" hidden="1" thickBot="1">
      <c r="B2515" s="175"/>
      <c r="C2515" s="178">
        <v>5202</v>
      </c>
      <c r="D2515" s="179" t="s">
        <v>263</v>
      </c>
      <c r="E2515" s="705"/>
      <c r="F2515" s="473"/>
      <c r="G2515" s="434"/>
      <c r="H2515" s="434"/>
      <c r="I2515" s="476">
        <f t="shared" si="726"/>
        <v>0</v>
      </c>
      <c r="J2515" s="243" t="str">
        <f t="shared" si="711"/>
        <v/>
      </c>
      <c r="K2515" s="244"/>
      <c r="L2515" s="435"/>
      <c r="M2515" s="436"/>
      <c r="N2515" s="330">
        <f t="shared" si="727"/>
        <v>0</v>
      </c>
      <c r="O2515" s="424">
        <f t="shared" si="728"/>
        <v>0</v>
      </c>
      <c r="P2515" s="244"/>
      <c r="Q2515" s="435"/>
      <c r="R2515" s="436"/>
      <c r="S2515" s="429">
        <f t="shared" si="729"/>
        <v>0</v>
      </c>
      <c r="T2515" s="315">
        <f t="shared" si="730"/>
        <v>0</v>
      </c>
      <c r="U2515" s="436"/>
      <c r="V2515" s="436"/>
      <c r="W2515" s="253"/>
      <c r="X2515" s="313">
        <f t="shared" si="712"/>
        <v>0</v>
      </c>
    </row>
    <row r="2516" spans="2:24" ht="18.600000000000001" hidden="1" thickBot="1">
      <c r="B2516" s="175"/>
      <c r="C2516" s="178">
        <v>5203</v>
      </c>
      <c r="D2516" s="179" t="s">
        <v>924</v>
      </c>
      <c r="E2516" s="705"/>
      <c r="F2516" s="473"/>
      <c r="G2516" s="434"/>
      <c r="H2516" s="434"/>
      <c r="I2516" s="476">
        <f t="shared" si="726"/>
        <v>0</v>
      </c>
      <c r="J2516" s="243" t="str">
        <f t="shared" si="711"/>
        <v/>
      </c>
      <c r="K2516" s="244"/>
      <c r="L2516" s="435"/>
      <c r="M2516" s="436"/>
      <c r="N2516" s="330">
        <f t="shared" si="727"/>
        <v>0</v>
      </c>
      <c r="O2516" s="424">
        <f t="shared" si="728"/>
        <v>0</v>
      </c>
      <c r="P2516" s="244"/>
      <c r="Q2516" s="435"/>
      <c r="R2516" s="436"/>
      <c r="S2516" s="429">
        <f t="shared" si="729"/>
        <v>0</v>
      </c>
      <c r="T2516" s="315">
        <f t="shared" si="730"/>
        <v>0</v>
      </c>
      <c r="U2516" s="436"/>
      <c r="V2516" s="436"/>
      <c r="W2516" s="253"/>
      <c r="X2516" s="313">
        <f t="shared" si="712"/>
        <v>0</v>
      </c>
    </row>
    <row r="2517" spans="2:24" ht="18.600000000000001" hidden="1" thickBot="1">
      <c r="B2517" s="175"/>
      <c r="C2517" s="178">
        <v>5204</v>
      </c>
      <c r="D2517" s="179" t="s">
        <v>925</v>
      </c>
      <c r="E2517" s="705"/>
      <c r="F2517" s="473"/>
      <c r="G2517" s="434"/>
      <c r="H2517" s="434"/>
      <c r="I2517" s="476">
        <f t="shared" si="726"/>
        <v>0</v>
      </c>
      <c r="J2517" s="243" t="str">
        <f t="shared" si="711"/>
        <v/>
      </c>
      <c r="K2517" s="244"/>
      <c r="L2517" s="435"/>
      <c r="M2517" s="436"/>
      <c r="N2517" s="330">
        <f t="shared" si="727"/>
        <v>0</v>
      </c>
      <c r="O2517" s="424">
        <f t="shared" si="728"/>
        <v>0</v>
      </c>
      <c r="P2517" s="244"/>
      <c r="Q2517" s="435"/>
      <c r="R2517" s="436"/>
      <c r="S2517" s="429">
        <f t="shared" si="729"/>
        <v>0</v>
      </c>
      <c r="T2517" s="315">
        <f t="shared" si="730"/>
        <v>0</v>
      </c>
      <c r="U2517" s="436"/>
      <c r="V2517" s="436"/>
      <c r="W2517" s="253"/>
      <c r="X2517" s="313">
        <f t="shared" si="712"/>
        <v>0</v>
      </c>
    </row>
    <row r="2518" spans="2:24" ht="18.600000000000001" hidden="1" thickBot="1">
      <c r="B2518" s="175"/>
      <c r="C2518" s="178">
        <v>5205</v>
      </c>
      <c r="D2518" s="179" t="s">
        <v>926</v>
      </c>
      <c r="E2518" s="705"/>
      <c r="F2518" s="473"/>
      <c r="G2518" s="434"/>
      <c r="H2518" s="434"/>
      <c r="I2518" s="476">
        <f t="shared" si="726"/>
        <v>0</v>
      </c>
      <c r="J2518" s="243" t="str">
        <f t="shared" si="711"/>
        <v/>
      </c>
      <c r="K2518" s="244"/>
      <c r="L2518" s="435"/>
      <c r="M2518" s="436"/>
      <c r="N2518" s="330">
        <f t="shared" si="727"/>
        <v>0</v>
      </c>
      <c r="O2518" s="424">
        <f t="shared" si="728"/>
        <v>0</v>
      </c>
      <c r="P2518" s="244"/>
      <c r="Q2518" s="435"/>
      <c r="R2518" s="436"/>
      <c r="S2518" s="429">
        <f t="shared" si="729"/>
        <v>0</v>
      </c>
      <c r="T2518" s="315">
        <f t="shared" si="730"/>
        <v>0</v>
      </c>
      <c r="U2518" s="436"/>
      <c r="V2518" s="436"/>
      <c r="W2518" s="253"/>
      <c r="X2518" s="313">
        <f t="shared" si="712"/>
        <v>0</v>
      </c>
    </row>
    <row r="2519" spans="2:24" ht="18.600000000000001" hidden="1" thickBot="1">
      <c r="B2519" s="175"/>
      <c r="C2519" s="178">
        <v>5206</v>
      </c>
      <c r="D2519" s="179" t="s">
        <v>927</v>
      </c>
      <c r="E2519" s="705"/>
      <c r="F2519" s="473"/>
      <c r="G2519" s="434"/>
      <c r="H2519" s="434"/>
      <c r="I2519" s="476">
        <f t="shared" si="726"/>
        <v>0</v>
      </c>
      <c r="J2519" s="243" t="str">
        <f t="shared" si="711"/>
        <v/>
      </c>
      <c r="K2519" s="244"/>
      <c r="L2519" s="435"/>
      <c r="M2519" s="436"/>
      <c r="N2519" s="330">
        <f t="shared" si="727"/>
        <v>0</v>
      </c>
      <c r="O2519" s="424">
        <f t="shared" si="728"/>
        <v>0</v>
      </c>
      <c r="P2519" s="244"/>
      <c r="Q2519" s="435"/>
      <c r="R2519" s="436"/>
      <c r="S2519" s="429">
        <f t="shared" si="729"/>
        <v>0</v>
      </c>
      <c r="T2519" s="315">
        <f t="shared" si="730"/>
        <v>0</v>
      </c>
      <c r="U2519" s="436"/>
      <c r="V2519" s="436"/>
      <c r="W2519" s="253"/>
      <c r="X2519" s="313">
        <f t="shared" si="712"/>
        <v>0</v>
      </c>
    </row>
    <row r="2520" spans="2:24" ht="18.600000000000001" hidden="1" thickBot="1">
      <c r="B2520" s="175"/>
      <c r="C2520" s="180">
        <v>5219</v>
      </c>
      <c r="D2520" s="181" t="s">
        <v>928</v>
      </c>
      <c r="E2520" s="705"/>
      <c r="F2520" s="473"/>
      <c r="G2520" s="434"/>
      <c r="H2520" s="434"/>
      <c r="I2520" s="476">
        <f t="shared" si="726"/>
        <v>0</v>
      </c>
      <c r="J2520" s="243" t="str">
        <f t="shared" ref="J2520:J2539" si="731">(IF($E2520&lt;&gt;0,$J$2,IF($I2520&lt;&gt;0,$J$2,"")))</f>
        <v/>
      </c>
      <c r="K2520" s="244"/>
      <c r="L2520" s="435"/>
      <c r="M2520" s="436"/>
      <c r="N2520" s="330">
        <f t="shared" si="727"/>
        <v>0</v>
      </c>
      <c r="O2520" s="424">
        <f t="shared" si="728"/>
        <v>0</v>
      </c>
      <c r="P2520" s="244"/>
      <c r="Q2520" s="435"/>
      <c r="R2520" s="436"/>
      <c r="S2520" s="429">
        <f t="shared" si="729"/>
        <v>0</v>
      </c>
      <c r="T2520" s="315">
        <f t="shared" si="730"/>
        <v>0</v>
      </c>
      <c r="U2520" s="436"/>
      <c r="V2520" s="436"/>
      <c r="W2520" s="253"/>
      <c r="X2520" s="313">
        <f t="shared" ref="X2520:X2551" si="732">T2520-U2520-V2520-W2520</f>
        <v>0</v>
      </c>
    </row>
    <row r="2521" spans="2:24" ht="18.600000000000001" hidden="1" thickBot="1">
      <c r="B2521" s="693">
        <v>5300</v>
      </c>
      <c r="C2521" s="968" t="s">
        <v>929</v>
      </c>
      <c r="D2521" s="968"/>
      <c r="E2521" s="694"/>
      <c r="F2521" s="697">
        <f>SUM(F2522:F2523)</f>
        <v>0</v>
      </c>
      <c r="G2521" s="698">
        <f>SUM(G2522:G2523)</f>
        <v>0</v>
      </c>
      <c r="H2521" s="698">
        <f>SUM(H2522:H2523)</f>
        <v>0</v>
      </c>
      <c r="I2521" s="698">
        <f>SUM(I2522:I2523)</f>
        <v>0</v>
      </c>
      <c r="J2521" s="243" t="str">
        <f t="shared" si="731"/>
        <v/>
      </c>
      <c r="K2521" s="244"/>
      <c r="L2521" s="326">
        <f>SUM(L2522:L2523)</f>
        <v>0</v>
      </c>
      <c r="M2521" s="327">
        <f>SUM(M2522:M2523)</f>
        <v>0</v>
      </c>
      <c r="N2521" s="432">
        <f>SUM(N2522:N2523)</f>
        <v>0</v>
      </c>
      <c r="O2521" s="433">
        <f>SUM(O2522:O2523)</f>
        <v>0</v>
      </c>
      <c r="P2521" s="244"/>
      <c r="Q2521" s="326">
        <f t="shared" ref="Q2521:W2521" si="733">SUM(Q2522:Q2523)</f>
        <v>0</v>
      </c>
      <c r="R2521" s="327">
        <f t="shared" si="733"/>
        <v>0</v>
      </c>
      <c r="S2521" s="327">
        <f t="shared" si="733"/>
        <v>0</v>
      </c>
      <c r="T2521" s="327">
        <f t="shared" si="733"/>
        <v>0</v>
      </c>
      <c r="U2521" s="327">
        <f t="shared" si="733"/>
        <v>0</v>
      </c>
      <c r="V2521" s="327">
        <f t="shared" si="733"/>
        <v>0</v>
      </c>
      <c r="W2521" s="433">
        <f t="shared" si="733"/>
        <v>0</v>
      </c>
      <c r="X2521" s="313">
        <f t="shared" si="732"/>
        <v>0</v>
      </c>
    </row>
    <row r="2522" spans="2:24" ht="18.600000000000001" hidden="1" thickBot="1">
      <c r="B2522" s="175"/>
      <c r="C2522" s="176">
        <v>5301</v>
      </c>
      <c r="D2522" s="177" t="s">
        <v>1441</v>
      </c>
      <c r="E2522" s="705"/>
      <c r="F2522" s="473"/>
      <c r="G2522" s="434"/>
      <c r="H2522" s="434"/>
      <c r="I2522" s="476">
        <f>F2522+G2522+H2522</f>
        <v>0</v>
      </c>
      <c r="J2522" s="243" t="str">
        <f t="shared" si="731"/>
        <v/>
      </c>
      <c r="K2522" s="244"/>
      <c r="L2522" s="435"/>
      <c r="M2522" s="436"/>
      <c r="N2522" s="330">
        <f>I2522</f>
        <v>0</v>
      </c>
      <c r="O2522" s="424">
        <f>L2522+M2522-N2522</f>
        <v>0</v>
      </c>
      <c r="P2522" s="244"/>
      <c r="Q2522" s="435"/>
      <c r="R2522" s="436"/>
      <c r="S2522" s="429">
        <f>+IF(+(L2522+M2522)&gt;=I2522,+M2522,+(+I2522-L2522))</f>
        <v>0</v>
      </c>
      <c r="T2522" s="315">
        <f>Q2522+R2522-S2522</f>
        <v>0</v>
      </c>
      <c r="U2522" s="436"/>
      <c r="V2522" s="436"/>
      <c r="W2522" s="253"/>
      <c r="X2522" s="313">
        <f t="shared" si="732"/>
        <v>0</v>
      </c>
    </row>
    <row r="2523" spans="2:24" ht="18.600000000000001" hidden="1" thickBot="1">
      <c r="B2523" s="175"/>
      <c r="C2523" s="180">
        <v>5309</v>
      </c>
      <c r="D2523" s="181" t="s">
        <v>930</v>
      </c>
      <c r="E2523" s="705"/>
      <c r="F2523" s="473"/>
      <c r="G2523" s="434"/>
      <c r="H2523" s="434"/>
      <c r="I2523" s="476">
        <f>F2523+G2523+H2523</f>
        <v>0</v>
      </c>
      <c r="J2523" s="243" t="str">
        <f t="shared" si="731"/>
        <v/>
      </c>
      <c r="K2523" s="244"/>
      <c r="L2523" s="435"/>
      <c r="M2523" s="436"/>
      <c r="N2523" s="330">
        <f>I2523</f>
        <v>0</v>
      </c>
      <c r="O2523" s="424">
        <f>L2523+M2523-N2523</f>
        <v>0</v>
      </c>
      <c r="P2523" s="244"/>
      <c r="Q2523" s="435"/>
      <c r="R2523" s="436"/>
      <c r="S2523" s="429">
        <f>+IF(+(L2523+M2523)&gt;=I2523,+M2523,+(+I2523-L2523))</f>
        <v>0</v>
      </c>
      <c r="T2523" s="315">
        <f>Q2523+R2523-S2523</f>
        <v>0</v>
      </c>
      <c r="U2523" s="436"/>
      <c r="V2523" s="436"/>
      <c r="W2523" s="253"/>
      <c r="X2523" s="313">
        <f t="shared" si="732"/>
        <v>0</v>
      </c>
    </row>
    <row r="2524" spans="2:24" ht="18.600000000000001" hidden="1" thickBot="1">
      <c r="B2524" s="693">
        <v>5400</v>
      </c>
      <c r="C2524" s="949" t="s">
        <v>1011</v>
      </c>
      <c r="D2524" s="949"/>
      <c r="E2524" s="694"/>
      <c r="F2524" s="695"/>
      <c r="G2524" s="696"/>
      <c r="H2524" s="696"/>
      <c r="I2524" s="692">
        <f>F2524+G2524+H2524</f>
        <v>0</v>
      </c>
      <c r="J2524" s="243" t="str">
        <f t="shared" si="731"/>
        <v/>
      </c>
      <c r="K2524" s="244"/>
      <c r="L2524" s="430"/>
      <c r="M2524" s="431"/>
      <c r="N2524" s="327">
        <f>I2524</f>
        <v>0</v>
      </c>
      <c r="O2524" s="424">
        <f>L2524+M2524-N2524</f>
        <v>0</v>
      </c>
      <c r="P2524" s="244"/>
      <c r="Q2524" s="430"/>
      <c r="R2524" s="431"/>
      <c r="S2524" s="429">
        <f>+IF(+(L2524+M2524)&gt;=I2524,+M2524,+(+I2524-L2524))</f>
        <v>0</v>
      </c>
      <c r="T2524" s="315">
        <f>Q2524+R2524-S2524</f>
        <v>0</v>
      </c>
      <c r="U2524" s="431"/>
      <c r="V2524" s="431"/>
      <c r="W2524" s="253"/>
      <c r="X2524" s="313">
        <f t="shared" si="732"/>
        <v>0</v>
      </c>
    </row>
    <row r="2525" spans="2:24" ht="18.600000000000001" hidden="1" thickBot="1">
      <c r="B2525" s="686">
        <v>5500</v>
      </c>
      <c r="C2525" s="952" t="s">
        <v>1012</v>
      </c>
      <c r="D2525" s="952"/>
      <c r="E2525" s="687"/>
      <c r="F2525" s="688">
        <f>SUM(F2526:F2529)</f>
        <v>0</v>
      </c>
      <c r="G2525" s="689">
        <f>SUM(G2526:G2529)</f>
        <v>0</v>
      </c>
      <c r="H2525" s="689">
        <f>SUM(H2526:H2529)</f>
        <v>0</v>
      </c>
      <c r="I2525" s="689">
        <f>SUM(I2526:I2529)</f>
        <v>0</v>
      </c>
      <c r="J2525" s="243" t="str">
        <f t="shared" si="731"/>
        <v/>
      </c>
      <c r="K2525" s="244"/>
      <c r="L2525" s="316">
        <f>SUM(L2526:L2529)</f>
        <v>0</v>
      </c>
      <c r="M2525" s="317">
        <f>SUM(M2526:M2529)</f>
        <v>0</v>
      </c>
      <c r="N2525" s="425">
        <f>SUM(N2526:N2529)</f>
        <v>0</v>
      </c>
      <c r="O2525" s="426">
        <f>SUM(O2526:O2529)</f>
        <v>0</v>
      </c>
      <c r="P2525" s="244"/>
      <c r="Q2525" s="316">
        <f t="shared" ref="Q2525:W2525" si="734">SUM(Q2526:Q2529)</f>
        <v>0</v>
      </c>
      <c r="R2525" s="317">
        <f t="shared" si="734"/>
        <v>0</v>
      </c>
      <c r="S2525" s="317">
        <f t="shared" si="734"/>
        <v>0</v>
      </c>
      <c r="T2525" s="317">
        <f t="shared" si="734"/>
        <v>0</v>
      </c>
      <c r="U2525" s="317">
        <f t="shared" si="734"/>
        <v>0</v>
      </c>
      <c r="V2525" s="317">
        <f t="shared" si="734"/>
        <v>0</v>
      </c>
      <c r="W2525" s="426">
        <f t="shared" si="734"/>
        <v>0</v>
      </c>
      <c r="X2525" s="313">
        <f t="shared" si="732"/>
        <v>0</v>
      </c>
    </row>
    <row r="2526" spans="2:24" ht="18.600000000000001" hidden="1" thickBot="1">
      <c r="B2526" s="173"/>
      <c r="C2526" s="144">
        <v>5501</v>
      </c>
      <c r="D2526" s="163" t="s">
        <v>1013</v>
      </c>
      <c r="E2526" s="704"/>
      <c r="F2526" s="449"/>
      <c r="G2526" s="245"/>
      <c r="H2526" s="245"/>
      <c r="I2526" s="476">
        <f>F2526+G2526+H2526</f>
        <v>0</v>
      </c>
      <c r="J2526" s="243" t="str">
        <f t="shared" si="731"/>
        <v/>
      </c>
      <c r="K2526" s="244"/>
      <c r="L2526" s="423"/>
      <c r="M2526" s="252"/>
      <c r="N2526" s="315">
        <f>I2526</f>
        <v>0</v>
      </c>
      <c r="O2526" s="424">
        <f>L2526+M2526-N2526</f>
        <v>0</v>
      </c>
      <c r="P2526" s="244"/>
      <c r="Q2526" s="423"/>
      <c r="R2526" s="252"/>
      <c r="S2526" s="429">
        <f>+IF(+(L2526+M2526)&gt;=I2526,+M2526,+(+I2526-L2526))</f>
        <v>0</v>
      </c>
      <c r="T2526" s="315">
        <f>Q2526+R2526-S2526</f>
        <v>0</v>
      </c>
      <c r="U2526" s="252"/>
      <c r="V2526" s="252"/>
      <c r="W2526" s="253"/>
      <c r="X2526" s="313">
        <f t="shared" si="732"/>
        <v>0</v>
      </c>
    </row>
    <row r="2527" spans="2:24" ht="18.600000000000001" hidden="1" thickBot="1">
      <c r="B2527" s="173"/>
      <c r="C2527" s="137">
        <v>5502</v>
      </c>
      <c r="D2527" s="145" t="s">
        <v>1014</v>
      </c>
      <c r="E2527" s="704"/>
      <c r="F2527" s="449"/>
      <c r="G2527" s="245"/>
      <c r="H2527" s="245"/>
      <c r="I2527" s="476">
        <f>F2527+G2527+H2527</f>
        <v>0</v>
      </c>
      <c r="J2527" s="243" t="str">
        <f t="shared" si="731"/>
        <v/>
      </c>
      <c r="K2527" s="244"/>
      <c r="L2527" s="423"/>
      <c r="M2527" s="252"/>
      <c r="N2527" s="315">
        <f>I2527</f>
        <v>0</v>
      </c>
      <c r="O2527" s="424">
        <f>L2527+M2527-N2527</f>
        <v>0</v>
      </c>
      <c r="P2527" s="244"/>
      <c r="Q2527" s="423"/>
      <c r="R2527" s="252"/>
      <c r="S2527" s="429">
        <f>+IF(+(L2527+M2527)&gt;=I2527,+M2527,+(+I2527-L2527))</f>
        <v>0</v>
      </c>
      <c r="T2527" s="315">
        <f>Q2527+R2527-S2527</f>
        <v>0</v>
      </c>
      <c r="U2527" s="252"/>
      <c r="V2527" s="252"/>
      <c r="W2527" s="253"/>
      <c r="X2527" s="313">
        <f t="shared" si="732"/>
        <v>0</v>
      </c>
    </row>
    <row r="2528" spans="2:24" ht="18.600000000000001" hidden="1" thickBot="1">
      <c r="B2528" s="173"/>
      <c r="C2528" s="137">
        <v>5503</v>
      </c>
      <c r="D2528" s="139" t="s">
        <v>1015</v>
      </c>
      <c r="E2528" s="704"/>
      <c r="F2528" s="449"/>
      <c r="G2528" s="245"/>
      <c r="H2528" s="245"/>
      <c r="I2528" s="476">
        <f>F2528+G2528+H2528</f>
        <v>0</v>
      </c>
      <c r="J2528" s="243" t="str">
        <f t="shared" si="731"/>
        <v/>
      </c>
      <c r="K2528" s="244"/>
      <c r="L2528" s="423"/>
      <c r="M2528" s="252"/>
      <c r="N2528" s="315">
        <f>I2528</f>
        <v>0</v>
      </c>
      <c r="O2528" s="424">
        <f>L2528+M2528-N2528</f>
        <v>0</v>
      </c>
      <c r="P2528" s="244"/>
      <c r="Q2528" s="423"/>
      <c r="R2528" s="252"/>
      <c r="S2528" s="429">
        <f>+IF(+(L2528+M2528)&gt;=I2528,+M2528,+(+I2528-L2528))</f>
        <v>0</v>
      </c>
      <c r="T2528" s="315">
        <f>Q2528+R2528-S2528</f>
        <v>0</v>
      </c>
      <c r="U2528" s="252"/>
      <c r="V2528" s="252"/>
      <c r="W2528" s="253"/>
      <c r="X2528" s="313">
        <f t="shared" si="732"/>
        <v>0</v>
      </c>
    </row>
    <row r="2529" spans="2:24" ht="18.600000000000001" hidden="1" thickBot="1">
      <c r="B2529" s="173"/>
      <c r="C2529" s="137">
        <v>5504</v>
      </c>
      <c r="D2529" s="145" t="s">
        <v>1016</v>
      </c>
      <c r="E2529" s="704"/>
      <c r="F2529" s="449"/>
      <c r="G2529" s="245"/>
      <c r="H2529" s="245"/>
      <c r="I2529" s="476">
        <f>F2529+G2529+H2529</f>
        <v>0</v>
      </c>
      <c r="J2529" s="243" t="str">
        <f t="shared" si="731"/>
        <v/>
      </c>
      <c r="K2529" s="244"/>
      <c r="L2529" s="423"/>
      <c r="M2529" s="252"/>
      <c r="N2529" s="315">
        <f>I2529</f>
        <v>0</v>
      </c>
      <c r="O2529" s="424">
        <f>L2529+M2529-N2529</f>
        <v>0</v>
      </c>
      <c r="P2529" s="244"/>
      <c r="Q2529" s="423"/>
      <c r="R2529" s="252"/>
      <c r="S2529" s="429">
        <f>+IF(+(L2529+M2529)&gt;=I2529,+M2529,+(+I2529-L2529))</f>
        <v>0</v>
      </c>
      <c r="T2529" s="315">
        <f>Q2529+R2529-S2529</f>
        <v>0</v>
      </c>
      <c r="U2529" s="252"/>
      <c r="V2529" s="252"/>
      <c r="W2529" s="253"/>
      <c r="X2529" s="313">
        <f t="shared" si="732"/>
        <v>0</v>
      </c>
    </row>
    <row r="2530" spans="2:24" ht="18.600000000000001" hidden="1" thickBot="1">
      <c r="B2530" s="686">
        <v>5700</v>
      </c>
      <c r="C2530" s="950" t="s">
        <v>1017</v>
      </c>
      <c r="D2530" s="951"/>
      <c r="E2530" s="694"/>
      <c r="F2530" s="673">
        <v>0</v>
      </c>
      <c r="G2530" s="673">
        <v>0</v>
      </c>
      <c r="H2530" s="673">
        <v>0</v>
      </c>
      <c r="I2530" s="698">
        <f>SUM(I2531:I2533)</f>
        <v>0</v>
      </c>
      <c r="J2530" s="243" t="str">
        <f t="shared" si="731"/>
        <v/>
      </c>
      <c r="K2530" s="244"/>
      <c r="L2530" s="326">
        <f>SUM(L2531:L2533)</f>
        <v>0</v>
      </c>
      <c r="M2530" s="327">
        <f>SUM(M2531:M2533)</f>
        <v>0</v>
      </c>
      <c r="N2530" s="432">
        <f>SUM(N2531:N2532)</f>
        <v>0</v>
      </c>
      <c r="O2530" s="433">
        <f>SUM(O2531:O2533)</f>
        <v>0</v>
      </c>
      <c r="P2530" s="244"/>
      <c r="Q2530" s="326">
        <f>SUM(Q2531:Q2533)</f>
        <v>0</v>
      </c>
      <c r="R2530" s="327">
        <f>SUM(R2531:R2533)</f>
        <v>0</v>
      </c>
      <c r="S2530" s="327">
        <f>SUM(S2531:S2533)</f>
        <v>0</v>
      </c>
      <c r="T2530" s="327">
        <f>SUM(T2531:T2533)</f>
        <v>0</v>
      </c>
      <c r="U2530" s="327">
        <f>SUM(U2531:U2533)</f>
        <v>0</v>
      </c>
      <c r="V2530" s="327">
        <f>SUM(V2531:V2532)</f>
        <v>0</v>
      </c>
      <c r="W2530" s="433">
        <f>SUM(W2531:W2533)</f>
        <v>0</v>
      </c>
      <c r="X2530" s="313">
        <f t="shared" si="732"/>
        <v>0</v>
      </c>
    </row>
    <row r="2531" spans="2:24" ht="18.600000000000001" hidden="1" thickBot="1">
      <c r="B2531" s="175"/>
      <c r="C2531" s="176">
        <v>5701</v>
      </c>
      <c r="D2531" s="177" t="s">
        <v>1018</v>
      </c>
      <c r="E2531" s="705"/>
      <c r="F2531" s="592">
        <v>0</v>
      </c>
      <c r="G2531" s="592">
        <v>0</v>
      </c>
      <c r="H2531" s="592">
        <v>0</v>
      </c>
      <c r="I2531" s="476">
        <f>F2531+G2531+H2531</f>
        <v>0</v>
      </c>
      <c r="J2531" s="243" t="str">
        <f t="shared" si="731"/>
        <v/>
      </c>
      <c r="K2531" s="244"/>
      <c r="L2531" s="435"/>
      <c r="M2531" s="436"/>
      <c r="N2531" s="330">
        <f>I2531</f>
        <v>0</v>
      </c>
      <c r="O2531" s="424">
        <f>L2531+M2531-N2531</f>
        <v>0</v>
      </c>
      <c r="P2531" s="244"/>
      <c r="Q2531" s="435"/>
      <c r="R2531" s="436"/>
      <c r="S2531" s="429">
        <f>+IF(+(L2531+M2531)&gt;=I2531,+M2531,+(+I2531-L2531))</f>
        <v>0</v>
      </c>
      <c r="T2531" s="315">
        <f>Q2531+R2531-S2531</f>
        <v>0</v>
      </c>
      <c r="U2531" s="436"/>
      <c r="V2531" s="436"/>
      <c r="W2531" s="253"/>
      <c r="X2531" s="313">
        <f t="shared" si="732"/>
        <v>0</v>
      </c>
    </row>
    <row r="2532" spans="2:24" ht="18.600000000000001" hidden="1" thickBot="1">
      <c r="B2532" s="175"/>
      <c r="C2532" s="180">
        <v>5702</v>
      </c>
      <c r="D2532" s="181" t="s">
        <v>1019</v>
      </c>
      <c r="E2532" s="705"/>
      <c r="F2532" s="592">
        <v>0</v>
      </c>
      <c r="G2532" s="592">
        <v>0</v>
      </c>
      <c r="H2532" s="592">
        <v>0</v>
      </c>
      <c r="I2532" s="476">
        <f>F2532+G2532+H2532</f>
        <v>0</v>
      </c>
      <c r="J2532" s="243" t="str">
        <f t="shared" si="731"/>
        <v/>
      </c>
      <c r="K2532" s="244"/>
      <c r="L2532" s="435"/>
      <c r="M2532" s="436"/>
      <c r="N2532" s="330">
        <f>I2532</f>
        <v>0</v>
      </c>
      <c r="O2532" s="424">
        <f>L2532+M2532-N2532</f>
        <v>0</v>
      </c>
      <c r="P2532" s="244"/>
      <c r="Q2532" s="435"/>
      <c r="R2532" s="436"/>
      <c r="S2532" s="429">
        <f>+IF(+(L2532+M2532)&gt;=I2532,+M2532,+(+I2532-L2532))</f>
        <v>0</v>
      </c>
      <c r="T2532" s="315">
        <f>Q2532+R2532-S2532</f>
        <v>0</v>
      </c>
      <c r="U2532" s="436"/>
      <c r="V2532" s="436"/>
      <c r="W2532" s="253"/>
      <c r="X2532" s="313">
        <f t="shared" si="732"/>
        <v>0</v>
      </c>
    </row>
    <row r="2533" spans="2:24" ht="18.600000000000001" hidden="1" thickBot="1">
      <c r="B2533" s="136"/>
      <c r="C2533" s="182">
        <v>4071</v>
      </c>
      <c r="D2533" s="464" t="s">
        <v>1020</v>
      </c>
      <c r="E2533" s="704"/>
      <c r="F2533" s="592">
        <v>0</v>
      </c>
      <c r="G2533" s="592">
        <v>0</v>
      </c>
      <c r="H2533" s="592">
        <v>0</v>
      </c>
      <c r="I2533" s="476">
        <f>F2533+G2533+H2533</f>
        <v>0</v>
      </c>
      <c r="J2533" s="243" t="str">
        <f t="shared" si="731"/>
        <v/>
      </c>
      <c r="K2533" s="244"/>
      <c r="L2533" s="713"/>
      <c r="M2533" s="667"/>
      <c r="N2533" s="667"/>
      <c r="O2533" s="714"/>
      <c r="P2533" s="244"/>
      <c r="Q2533" s="663"/>
      <c r="R2533" s="667"/>
      <c r="S2533" s="667"/>
      <c r="T2533" s="667"/>
      <c r="U2533" s="667"/>
      <c r="V2533" s="667"/>
      <c r="W2533" s="711"/>
      <c r="X2533" s="313">
        <f t="shared" si="732"/>
        <v>0</v>
      </c>
    </row>
    <row r="2534" spans="2:24" ht="16.2" hidden="1" thickBot="1">
      <c r="B2534" s="173"/>
      <c r="C2534" s="183"/>
      <c r="D2534" s="334"/>
      <c r="E2534" s="706"/>
      <c r="F2534" s="248"/>
      <c r="G2534" s="248"/>
      <c r="H2534" s="248"/>
      <c r="I2534" s="249"/>
      <c r="J2534" s="243" t="str">
        <f t="shared" si="731"/>
        <v/>
      </c>
      <c r="K2534" s="244"/>
      <c r="L2534" s="437"/>
      <c r="M2534" s="438"/>
      <c r="N2534" s="323"/>
      <c r="O2534" s="324"/>
      <c r="P2534" s="244"/>
      <c r="Q2534" s="437"/>
      <c r="R2534" s="438"/>
      <c r="S2534" s="323"/>
      <c r="T2534" s="323"/>
      <c r="U2534" s="438"/>
      <c r="V2534" s="323"/>
      <c r="W2534" s="324"/>
      <c r="X2534" s="324"/>
    </row>
    <row r="2535" spans="2:24" ht="18.600000000000001" hidden="1" thickBot="1">
      <c r="B2535" s="699">
        <v>98</v>
      </c>
      <c r="C2535" s="963" t="s">
        <v>1021</v>
      </c>
      <c r="D2535" s="942"/>
      <c r="E2535" s="687"/>
      <c r="F2535" s="690"/>
      <c r="G2535" s="691"/>
      <c r="H2535" s="691"/>
      <c r="I2535" s="692">
        <f>F2535+G2535+H2535</f>
        <v>0</v>
      </c>
      <c r="J2535" s="243" t="str">
        <f t="shared" si="731"/>
        <v/>
      </c>
      <c r="K2535" s="244"/>
      <c r="L2535" s="428"/>
      <c r="M2535" s="254"/>
      <c r="N2535" s="317">
        <f>I2535</f>
        <v>0</v>
      </c>
      <c r="O2535" s="424">
        <f>L2535+M2535-N2535</f>
        <v>0</v>
      </c>
      <c r="P2535" s="244"/>
      <c r="Q2535" s="428"/>
      <c r="R2535" s="254"/>
      <c r="S2535" s="429">
        <f>+IF(+(L2535+M2535)&gt;=I2535,+M2535,+(+I2535-L2535))</f>
        <v>0</v>
      </c>
      <c r="T2535" s="315">
        <f>Q2535+R2535-S2535</f>
        <v>0</v>
      </c>
      <c r="U2535" s="254"/>
      <c r="V2535" s="254"/>
      <c r="W2535" s="253"/>
      <c r="X2535" s="313">
        <f>T2535-U2535-V2535-W2535</f>
        <v>0</v>
      </c>
    </row>
    <row r="2536" spans="2:24" ht="16.8" hidden="1" thickBot="1">
      <c r="B2536" s="184"/>
      <c r="C2536" s="335" t="s">
        <v>1022</v>
      </c>
      <c r="D2536" s="336"/>
      <c r="E2536" s="395"/>
      <c r="F2536" s="395"/>
      <c r="G2536" s="395"/>
      <c r="H2536" s="395"/>
      <c r="I2536" s="337"/>
      <c r="J2536" s="243" t="str">
        <f t="shared" si="731"/>
        <v/>
      </c>
      <c r="K2536" s="244"/>
      <c r="L2536" s="338"/>
      <c r="M2536" s="339"/>
      <c r="N2536" s="339"/>
      <c r="O2536" s="340"/>
      <c r="P2536" s="244"/>
      <c r="Q2536" s="338"/>
      <c r="R2536" s="339"/>
      <c r="S2536" s="339"/>
      <c r="T2536" s="339"/>
      <c r="U2536" s="339"/>
      <c r="V2536" s="339"/>
      <c r="W2536" s="340"/>
      <c r="X2536" s="340"/>
    </row>
    <row r="2537" spans="2:24" ht="16.8" hidden="1" thickBot="1">
      <c r="B2537" s="184"/>
      <c r="C2537" s="341" t="s">
        <v>1023</v>
      </c>
      <c r="D2537" s="334"/>
      <c r="E2537" s="384"/>
      <c r="F2537" s="384"/>
      <c r="G2537" s="384"/>
      <c r="H2537" s="384"/>
      <c r="I2537" s="307"/>
      <c r="J2537" s="243" t="str">
        <f t="shared" si="731"/>
        <v/>
      </c>
      <c r="K2537" s="244"/>
      <c r="L2537" s="342"/>
      <c r="M2537" s="343"/>
      <c r="N2537" s="343"/>
      <c r="O2537" s="344"/>
      <c r="P2537" s="244"/>
      <c r="Q2537" s="342"/>
      <c r="R2537" s="343"/>
      <c r="S2537" s="343"/>
      <c r="T2537" s="343"/>
      <c r="U2537" s="343"/>
      <c r="V2537" s="343"/>
      <c r="W2537" s="344"/>
      <c r="X2537" s="344"/>
    </row>
    <row r="2538" spans="2:24" ht="16.8" hidden="1" thickBot="1">
      <c r="B2538" s="185"/>
      <c r="C2538" s="345" t="s">
        <v>1688</v>
      </c>
      <c r="D2538" s="346"/>
      <c r="E2538" s="396"/>
      <c r="F2538" s="396"/>
      <c r="G2538" s="396"/>
      <c r="H2538" s="396"/>
      <c r="I2538" s="309"/>
      <c r="J2538" s="243" t="str">
        <f t="shared" si="731"/>
        <v/>
      </c>
      <c r="K2538" s="244"/>
      <c r="L2538" s="347"/>
      <c r="M2538" s="348"/>
      <c r="N2538" s="348"/>
      <c r="O2538" s="349"/>
      <c r="P2538" s="244"/>
      <c r="Q2538" s="347"/>
      <c r="R2538" s="348"/>
      <c r="S2538" s="348"/>
      <c r="T2538" s="348"/>
      <c r="U2538" s="348"/>
      <c r="V2538" s="348"/>
      <c r="W2538" s="349"/>
      <c r="X2538" s="349"/>
    </row>
    <row r="2539" spans="2:24" ht="18.600000000000001" thickBot="1">
      <c r="B2539" s="607"/>
      <c r="C2539" s="608" t="s">
        <v>1242</v>
      </c>
      <c r="D2539" s="609" t="s">
        <v>1024</v>
      </c>
      <c r="E2539" s="700"/>
      <c r="F2539" s="700">
        <f>SUM(F2424,F2427,F2433,F2441,F2442,F2460,F2464,F2470,F2473,F2474,F2475,F2476,F2477,F2486,F2492,F2493,F2494,F2495,F2502,F2506,F2507,F2508,F2509,F2512,F2513,F2521,F2524,F2525,F2530)+F2535</f>
        <v>0</v>
      </c>
      <c r="G2539" s="700">
        <f>SUM(G2424,G2427,G2433,G2441,G2442,G2460,G2464,G2470,G2473,G2474,G2475,G2476,G2477,G2486,G2492,G2493,G2494,G2495,G2502,G2506,G2507,G2508,G2509,G2512,G2513,G2521,G2524,G2525,G2530)+G2535</f>
        <v>67529</v>
      </c>
      <c r="H2539" s="700">
        <f>SUM(H2424,H2427,H2433,H2441,H2442,H2460,H2464,H2470,H2473,H2474,H2475,H2476,H2477,H2486,H2492,H2493,H2494,H2495,H2502,H2506,H2507,H2508,H2509,H2512,H2513,H2521,H2524,H2525,H2530)+H2535</f>
        <v>0</v>
      </c>
      <c r="I2539" s="700">
        <f>SUM(I2424,I2427,I2433,I2441,I2442,I2460,I2464,I2470,I2473,I2474,I2475,I2476,I2477,I2486,I2492,I2493,I2494,I2495,I2502,I2506,I2507,I2508,I2509,I2512,I2513,I2521,I2524,I2525,I2530)+I2535</f>
        <v>67529</v>
      </c>
      <c r="J2539" s="243">
        <f t="shared" si="731"/>
        <v>1</v>
      </c>
      <c r="K2539" s="439" t="str">
        <f>LEFT(C2421,1)</f>
        <v>6</v>
      </c>
      <c r="L2539" s="276">
        <f>SUM(L2424,L2427,L2433,L2441,L2442,L2460,L2464,L2470,L2473,L2474,L2475,L2476,L2477,L2486,L2492,L2493,L2494,L2495,L2502,L2506,L2507,L2508,L2509,L2512,L2513,L2521,L2524,L2525,L2530)+L2535</f>
        <v>0</v>
      </c>
      <c r="M2539" s="276">
        <f>SUM(M2424,M2427,M2433,M2441,M2442,M2460,M2464,M2470,M2473,M2474,M2475,M2476,M2477,M2486,M2492,M2493,M2494,M2495,M2502,M2506,M2507,M2508,M2509,M2512,M2513,M2521,M2524,M2525,M2530)+M2535</f>
        <v>0</v>
      </c>
      <c r="N2539" s="276">
        <f>SUM(N2424,N2427,N2433,N2441,N2442,N2460,N2464,N2470,N2473,N2474,N2475,N2476,N2477,N2486,N2492,N2493,N2494,N2495,N2502,N2506,N2507,N2508,N2509,N2512,N2513,N2521,N2524,N2525,N2530)+N2535</f>
        <v>67529</v>
      </c>
      <c r="O2539" s="276">
        <f>SUM(O2424,O2427,O2433,O2441,O2442,O2460,O2464,O2470,O2473,O2474,O2475,O2476,O2477,O2486,O2492,O2493,O2494,O2495,O2502,O2506,O2507,O2508,O2509,O2512,O2513,O2521,O2524,O2525,O2530)+O2535</f>
        <v>-67529</v>
      </c>
      <c r="P2539" s="222"/>
      <c r="Q2539" s="276">
        <f t="shared" ref="Q2539:W2539" si="735">SUM(Q2424,Q2427,Q2433,Q2441,Q2442,Q2460,Q2464,Q2470,Q2473,Q2474,Q2475,Q2476,Q2477,Q2486,Q2492,Q2493,Q2494,Q2495,Q2502,Q2506,Q2507,Q2508,Q2509,Q2512,Q2513,Q2521,Q2524,Q2525,Q2530)+Q2535</f>
        <v>0</v>
      </c>
      <c r="R2539" s="276">
        <f t="shared" si="735"/>
        <v>0</v>
      </c>
      <c r="S2539" s="276">
        <f t="shared" si="735"/>
        <v>67529</v>
      </c>
      <c r="T2539" s="276">
        <f t="shared" si="735"/>
        <v>-67529</v>
      </c>
      <c r="U2539" s="276">
        <f t="shared" si="735"/>
        <v>0</v>
      </c>
      <c r="V2539" s="276">
        <f t="shared" si="735"/>
        <v>0</v>
      </c>
      <c r="W2539" s="276">
        <f t="shared" si="735"/>
        <v>0</v>
      </c>
      <c r="X2539" s="313">
        <f>T2539-U2539-V2539-W2539</f>
        <v>-67529</v>
      </c>
    </row>
    <row r="2540" spans="2:24">
      <c r="B2540" s="554" t="s">
        <v>32</v>
      </c>
      <c r="C2540" s="186"/>
      <c r="I2540" s="219"/>
      <c r="J2540" s="221">
        <f>J2539</f>
        <v>1</v>
      </c>
      <c r="P2540"/>
    </row>
    <row r="2541" spans="2:24">
      <c r="B2541" s="392"/>
      <c r="C2541" s="392"/>
      <c r="D2541" s="393"/>
      <c r="E2541" s="392"/>
      <c r="F2541" s="392"/>
      <c r="G2541" s="392"/>
      <c r="H2541" s="392"/>
      <c r="I2541" s="394"/>
      <c r="J2541" s="221">
        <f>J2539</f>
        <v>1</v>
      </c>
      <c r="L2541" s="392"/>
      <c r="M2541" s="392"/>
      <c r="N2541" s="394"/>
      <c r="O2541" s="394"/>
      <c r="P2541" s="394"/>
      <c r="Q2541" s="392"/>
      <c r="R2541" s="392"/>
      <c r="S2541" s="394"/>
      <c r="T2541" s="394"/>
      <c r="U2541" s="392"/>
      <c r="V2541" s="394"/>
      <c r="W2541" s="394"/>
      <c r="X2541" s="394"/>
    </row>
    <row r="2542" spans="2:24" ht="18" hidden="1">
      <c r="B2542" s="402"/>
      <c r="C2542" s="402"/>
      <c r="D2542" s="402"/>
      <c r="E2542" s="402"/>
      <c r="F2542" s="402"/>
      <c r="G2542" s="402"/>
      <c r="H2542" s="402"/>
      <c r="I2542" s="484"/>
      <c r="J2542" s="440">
        <f>(IF(E2539&lt;&gt;0,$G$2,IF(I2539&lt;&gt;0,$G$2,"")))</f>
        <v>0</v>
      </c>
    </row>
    <row r="2543" spans="2:24" ht="18" hidden="1">
      <c r="B2543" s="402"/>
      <c r="C2543" s="402"/>
      <c r="D2543" s="474"/>
      <c r="E2543" s="402"/>
      <c r="F2543" s="402"/>
      <c r="G2543" s="402"/>
      <c r="H2543" s="402"/>
      <c r="I2543" s="484"/>
      <c r="J2543" s="440" t="str">
        <f>(IF(E2540&lt;&gt;0,$G$2,IF(I2540&lt;&gt;0,$G$2,"")))</f>
        <v/>
      </c>
    </row>
    <row r="2544" spans="2:24">
      <c r="E2544" s="278"/>
      <c r="F2544" s="278"/>
      <c r="G2544" s="278"/>
      <c r="H2544" s="278"/>
      <c r="I2544" s="282"/>
      <c r="J2544" s="221">
        <f>(IF($E2677&lt;&gt;0,$J$2,IF($I2677&lt;&gt;0,$J$2,"")))</f>
        <v>1</v>
      </c>
      <c r="L2544" s="278"/>
      <c r="M2544" s="278"/>
      <c r="N2544" s="282"/>
      <c r="O2544" s="282"/>
      <c r="P2544" s="282"/>
      <c r="Q2544" s="278"/>
      <c r="R2544" s="278"/>
      <c r="S2544" s="282"/>
      <c r="T2544" s="282"/>
      <c r="U2544" s="278"/>
      <c r="V2544" s="282"/>
      <c r="W2544" s="282"/>
    </row>
    <row r="2545" spans="2:24">
      <c r="C2545" s="227"/>
      <c r="D2545" s="228"/>
      <c r="E2545" s="278"/>
      <c r="F2545" s="278"/>
      <c r="G2545" s="278"/>
      <c r="H2545" s="278"/>
      <c r="I2545" s="282"/>
      <c r="J2545" s="221">
        <f>(IF($E2677&lt;&gt;0,$J$2,IF($I2677&lt;&gt;0,$J$2,"")))</f>
        <v>1</v>
      </c>
      <c r="L2545" s="278"/>
      <c r="M2545" s="278"/>
      <c r="N2545" s="282"/>
      <c r="O2545" s="282"/>
      <c r="P2545" s="282"/>
      <c r="Q2545" s="278"/>
      <c r="R2545" s="278"/>
      <c r="S2545" s="282"/>
      <c r="T2545" s="282"/>
      <c r="U2545" s="278"/>
      <c r="V2545" s="282"/>
      <c r="W2545" s="282"/>
    </row>
    <row r="2546" spans="2:24">
      <c r="B2546" s="897" t="str">
        <f>$B$7</f>
        <v>БЮДЖЕТ - НАЧАЛЕН ПЛАН
ПО ПЪЛНА ЕДИННА БЮДЖЕТНА КЛАСИФИКАЦИЯ</v>
      </c>
      <c r="C2546" s="898"/>
      <c r="D2546" s="898"/>
      <c r="E2546" s="278"/>
      <c r="F2546" s="278"/>
      <c r="G2546" s="278"/>
      <c r="H2546" s="278"/>
      <c r="I2546" s="282"/>
      <c r="J2546" s="221">
        <f>(IF($E2677&lt;&gt;0,$J$2,IF($I2677&lt;&gt;0,$J$2,"")))</f>
        <v>1</v>
      </c>
      <c r="L2546" s="278"/>
      <c r="M2546" s="278"/>
      <c r="N2546" s="282"/>
      <c r="O2546" s="282"/>
      <c r="P2546" s="282"/>
      <c r="Q2546" s="278"/>
      <c r="R2546" s="278"/>
      <c r="S2546" s="282"/>
      <c r="T2546" s="282"/>
      <c r="U2546" s="278"/>
      <c r="V2546" s="282"/>
      <c r="W2546" s="282"/>
    </row>
    <row r="2547" spans="2:24">
      <c r="C2547" s="227"/>
      <c r="D2547" s="228"/>
      <c r="E2547" s="279" t="s">
        <v>1656</v>
      </c>
      <c r="F2547" s="279" t="s">
        <v>1524</v>
      </c>
      <c r="G2547" s="278"/>
      <c r="H2547" s="278"/>
      <c r="I2547" s="282"/>
      <c r="J2547" s="221">
        <f>(IF($E2677&lt;&gt;0,$J$2,IF($I2677&lt;&gt;0,$J$2,"")))</f>
        <v>1</v>
      </c>
      <c r="L2547" s="278"/>
      <c r="M2547" s="278"/>
      <c r="N2547" s="282"/>
      <c r="O2547" s="282"/>
      <c r="P2547" s="282"/>
      <c r="Q2547" s="278"/>
      <c r="R2547" s="278"/>
      <c r="S2547" s="282"/>
      <c r="T2547" s="282"/>
      <c r="U2547" s="278"/>
      <c r="V2547" s="282"/>
      <c r="W2547" s="282"/>
    </row>
    <row r="2548" spans="2:24" ht="17.399999999999999">
      <c r="B2548" s="899" t="str">
        <f>$B$9</f>
        <v>Маджарово</v>
      </c>
      <c r="C2548" s="900"/>
      <c r="D2548" s="901"/>
      <c r="E2548" s="578">
        <f>$E$9</f>
        <v>44927</v>
      </c>
      <c r="F2548" s="579">
        <f>$F$9</f>
        <v>45291</v>
      </c>
      <c r="G2548" s="278"/>
      <c r="H2548" s="278"/>
      <c r="I2548" s="282"/>
      <c r="J2548" s="221">
        <f>(IF($E2677&lt;&gt;0,$J$2,IF($I2677&lt;&gt;0,$J$2,"")))</f>
        <v>1</v>
      </c>
      <c r="L2548" s="278"/>
      <c r="M2548" s="278"/>
      <c r="N2548" s="282"/>
      <c r="O2548" s="282"/>
      <c r="P2548" s="282"/>
      <c r="Q2548" s="278"/>
      <c r="R2548" s="278"/>
      <c r="S2548" s="282"/>
      <c r="T2548" s="282"/>
      <c r="U2548" s="278"/>
      <c r="V2548" s="282"/>
      <c r="W2548" s="282"/>
    </row>
    <row r="2549" spans="2:24">
      <c r="B2549" s="230" t="str">
        <f>$B$10</f>
        <v>(наименование на разпоредителя с бюджет)</v>
      </c>
      <c r="E2549" s="278"/>
      <c r="F2549" s="280">
        <f>$F$10</f>
        <v>0</v>
      </c>
      <c r="G2549" s="278"/>
      <c r="H2549" s="278"/>
      <c r="I2549" s="282"/>
      <c r="J2549" s="221">
        <f>(IF($E2677&lt;&gt;0,$J$2,IF($I2677&lt;&gt;0,$J$2,"")))</f>
        <v>1</v>
      </c>
      <c r="L2549" s="278"/>
      <c r="M2549" s="278"/>
      <c r="N2549" s="282"/>
      <c r="O2549" s="282"/>
      <c r="P2549" s="282"/>
      <c r="Q2549" s="278"/>
      <c r="R2549" s="278"/>
      <c r="S2549" s="282"/>
      <c r="T2549" s="282"/>
      <c r="U2549" s="278"/>
      <c r="V2549" s="282"/>
      <c r="W2549" s="282"/>
    </row>
    <row r="2550" spans="2:24">
      <c r="B2550" s="230"/>
      <c r="E2550" s="281"/>
      <c r="F2550" s="278"/>
      <c r="G2550" s="278"/>
      <c r="H2550" s="278"/>
      <c r="I2550" s="282"/>
      <c r="J2550" s="221">
        <f>(IF($E2677&lt;&gt;0,$J$2,IF($I2677&lt;&gt;0,$J$2,"")))</f>
        <v>1</v>
      </c>
      <c r="L2550" s="278"/>
      <c r="M2550" s="278"/>
      <c r="N2550" s="282"/>
      <c r="O2550" s="282"/>
      <c r="P2550" s="282"/>
      <c r="Q2550" s="278"/>
      <c r="R2550" s="278"/>
      <c r="S2550" s="282"/>
      <c r="T2550" s="282"/>
      <c r="U2550" s="278"/>
      <c r="V2550" s="282"/>
      <c r="W2550" s="282"/>
    </row>
    <row r="2551" spans="2:24" ht="18">
      <c r="B2551" s="883" t="str">
        <f>$B$12</f>
        <v>Маджарово</v>
      </c>
      <c r="C2551" s="884"/>
      <c r="D2551" s="885"/>
      <c r="E2551" s="229" t="s">
        <v>1657</v>
      </c>
      <c r="F2551" s="580" t="str">
        <f>$F$12</f>
        <v>7604</v>
      </c>
      <c r="G2551" s="278"/>
      <c r="H2551" s="278"/>
      <c r="I2551" s="282"/>
      <c r="J2551" s="221">
        <f>(IF($E2677&lt;&gt;0,$J$2,IF($I2677&lt;&gt;0,$J$2,"")))</f>
        <v>1</v>
      </c>
      <c r="L2551" s="278"/>
      <c r="M2551" s="278"/>
      <c r="N2551" s="282"/>
      <c r="O2551" s="282"/>
      <c r="P2551" s="282"/>
      <c r="Q2551" s="278"/>
      <c r="R2551" s="278"/>
      <c r="S2551" s="282"/>
      <c r="T2551" s="282"/>
      <c r="U2551" s="278"/>
      <c r="V2551" s="282"/>
      <c r="W2551" s="282"/>
    </row>
    <row r="2552" spans="2:24">
      <c r="B2552" s="581" t="str">
        <f>$B$13</f>
        <v>(наименование на първостепенния разпоредител с бюджет)</v>
      </c>
      <c r="E2552" s="281" t="s">
        <v>1658</v>
      </c>
      <c r="F2552" s="278"/>
      <c r="G2552" s="278"/>
      <c r="H2552" s="278"/>
      <c r="I2552" s="282"/>
      <c r="J2552" s="221">
        <f>(IF($E2677&lt;&gt;0,$J$2,IF($I2677&lt;&gt;0,$J$2,"")))</f>
        <v>1</v>
      </c>
      <c r="L2552" s="278"/>
      <c r="M2552" s="278"/>
      <c r="N2552" s="282"/>
      <c r="O2552" s="282"/>
      <c r="P2552" s="282"/>
      <c r="Q2552" s="278"/>
      <c r="R2552" s="278"/>
      <c r="S2552" s="282"/>
      <c r="T2552" s="282"/>
      <c r="U2552" s="278"/>
      <c r="V2552" s="282"/>
      <c r="W2552" s="282"/>
    </row>
    <row r="2553" spans="2:24" ht="18">
      <c r="B2553" s="230"/>
      <c r="D2553" s="441"/>
      <c r="E2553" s="277"/>
      <c r="F2553" s="277"/>
      <c r="G2553" s="277"/>
      <c r="H2553" s="277"/>
      <c r="I2553" s="384"/>
      <c r="J2553" s="221">
        <f>(IF($E2677&lt;&gt;0,$J$2,IF($I2677&lt;&gt;0,$J$2,"")))</f>
        <v>1</v>
      </c>
      <c r="L2553" s="278"/>
      <c r="M2553" s="278"/>
      <c r="N2553" s="282"/>
      <c r="O2553" s="282"/>
      <c r="P2553" s="282"/>
      <c r="Q2553" s="278"/>
      <c r="R2553" s="278"/>
      <c r="S2553" s="282"/>
      <c r="T2553" s="282"/>
      <c r="U2553" s="278"/>
      <c r="V2553" s="282"/>
      <c r="W2553" s="282"/>
    </row>
    <row r="2554" spans="2:24" ht="16.8" thickBot="1">
      <c r="C2554" s="227"/>
      <c r="D2554" s="228"/>
      <c r="E2554" s="278"/>
      <c r="F2554" s="281"/>
      <c r="G2554" s="281"/>
      <c r="H2554" s="281"/>
      <c r="I2554" s="284" t="s">
        <v>1659</v>
      </c>
      <c r="J2554" s="221">
        <f>(IF($E2677&lt;&gt;0,$J$2,IF($I2677&lt;&gt;0,$J$2,"")))</f>
        <v>1</v>
      </c>
      <c r="L2554" s="283" t="s">
        <v>91</v>
      </c>
      <c r="M2554" s="278"/>
      <c r="N2554" s="282"/>
      <c r="O2554" s="284" t="s">
        <v>1659</v>
      </c>
      <c r="P2554" s="282"/>
      <c r="Q2554" s="283" t="s">
        <v>92</v>
      </c>
      <c r="R2554" s="278"/>
      <c r="S2554" s="282"/>
      <c r="T2554" s="284" t="s">
        <v>1659</v>
      </c>
      <c r="U2554" s="278"/>
      <c r="V2554" s="282"/>
      <c r="W2554" s="284" t="s">
        <v>1659</v>
      </c>
    </row>
    <row r="2555" spans="2:24" ht="18.600000000000001" thickBot="1">
      <c r="B2555" s="674"/>
      <c r="C2555" s="675"/>
      <c r="D2555" s="676" t="s">
        <v>1055</v>
      </c>
      <c r="E2555" s="677"/>
      <c r="F2555" s="955" t="s">
        <v>1460</v>
      </c>
      <c r="G2555" s="956"/>
      <c r="H2555" s="957"/>
      <c r="I2555" s="958"/>
      <c r="J2555" s="221">
        <f>(IF($E2677&lt;&gt;0,$J$2,IF($I2677&lt;&gt;0,$J$2,"")))</f>
        <v>1</v>
      </c>
      <c r="L2555" s="912" t="s">
        <v>1888</v>
      </c>
      <c r="M2555" s="912" t="s">
        <v>1889</v>
      </c>
      <c r="N2555" s="905" t="s">
        <v>1890</v>
      </c>
      <c r="O2555" s="905" t="s">
        <v>93</v>
      </c>
      <c r="P2555" s="222"/>
      <c r="Q2555" s="905" t="s">
        <v>1891</v>
      </c>
      <c r="R2555" s="905" t="s">
        <v>1892</v>
      </c>
      <c r="S2555" s="905" t="s">
        <v>1893</v>
      </c>
      <c r="T2555" s="905" t="s">
        <v>94</v>
      </c>
      <c r="U2555" s="409" t="s">
        <v>95</v>
      </c>
      <c r="V2555" s="410"/>
      <c r="W2555" s="411"/>
      <c r="X2555" s="291"/>
    </row>
    <row r="2556" spans="2:24" ht="31.8" thickBot="1">
      <c r="B2556" s="678" t="s">
        <v>1575</v>
      </c>
      <c r="C2556" s="679" t="s">
        <v>1660</v>
      </c>
      <c r="D2556" s="680" t="s">
        <v>1056</v>
      </c>
      <c r="E2556" s="681"/>
      <c r="F2556" s="605" t="s">
        <v>1461</v>
      </c>
      <c r="G2556" s="605" t="s">
        <v>1462</v>
      </c>
      <c r="H2556" s="605" t="s">
        <v>1459</v>
      </c>
      <c r="I2556" s="605" t="s">
        <v>1049</v>
      </c>
      <c r="J2556" s="221">
        <f>(IF($E2677&lt;&gt;0,$J$2,IF($I2677&lt;&gt;0,$J$2,"")))</f>
        <v>1</v>
      </c>
      <c r="L2556" s="948"/>
      <c r="M2556" s="954"/>
      <c r="N2556" s="948"/>
      <c r="O2556" s="954"/>
      <c r="P2556" s="222"/>
      <c r="Q2556" s="945"/>
      <c r="R2556" s="945"/>
      <c r="S2556" s="945"/>
      <c r="T2556" s="945"/>
      <c r="U2556" s="412">
        <f>$C$3</f>
        <v>2023</v>
      </c>
      <c r="V2556" s="412">
        <f>$C$3+1</f>
        <v>2024</v>
      </c>
      <c r="W2556" s="412" t="str">
        <f>CONCATENATE("след ",$C$3+1)</f>
        <v>след 2024</v>
      </c>
      <c r="X2556" s="413" t="s">
        <v>96</v>
      </c>
    </row>
    <row r="2557" spans="2:24" ht="18" thickBot="1">
      <c r="B2557" s="506"/>
      <c r="C2557" s="397"/>
      <c r="D2557" s="295" t="s">
        <v>1244</v>
      </c>
      <c r="E2557" s="701"/>
      <c r="F2557" s="296"/>
      <c r="G2557" s="296"/>
      <c r="H2557" s="296"/>
      <c r="I2557" s="483"/>
      <c r="J2557" s="221">
        <f>(IF($E2677&lt;&gt;0,$J$2,IF($I2677&lt;&gt;0,$J$2,"")))</f>
        <v>1</v>
      </c>
      <c r="L2557" s="297" t="s">
        <v>97</v>
      </c>
      <c r="M2557" s="297" t="s">
        <v>98</v>
      </c>
      <c r="N2557" s="298" t="s">
        <v>99</v>
      </c>
      <c r="O2557" s="298" t="s">
        <v>100</v>
      </c>
      <c r="P2557" s="222"/>
      <c r="Q2557" s="504" t="s">
        <v>101</v>
      </c>
      <c r="R2557" s="504" t="s">
        <v>102</v>
      </c>
      <c r="S2557" s="504" t="s">
        <v>103</v>
      </c>
      <c r="T2557" s="504" t="s">
        <v>104</v>
      </c>
      <c r="U2557" s="504" t="s">
        <v>1026</v>
      </c>
      <c r="V2557" s="504" t="s">
        <v>1027</v>
      </c>
      <c r="W2557" s="504" t="s">
        <v>1028</v>
      </c>
      <c r="X2557" s="414" t="s">
        <v>1029</v>
      </c>
    </row>
    <row r="2558" spans="2:24" ht="122.4" thickBot="1">
      <c r="B2558" s="236"/>
      <c r="C2558" s="511">
        <f>VLOOKUP(D2558,OP_LIST2,2,FALSE)</f>
        <v>0</v>
      </c>
      <c r="D2558" s="512" t="s">
        <v>944</v>
      </c>
      <c r="E2558" s="702"/>
      <c r="F2558" s="368"/>
      <c r="G2558" s="368"/>
      <c r="H2558" s="368"/>
      <c r="I2558" s="303"/>
      <c r="J2558" s="221">
        <f>(IF($E2677&lt;&gt;0,$J$2,IF($I2677&lt;&gt;0,$J$2,"")))</f>
        <v>1</v>
      </c>
      <c r="L2558" s="415" t="s">
        <v>1030</v>
      </c>
      <c r="M2558" s="415" t="s">
        <v>1030</v>
      </c>
      <c r="N2558" s="415" t="s">
        <v>1031</v>
      </c>
      <c r="O2558" s="415" t="s">
        <v>1032</v>
      </c>
      <c r="P2558" s="222"/>
      <c r="Q2558" s="415" t="s">
        <v>1030</v>
      </c>
      <c r="R2558" s="415" t="s">
        <v>1030</v>
      </c>
      <c r="S2558" s="415" t="s">
        <v>1057</v>
      </c>
      <c r="T2558" s="415" t="s">
        <v>1034</v>
      </c>
      <c r="U2558" s="415" t="s">
        <v>1030</v>
      </c>
      <c r="V2558" s="415" t="s">
        <v>1030</v>
      </c>
      <c r="W2558" s="415" t="s">
        <v>1030</v>
      </c>
      <c r="X2558" s="306" t="s">
        <v>1035</v>
      </c>
    </row>
    <row r="2559" spans="2:24" ht="18" thickBot="1">
      <c r="B2559" s="510"/>
      <c r="C2559" s="513">
        <f>VLOOKUP(D2560,EBK_DEIN2,2,FALSE)</f>
        <v>6606</v>
      </c>
      <c r="D2559" s="505" t="s">
        <v>1444</v>
      </c>
      <c r="E2559" s="703"/>
      <c r="F2559" s="368"/>
      <c r="G2559" s="368"/>
      <c r="H2559" s="368"/>
      <c r="I2559" s="303"/>
      <c r="J2559" s="221">
        <f>(IF($E2677&lt;&gt;0,$J$2,IF($I2677&lt;&gt;0,$J$2,"")))</f>
        <v>1</v>
      </c>
      <c r="L2559" s="416"/>
      <c r="M2559" s="416"/>
      <c r="N2559" s="344"/>
      <c r="O2559" s="417"/>
      <c r="P2559" s="222"/>
      <c r="Q2559" s="416"/>
      <c r="R2559" s="416"/>
      <c r="S2559" s="344"/>
      <c r="T2559" s="417"/>
      <c r="U2559" s="416"/>
      <c r="V2559" s="344"/>
      <c r="W2559" s="417"/>
      <c r="X2559" s="418"/>
    </row>
    <row r="2560" spans="2:24" ht="18">
      <c r="B2560" s="419"/>
      <c r="C2560" s="238"/>
      <c r="D2560" s="502" t="s">
        <v>893</v>
      </c>
      <c r="E2560" s="703"/>
      <c r="F2560" s="368"/>
      <c r="G2560" s="368"/>
      <c r="H2560" s="368"/>
      <c r="I2560" s="303"/>
      <c r="J2560" s="221">
        <f>(IF($E2677&lt;&gt;0,$J$2,IF($I2677&lt;&gt;0,$J$2,"")))</f>
        <v>1</v>
      </c>
      <c r="L2560" s="416"/>
      <c r="M2560" s="416"/>
      <c r="N2560" s="344"/>
      <c r="O2560" s="420">
        <f>SUMIF(O2563:O2564,"&lt;0")+SUMIF(O2566:O2570,"&lt;0")+SUMIF(O2572:O2579,"&lt;0")+SUMIF(O2581:O2597,"&lt;0")+SUMIF(O2603:O2607,"&lt;0")+SUMIF(O2609:O2614,"&lt;0")+SUMIF(O2617:O2623,"&lt;0")+SUMIF(O2630:O2631,"&lt;0")+SUMIF(O2634:O2639,"&lt;0")+SUMIF(O2641:O2646,"&lt;0")+SUMIF(O2650,"&lt;0")+SUMIF(O2652:O2658,"&lt;0")+SUMIF(O2660:O2662,"&lt;0")+SUMIF(O2664:O2667,"&lt;0")+SUMIF(O2669:O2670,"&lt;0")+SUMIF(O2673,"&lt;0")</f>
        <v>-1133135</v>
      </c>
      <c r="P2560" s="222"/>
      <c r="Q2560" s="416"/>
      <c r="R2560" s="416"/>
      <c r="S2560" s="344"/>
      <c r="T2560" s="420">
        <f>SUMIF(T2563:T2564,"&lt;0")+SUMIF(T2566:T2570,"&lt;0")+SUMIF(T2572:T2579,"&lt;0")+SUMIF(T2581:T2597,"&lt;0")+SUMIF(T2603:T2607,"&lt;0")+SUMIF(T2609:T2614,"&lt;0")+SUMIF(T2617:T2623,"&lt;0")+SUMIF(T2630:T2631,"&lt;0")+SUMIF(T2634:T2639,"&lt;0")+SUMIF(T2641:T2646,"&lt;0")+SUMIF(T2650,"&lt;0")+SUMIF(T2652:T2658,"&lt;0")+SUMIF(T2660:T2662,"&lt;0")+SUMIF(T2664:T2667,"&lt;0")+SUMIF(T2669:T2670,"&lt;0")+SUMIF(T2673,"&lt;0")</f>
        <v>-1042781</v>
      </c>
      <c r="U2560" s="416"/>
      <c r="V2560" s="344"/>
      <c r="W2560" s="417"/>
      <c r="X2560" s="308"/>
    </row>
    <row r="2561" spans="2:24" ht="18.600000000000001" thickBot="1">
      <c r="B2561" s="354"/>
      <c r="C2561" s="238"/>
      <c r="D2561" s="292" t="s">
        <v>1058</v>
      </c>
      <c r="E2561" s="703"/>
      <c r="F2561" s="368"/>
      <c r="G2561" s="368"/>
      <c r="H2561" s="368"/>
      <c r="I2561" s="303"/>
      <c r="J2561" s="221">
        <f>(IF($E2677&lt;&gt;0,$J$2,IF($I2677&lt;&gt;0,$J$2,"")))</f>
        <v>1</v>
      </c>
      <c r="L2561" s="416"/>
      <c r="M2561" s="416"/>
      <c r="N2561" s="344"/>
      <c r="O2561" s="417"/>
      <c r="P2561" s="222"/>
      <c r="Q2561" s="416"/>
      <c r="R2561" s="416"/>
      <c r="S2561" s="344"/>
      <c r="T2561" s="417"/>
      <c r="U2561" s="416"/>
      <c r="V2561" s="344"/>
      <c r="W2561" s="417"/>
      <c r="X2561" s="310"/>
    </row>
    <row r="2562" spans="2:24" ht="18.600000000000001" thickBot="1">
      <c r="B2562" s="682">
        <v>100</v>
      </c>
      <c r="C2562" s="959" t="s">
        <v>1245</v>
      </c>
      <c r="D2562" s="960"/>
      <c r="E2562" s="683"/>
      <c r="F2562" s="684">
        <f>SUM(F2563:F2564)</f>
        <v>0</v>
      </c>
      <c r="G2562" s="685">
        <f>SUM(G2563:G2564)</f>
        <v>60354</v>
      </c>
      <c r="H2562" s="685">
        <f>SUM(H2563:H2564)</f>
        <v>0</v>
      </c>
      <c r="I2562" s="685">
        <f>SUM(I2563:I2564)</f>
        <v>60354</v>
      </c>
      <c r="J2562" s="243">
        <f t="shared" ref="J2562:J2593" si="736">(IF($E2562&lt;&gt;0,$J$2,IF($I2562&lt;&gt;0,$J$2,"")))</f>
        <v>1</v>
      </c>
      <c r="K2562" s="244"/>
      <c r="L2562" s="311">
        <f>SUM(L2563:L2564)</f>
        <v>0</v>
      </c>
      <c r="M2562" s="312">
        <f>SUM(M2563:M2564)</f>
        <v>0</v>
      </c>
      <c r="N2562" s="421">
        <f>SUM(N2563:N2564)</f>
        <v>60354</v>
      </c>
      <c r="O2562" s="422">
        <f>SUM(O2563:O2564)</f>
        <v>-60354</v>
      </c>
      <c r="P2562" s="244"/>
      <c r="Q2562" s="707"/>
      <c r="R2562" s="708"/>
      <c r="S2562" s="709"/>
      <c r="T2562" s="708"/>
      <c r="U2562" s="708"/>
      <c r="V2562" s="708"/>
      <c r="W2562" s="710"/>
      <c r="X2562" s="313">
        <f t="shared" ref="X2562:X2593" si="737">T2562-U2562-V2562-W2562</f>
        <v>0</v>
      </c>
    </row>
    <row r="2563" spans="2:24" ht="18.600000000000001" thickBot="1">
      <c r="B2563" s="140"/>
      <c r="C2563" s="144">
        <v>101</v>
      </c>
      <c r="D2563" s="138" t="s">
        <v>1246</v>
      </c>
      <c r="E2563" s="704"/>
      <c r="F2563" s="449"/>
      <c r="G2563" s="245">
        <v>60354</v>
      </c>
      <c r="H2563" s="245"/>
      <c r="I2563" s="476">
        <f>F2563+G2563+H2563</f>
        <v>60354</v>
      </c>
      <c r="J2563" s="243">
        <f t="shared" si="736"/>
        <v>1</v>
      </c>
      <c r="K2563" s="244"/>
      <c r="L2563" s="423"/>
      <c r="M2563" s="252"/>
      <c r="N2563" s="315">
        <f>I2563</f>
        <v>60354</v>
      </c>
      <c r="O2563" s="424">
        <f>L2563+M2563-N2563</f>
        <v>-60354</v>
      </c>
      <c r="P2563" s="244"/>
      <c r="Q2563" s="663"/>
      <c r="R2563" s="667"/>
      <c r="S2563" s="667"/>
      <c r="T2563" s="667"/>
      <c r="U2563" s="667"/>
      <c r="V2563" s="667"/>
      <c r="W2563" s="711"/>
      <c r="X2563" s="313">
        <f t="shared" si="737"/>
        <v>0</v>
      </c>
    </row>
    <row r="2564" spans="2:24" ht="18.600000000000001" hidden="1" thickBot="1">
      <c r="B2564" s="140"/>
      <c r="C2564" s="137">
        <v>102</v>
      </c>
      <c r="D2564" s="139" t="s">
        <v>1247</v>
      </c>
      <c r="E2564" s="704"/>
      <c r="F2564" s="449"/>
      <c r="G2564" s="245"/>
      <c r="H2564" s="245"/>
      <c r="I2564" s="476">
        <f>F2564+G2564+H2564</f>
        <v>0</v>
      </c>
      <c r="J2564" s="243" t="str">
        <f t="shared" si="736"/>
        <v/>
      </c>
      <c r="K2564" s="244"/>
      <c r="L2564" s="423"/>
      <c r="M2564" s="252"/>
      <c r="N2564" s="315">
        <f>I2564</f>
        <v>0</v>
      </c>
      <c r="O2564" s="424">
        <f>L2564+M2564-N2564</f>
        <v>0</v>
      </c>
      <c r="P2564" s="244"/>
      <c r="Q2564" s="663"/>
      <c r="R2564" s="667"/>
      <c r="S2564" s="667"/>
      <c r="T2564" s="667"/>
      <c r="U2564" s="667"/>
      <c r="V2564" s="667"/>
      <c r="W2564" s="711"/>
      <c r="X2564" s="313">
        <f t="shared" si="737"/>
        <v>0</v>
      </c>
    </row>
    <row r="2565" spans="2:24" ht="18.600000000000001" thickBot="1">
      <c r="B2565" s="686">
        <v>200</v>
      </c>
      <c r="C2565" s="946" t="s">
        <v>1248</v>
      </c>
      <c r="D2565" s="946"/>
      <c r="E2565" s="687"/>
      <c r="F2565" s="688">
        <f>SUM(F2566:F2570)</f>
        <v>0</v>
      </c>
      <c r="G2565" s="689">
        <f>SUM(G2566:G2570)</f>
        <v>17000</v>
      </c>
      <c r="H2565" s="689">
        <f>SUM(H2566:H2570)</f>
        <v>0</v>
      </c>
      <c r="I2565" s="689">
        <f>SUM(I2566:I2570)</f>
        <v>17000</v>
      </c>
      <c r="J2565" s="243">
        <f t="shared" si="736"/>
        <v>1</v>
      </c>
      <c r="K2565" s="244"/>
      <c r="L2565" s="316">
        <f>SUM(L2566:L2570)</f>
        <v>0</v>
      </c>
      <c r="M2565" s="317">
        <f>SUM(M2566:M2570)</f>
        <v>0</v>
      </c>
      <c r="N2565" s="425">
        <f>SUM(N2566:N2570)</f>
        <v>17000</v>
      </c>
      <c r="O2565" s="426">
        <f>SUM(O2566:O2570)</f>
        <v>-17000</v>
      </c>
      <c r="P2565" s="244"/>
      <c r="Q2565" s="665"/>
      <c r="R2565" s="666"/>
      <c r="S2565" s="666"/>
      <c r="T2565" s="666"/>
      <c r="U2565" s="666"/>
      <c r="V2565" s="666"/>
      <c r="W2565" s="712"/>
      <c r="X2565" s="313">
        <f t="shared" si="737"/>
        <v>0</v>
      </c>
    </row>
    <row r="2566" spans="2:24" ht="18.600000000000001" hidden="1" thickBot="1">
      <c r="B2566" s="143"/>
      <c r="C2566" s="144">
        <v>201</v>
      </c>
      <c r="D2566" s="138" t="s">
        <v>1249</v>
      </c>
      <c r="E2566" s="704"/>
      <c r="F2566" s="449"/>
      <c r="G2566" s="245"/>
      <c r="H2566" s="245"/>
      <c r="I2566" s="476">
        <f>F2566+G2566+H2566</f>
        <v>0</v>
      </c>
      <c r="J2566" s="243" t="str">
        <f t="shared" si="736"/>
        <v/>
      </c>
      <c r="K2566" s="244"/>
      <c r="L2566" s="423"/>
      <c r="M2566" s="252"/>
      <c r="N2566" s="315">
        <f>I2566</f>
        <v>0</v>
      </c>
      <c r="O2566" s="424">
        <f>L2566+M2566-N2566</f>
        <v>0</v>
      </c>
      <c r="P2566" s="244"/>
      <c r="Q2566" s="663"/>
      <c r="R2566" s="667"/>
      <c r="S2566" s="667"/>
      <c r="T2566" s="667"/>
      <c r="U2566" s="667"/>
      <c r="V2566" s="667"/>
      <c r="W2566" s="711"/>
      <c r="X2566" s="313">
        <f t="shared" si="737"/>
        <v>0</v>
      </c>
    </row>
    <row r="2567" spans="2:24" ht="18.600000000000001" thickBot="1">
      <c r="B2567" s="136"/>
      <c r="C2567" s="137">
        <v>202</v>
      </c>
      <c r="D2567" s="145" t="s">
        <v>1250</v>
      </c>
      <c r="E2567" s="704"/>
      <c r="F2567" s="449"/>
      <c r="G2567" s="245">
        <v>5000</v>
      </c>
      <c r="H2567" s="245"/>
      <c r="I2567" s="476">
        <f>F2567+G2567+H2567</f>
        <v>5000</v>
      </c>
      <c r="J2567" s="243">
        <f t="shared" si="736"/>
        <v>1</v>
      </c>
      <c r="K2567" s="244"/>
      <c r="L2567" s="423"/>
      <c r="M2567" s="252"/>
      <c r="N2567" s="315">
        <f>I2567</f>
        <v>5000</v>
      </c>
      <c r="O2567" s="424">
        <f>L2567+M2567-N2567</f>
        <v>-5000</v>
      </c>
      <c r="P2567" s="244"/>
      <c r="Q2567" s="663"/>
      <c r="R2567" s="667"/>
      <c r="S2567" s="667"/>
      <c r="T2567" s="667"/>
      <c r="U2567" s="667"/>
      <c r="V2567" s="667"/>
      <c r="W2567" s="711"/>
      <c r="X2567" s="313">
        <f t="shared" si="737"/>
        <v>0</v>
      </c>
    </row>
    <row r="2568" spans="2:24" ht="18.600000000000001" thickBot="1">
      <c r="B2568" s="152"/>
      <c r="C2568" s="137">
        <v>205</v>
      </c>
      <c r="D2568" s="145" t="s">
        <v>901</v>
      </c>
      <c r="E2568" s="704"/>
      <c r="F2568" s="449"/>
      <c r="G2568" s="245">
        <v>5000</v>
      </c>
      <c r="H2568" s="245"/>
      <c r="I2568" s="476">
        <f>F2568+G2568+H2568</f>
        <v>5000</v>
      </c>
      <c r="J2568" s="243">
        <f t="shared" si="736"/>
        <v>1</v>
      </c>
      <c r="K2568" s="244"/>
      <c r="L2568" s="423"/>
      <c r="M2568" s="252"/>
      <c r="N2568" s="315">
        <f>I2568</f>
        <v>5000</v>
      </c>
      <c r="O2568" s="424">
        <f>L2568+M2568-N2568</f>
        <v>-5000</v>
      </c>
      <c r="P2568" s="244"/>
      <c r="Q2568" s="663"/>
      <c r="R2568" s="667"/>
      <c r="S2568" s="667"/>
      <c r="T2568" s="667"/>
      <c r="U2568" s="667"/>
      <c r="V2568" s="667"/>
      <c r="W2568" s="711"/>
      <c r="X2568" s="313">
        <f t="shared" si="737"/>
        <v>0</v>
      </c>
    </row>
    <row r="2569" spans="2:24" ht="18.600000000000001" thickBot="1">
      <c r="B2569" s="152"/>
      <c r="C2569" s="137">
        <v>208</v>
      </c>
      <c r="D2569" s="159" t="s">
        <v>902</v>
      </c>
      <c r="E2569" s="704"/>
      <c r="F2569" s="449"/>
      <c r="G2569" s="245">
        <v>7000</v>
      </c>
      <c r="H2569" s="245"/>
      <c r="I2569" s="476">
        <f>F2569+G2569+H2569</f>
        <v>7000</v>
      </c>
      <c r="J2569" s="243">
        <f t="shared" si="736"/>
        <v>1</v>
      </c>
      <c r="K2569" s="244"/>
      <c r="L2569" s="423"/>
      <c r="M2569" s="252"/>
      <c r="N2569" s="315">
        <f>I2569</f>
        <v>7000</v>
      </c>
      <c r="O2569" s="424">
        <f>L2569+M2569-N2569</f>
        <v>-7000</v>
      </c>
      <c r="P2569" s="244"/>
      <c r="Q2569" s="663"/>
      <c r="R2569" s="667"/>
      <c r="S2569" s="667"/>
      <c r="T2569" s="667"/>
      <c r="U2569" s="667"/>
      <c r="V2569" s="667"/>
      <c r="W2569" s="711"/>
      <c r="X2569" s="313">
        <f t="shared" si="737"/>
        <v>0</v>
      </c>
    </row>
    <row r="2570" spans="2:24" ht="18.600000000000001" hidden="1" thickBot="1">
      <c r="B2570" s="143"/>
      <c r="C2570" s="142">
        <v>209</v>
      </c>
      <c r="D2570" s="148" t="s">
        <v>903</v>
      </c>
      <c r="E2570" s="704"/>
      <c r="F2570" s="449"/>
      <c r="G2570" s="245"/>
      <c r="H2570" s="245"/>
      <c r="I2570" s="476">
        <f>F2570+G2570+H2570</f>
        <v>0</v>
      </c>
      <c r="J2570" s="243" t="str">
        <f t="shared" si="736"/>
        <v/>
      </c>
      <c r="K2570" s="244"/>
      <c r="L2570" s="423"/>
      <c r="M2570" s="252"/>
      <c r="N2570" s="315">
        <f>I2570</f>
        <v>0</v>
      </c>
      <c r="O2570" s="424">
        <f>L2570+M2570-N2570</f>
        <v>0</v>
      </c>
      <c r="P2570" s="244"/>
      <c r="Q2570" s="663"/>
      <c r="R2570" s="667"/>
      <c r="S2570" s="667"/>
      <c r="T2570" s="667"/>
      <c r="U2570" s="667"/>
      <c r="V2570" s="667"/>
      <c r="W2570" s="711"/>
      <c r="X2570" s="313">
        <f t="shared" si="737"/>
        <v>0</v>
      </c>
    </row>
    <row r="2571" spans="2:24" ht="18.600000000000001" thickBot="1">
      <c r="B2571" s="686">
        <v>500</v>
      </c>
      <c r="C2571" s="947" t="s">
        <v>203</v>
      </c>
      <c r="D2571" s="947"/>
      <c r="E2571" s="687"/>
      <c r="F2571" s="688">
        <f>SUM(F2572:F2578)</f>
        <v>0</v>
      </c>
      <c r="G2571" s="689">
        <f>SUM(G2572:G2578)</f>
        <v>13000</v>
      </c>
      <c r="H2571" s="689">
        <f>SUM(H2572:H2578)</f>
        <v>0</v>
      </c>
      <c r="I2571" s="689">
        <f>SUM(I2572:I2578)</f>
        <v>13000</v>
      </c>
      <c r="J2571" s="243">
        <f t="shared" si="736"/>
        <v>1</v>
      </c>
      <c r="K2571" s="244"/>
      <c r="L2571" s="316">
        <f>SUM(L2572:L2578)</f>
        <v>0</v>
      </c>
      <c r="M2571" s="317">
        <f>SUM(M2572:M2578)</f>
        <v>0</v>
      </c>
      <c r="N2571" s="425">
        <f>SUM(N2572:N2578)</f>
        <v>13000</v>
      </c>
      <c r="O2571" s="426">
        <f>SUM(O2572:O2578)</f>
        <v>-13000</v>
      </c>
      <c r="P2571" s="244"/>
      <c r="Q2571" s="665"/>
      <c r="R2571" s="666"/>
      <c r="S2571" s="667"/>
      <c r="T2571" s="666"/>
      <c r="U2571" s="666"/>
      <c r="V2571" s="666"/>
      <c r="W2571" s="712"/>
      <c r="X2571" s="313">
        <f t="shared" si="737"/>
        <v>0</v>
      </c>
    </row>
    <row r="2572" spans="2:24" ht="18.600000000000001" thickBot="1">
      <c r="B2572" s="143"/>
      <c r="C2572" s="160">
        <v>551</v>
      </c>
      <c r="D2572" s="456" t="s">
        <v>204</v>
      </c>
      <c r="E2572" s="704"/>
      <c r="F2572" s="449"/>
      <c r="G2572" s="245">
        <v>9000</v>
      </c>
      <c r="H2572" s="245"/>
      <c r="I2572" s="476">
        <f t="shared" ref="I2572:I2579" si="738">F2572+G2572+H2572</f>
        <v>9000</v>
      </c>
      <c r="J2572" s="243">
        <f t="shared" si="736"/>
        <v>1</v>
      </c>
      <c r="K2572" s="244"/>
      <c r="L2572" s="423"/>
      <c r="M2572" s="252"/>
      <c r="N2572" s="315">
        <f t="shared" ref="N2572:N2579" si="739">I2572</f>
        <v>9000</v>
      </c>
      <c r="O2572" s="424">
        <f t="shared" ref="O2572:O2579" si="740">L2572+M2572-N2572</f>
        <v>-9000</v>
      </c>
      <c r="P2572" s="244"/>
      <c r="Q2572" s="663"/>
      <c r="R2572" s="667"/>
      <c r="S2572" s="667"/>
      <c r="T2572" s="667"/>
      <c r="U2572" s="667"/>
      <c r="V2572" s="667"/>
      <c r="W2572" s="711"/>
      <c r="X2572" s="313">
        <f t="shared" si="737"/>
        <v>0</v>
      </c>
    </row>
    <row r="2573" spans="2:24" ht="18.600000000000001" hidden="1" thickBot="1">
      <c r="B2573" s="143"/>
      <c r="C2573" s="161">
        <v>552</v>
      </c>
      <c r="D2573" s="457" t="s">
        <v>205</v>
      </c>
      <c r="E2573" s="704"/>
      <c r="F2573" s="449"/>
      <c r="G2573" s="245"/>
      <c r="H2573" s="245"/>
      <c r="I2573" s="476">
        <f t="shared" si="738"/>
        <v>0</v>
      </c>
      <c r="J2573" s="243" t="str">
        <f t="shared" si="736"/>
        <v/>
      </c>
      <c r="K2573" s="244"/>
      <c r="L2573" s="423"/>
      <c r="M2573" s="252"/>
      <c r="N2573" s="315">
        <f t="shared" si="739"/>
        <v>0</v>
      </c>
      <c r="O2573" s="424">
        <f t="shared" si="740"/>
        <v>0</v>
      </c>
      <c r="P2573" s="244"/>
      <c r="Q2573" s="663"/>
      <c r="R2573" s="667"/>
      <c r="S2573" s="667"/>
      <c r="T2573" s="667"/>
      <c r="U2573" s="667"/>
      <c r="V2573" s="667"/>
      <c r="W2573" s="711"/>
      <c r="X2573" s="313">
        <f t="shared" si="737"/>
        <v>0</v>
      </c>
    </row>
    <row r="2574" spans="2:24" ht="18.600000000000001" hidden="1" thickBot="1">
      <c r="B2574" s="143"/>
      <c r="C2574" s="161">
        <v>558</v>
      </c>
      <c r="D2574" s="457" t="s">
        <v>1676</v>
      </c>
      <c r="E2574" s="704"/>
      <c r="F2574" s="592">
        <v>0</v>
      </c>
      <c r="G2574" s="592">
        <v>0</v>
      </c>
      <c r="H2574" s="592">
        <v>0</v>
      </c>
      <c r="I2574" s="476">
        <f t="shared" si="738"/>
        <v>0</v>
      </c>
      <c r="J2574" s="243" t="str">
        <f t="shared" si="736"/>
        <v/>
      </c>
      <c r="K2574" s="244"/>
      <c r="L2574" s="423"/>
      <c r="M2574" s="252"/>
      <c r="N2574" s="315">
        <f t="shared" si="739"/>
        <v>0</v>
      </c>
      <c r="O2574" s="424">
        <f t="shared" si="740"/>
        <v>0</v>
      </c>
      <c r="P2574" s="244"/>
      <c r="Q2574" s="663"/>
      <c r="R2574" s="667"/>
      <c r="S2574" s="667"/>
      <c r="T2574" s="667"/>
      <c r="U2574" s="667"/>
      <c r="V2574" s="667"/>
      <c r="W2574" s="711"/>
      <c r="X2574" s="313">
        <f t="shared" si="737"/>
        <v>0</v>
      </c>
    </row>
    <row r="2575" spans="2:24" ht="18.600000000000001" thickBot="1">
      <c r="B2575" s="143"/>
      <c r="C2575" s="161">
        <v>560</v>
      </c>
      <c r="D2575" s="458" t="s">
        <v>206</v>
      </c>
      <c r="E2575" s="704"/>
      <c r="F2575" s="449"/>
      <c r="G2575" s="245">
        <v>3000</v>
      </c>
      <c r="H2575" s="245"/>
      <c r="I2575" s="476">
        <f t="shared" si="738"/>
        <v>3000</v>
      </c>
      <c r="J2575" s="243">
        <f t="shared" si="736"/>
        <v>1</v>
      </c>
      <c r="K2575" s="244"/>
      <c r="L2575" s="423"/>
      <c r="M2575" s="252"/>
      <c r="N2575" s="315">
        <f t="shared" si="739"/>
        <v>3000</v>
      </c>
      <c r="O2575" s="424">
        <f t="shared" si="740"/>
        <v>-3000</v>
      </c>
      <c r="P2575" s="244"/>
      <c r="Q2575" s="663"/>
      <c r="R2575" s="667"/>
      <c r="S2575" s="667"/>
      <c r="T2575" s="667"/>
      <c r="U2575" s="667"/>
      <c r="V2575" s="667"/>
      <c r="W2575" s="711"/>
      <c r="X2575" s="313">
        <f t="shared" si="737"/>
        <v>0</v>
      </c>
    </row>
    <row r="2576" spans="2:24" ht="18.600000000000001" thickBot="1">
      <c r="B2576" s="143"/>
      <c r="C2576" s="161">
        <v>580</v>
      </c>
      <c r="D2576" s="457" t="s">
        <v>207</v>
      </c>
      <c r="E2576" s="704"/>
      <c r="F2576" s="449"/>
      <c r="G2576" s="245">
        <v>1000</v>
      </c>
      <c r="H2576" s="245"/>
      <c r="I2576" s="476">
        <f t="shared" si="738"/>
        <v>1000</v>
      </c>
      <c r="J2576" s="243">
        <f t="shared" si="736"/>
        <v>1</v>
      </c>
      <c r="K2576" s="244"/>
      <c r="L2576" s="423"/>
      <c r="M2576" s="252"/>
      <c r="N2576" s="315">
        <f t="shared" si="739"/>
        <v>1000</v>
      </c>
      <c r="O2576" s="424">
        <f t="shared" si="740"/>
        <v>-1000</v>
      </c>
      <c r="P2576" s="244"/>
      <c r="Q2576" s="663"/>
      <c r="R2576" s="667"/>
      <c r="S2576" s="667"/>
      <c r="T2576" s="667"/>
      <c r="U2576" s="667"/>
      <c r="V2576" s="667"/>
      <c r="W2576" s="711"/>
      <c r="X2576" s="313">
        <f t="shared" si="737"/>
        <v>0</v>
      </c>
    </row>
    <row r="2577" spans="2:24" ht="18.600000000000001" hidden="1" thickBot="1">
      <c r="B2577" s="143"/>
      <c r="C2577" s="161">
        <v>588</v>
      </c>
      <c r="D2577" s="457" t="s">
        <v>1681</v>
      </c>
      <c r="E2577" s="704"/>
      <c r="F2577" s="592">
        <v>0</v>
      </c>
      <c r="G2577" s="592">
        <v>0</v>
      </c>
      <c r="H2577" s="592">
        <v>0</v>
      </c>
      <c r="I2577" s="476">
        <f t="shared" si="738"/>
        <v>0</v>
      </c>
      <c r="J2577" s="243" t="str">
        <f t="shared" si="736"/>
        <v/>
      </c>
      <c r="K2577" s="244"/>
      <c r="L2577" s="423"/>
      <c r="M2577" s="252"/>
      <c r="N2577" s="315">
        <f t="shared" si="739"/>
        <v>0</v>
      </c>
      <c r="O2577" s="424">
        <f t="shared" si="740"/>
        <v>0</v>
      </c>
      <c r="P2577" s="244"/>
      <c r="Q2577" s="663"/>
      <c r="R2577" s="667"/>
      <c r="S2577" s="667"/>
      <c r="T2577" s="667"/>
      <c r="U2577" s="667"/>
      <c r="V2577" s="667"/>
      <c r="W2577" s="711"/>
      <c r="X2577" s="313">
        <f t="shared" si="737"/>
        <v>0</v>
      </c>
    </row>
    <row r="2578" spans="2:24" ht="32.4" hidden="1" thickBot="1">
      <c r="B2578" s="143"/>
      <c r="C2578" s="162">
        <v>590</v>
      </c>
      <c r="D2578" s="459" t="s">
        <v>208</v>
      </c>
      <c r="E2578" s="704"/>
      <c r="F2578" s="449"/>
      <c r="G2578" s="245"/>
      <c r="H2578" s="245"/>
      <c r="I2578" s="476">
        <f t="shared" si="738"/>
        <v>0</v>
      </c>
      <c r="J2578" s="243" t="str">
        <f t="shared" si="736"/>
        <v/>
      </c>
      <c r="K2578" s="244"/>
      <c r="L2578" s="423"/>
      <c r="M2578" s="252"/>
      <c r="N2578" s="315">
        <f t="shared" si="739"/>
        <v>0</v>
      </c>
      <c r="O2578" s="424">
        <f t="shared" si="740"/>
        <v>0</v>
      </c>
      <c r="P2578" s="244"/>
      <c r="Q2578" s="663"/>
      <c r="R2578" s="667"/>
      <c r="S2578" s="667"/>
      <c r="T2578" s="667"/>
      <c r="U2578" s="667"/>
      <c r="V2578" s="667"/>
      <c r="W2578" s="711"/>
      <c r="X2578" s="313">
        <f t="shared" si="737"/>
        <v>0</v>
      </c>
    </row>
    <row r="2579" spans="2:24" ht="18.600000000000001" hidden="1" thickBot="1">
      <c r="B2579" s="686">
        <v>800</v>
      </c>
      <c r="C2579" s="947" t="s">
        <v>1059</v>
      </c>
      <c r="D2579" s="947"/>
      <c r="E2579" s="687"/>
      <c r="F2579" s="690"/>
      <c r="G2579" s="691"/>
      <c r="H2579" s="691"/>
      <c r="I2579" s="692">
        <f t="shared" si="738"/>
        <v>0</v>
      </c>
      <c r="J2579" s="243" t="str">
        <f t="shared" si="736"/>
        <v/>
      </c>
      <c r="K2579" s="244"/>
      <c r="L2579" s="428"/>
      <c r="M2579" s="254"/>
      <c r="N2579" s="315">
        <f t="shared" si="739"/>
        <v>0</v>
      </c>
      <c r="O2579" s="424">
        <f t="shared" si="740"/>
        <v>0</v>
      </c>
      <c r="P2579" s="244"/>
      <c r="Q2579" s="665"/>
      <c r="R2579" s="666"/>
      <c r="S2579" s="667"/>
      <c r="T2579" s="667"/>
      <c r="U2579" s="666"/>
      <c r="V2579" s="667"/>
      <c r="W2579" s="711"/>
      <c r="X2579" s="313">
        <f t="shared" si="737"/>
        <v>0</v>
      </c>
    </row>
    <row r="2580" spans="2:24" ht="18.600000000000001" thickBot="1">
      <c r="B2580" s="686">
        <v>1000</v>
      </c>
      <c r="C2580" s="943" t="s">
        <v>210</v>
      </c>
      <c r="D2580" s="943"/>
      <c r="E2580" s="687"/>
      <c r="F2580" s="688">
        <f>SUM(F2581:F2597)</f>
        <v>0</v>
      </c>
      <c r="G2580" s="689">
        <f>SUM(G2581:G2597)</f>
        <v>187000</v>
      </c>
      <c r="H2580" s="689">
        <f>SUM(H2581:H2597)</f>
        <v>0</v>
      </c>
      <c r="I2580" s="689">
        <f>SUM(I2581:I2597)</f>
        <v>187000</v>
      </c>
      <c r="J2580" s="243">
        <f t="shared" si="736"/>
        <v>1</v>
      </c>
      <c r="K2580" s="244"/>
      <c r="L2580" s="316">
        <f>SUM(L2581:L2597)</f>
        <v>0</v>
      </c>
      <c r="M2580" s="317">
        <f>SUM(M2581:M2597)</f>
        <v>0</v>
      </c>
      <c r="N2580" s="425">
        <f>SUM(N2581:N2597)</f>
        <v>187000</v>
      </c>
      <c r="O2580" s="426">
        <f>SUM(O2581:O2597)</f>
        <v>-187000</v>
      </c>
      <c r="P2580" s="244"/>
      <c r="Q2580" s="316">
        <f t="shared" ref="Q2580:W2580" si="741">SUM(Q2581:Q2597)</f>
        <v>0</v>
      </c>
      <c r="R2580" s="317">
        <f t="shared" si="741"/>
        <v>0</v>
      </c>
      <c r="S2580" s="317">
        <f t="shared" si="741"/>
        <v>187000</v>
      </c>
      <c r="T2580" s="317">
        <f t="shared" si="741"/>
        <v>-187000</v>
      </c>
      <c r="U2580" s="317">
        <f t="shared" si="741"/>
        <v>0</v>
      </c>
      <c r="V2580" s="317">
        <f t="shared" si="741"/>
        <v>0</v>
      </c>
      <c r="W2580" s="426">
        <f t="shared" si="741"/>
        <v>0</v>
      </c>
      <c r="X2580" s="313">
        <f t="shared" si="737"/>
        <v>-187000</v>
      </c>
    </row>
    <row r="2581" spans="2:24" ht="18.600000000000001" hidden="1" thickBot="1">
      <c r="B2581" s="136"/>
      <c r="C2581" s="144">
        <v>1011</v>
      </c>
      <c r="D2581" s="163" t="s">
        <v>211</v>
      </c>
      <c r="E2581" s="704"/>
      <c r="F2581" s="449"/>
      <c r="G2581" s="245"/>
      <c r="H2581" s="245"/>
      <c r="I2581" s="476">
        <f t="shared" ref="I2581:I2597" si="742">F2581+G2581+H2581</f>
        <v>0</v>
      </c>
      <c r="J2581" s="243" t="str">
        <f t="shared" si="736"/>
        <v/>
      </c>
      <c r="K2581" s="244"/>
      <c r="L2581" s="423"/>
      <c r="M2581" s="252"/>
      <c r="N2581" s="315">
        <f t="shared" ref="N2581:N2597" si="743">I2581</f>
        <v>0</v>
      </c>
      <c r="O2581" s="424">
        <f t="shared" ref="O2581:O2597" si="744">L2581+M2581-N2581</f>
        <v>0</v>
      </c>
      <c r="P2581" s="244"/>
      <c r="Q2581" s="423"/>
      <c r="R2581" s="252"/>
      <c r="S2581" s="429">
        <f t="shared" ref="S2581:S2588" si="745">+IF(+(L2581+M2581)&gt;=I2581,+M2581,+(+I2581-L2581))</f>
        <v>0</v>
      </c>
      <c r="T2581" s="315">
        <f t="shared" ref="T2581:T2588" si="746">Q2581+R2581-S2581</f>
        <v>0</v>
      </c>
      <c r="U2581" s="252"/>
      <c r="V2581" s="252"/>
      <c r="W2581" s="253"/>
      <c r="X2581" s="313">
        <f t="shared" si="737"/>
        <v>0</v>
      </c>
    </row>
    <row r="2582" spans="2:24" ht="18.600000000000001" hidden="1" thickBot="1">
      <c r="B2582" s="136"/>
      <c r="C2582" s="137">
        <v>1012</v>
      </c>
      <c r="D2582" s="145" t="s">
        <v>212</v>
      </c>
      <c r="E2582" s="704"/>
      <c r="F2582" s="449"/>
      <c r="G2582" s="245"/>
      <c r="H2582" s="245"/>
      <c r="I2582" s="476">
        <f t="shared" si="742"/>
        <v>0</v>
      </c>
      <c r="J2582" s="243" t="str">
        <f t="shared" si="736"/>
        <v/>
      </c>
      <c r="K2582" s="244"/>
      <c r="L2582" s="423"/>
      <c r="M2582" s="252"/>
      <c r="N2582" s="315">
        <f t="shared" si="743"/>
        <v>0</v>
      </c>
      <c r="O2582" s="424">
        <f t="shared" si="744"/>
        <v>0</v>
      </c>
      <c r="P2582" s="244"/>
      <c r="Q2582" s="423"/>
      <c r="R2582" s="252"/>
      <c r="S2582" s="429">
        <f t="shared" si="745"/>
        <v>0</v>
      </c>
      <c r="T2582" s="315">
        <f t="shared" si="746"/>
        <v>0</v>
      </c>
      <c r="U2582" s="252"/>
      <c r="V2582" s="252"/>
      <c r="W2582" s="253"/>
      <c r="X2582" s="313">
        <f t="shared" si="737"/>
        <v>0</v>
      </c>
    </row>
    <row r="2583" spans="2:24" ht="18.600000000000001" hidden="1" thickBot="1">
      <c r="B2583" s="136"/>
      <c r="C2583" s="137">
        <v>1013</v>
      </c>
      <c r="D2583" s="145" t="s">
        <v>213</v>
      </c>
      <c r="E2583" s="704"/>
      <c r="F2583" s="449"/>
      <c r="G2583" s="245"/>
      <c r="H2583" s="245"/>
      <c r="I2583" s="476">
        <f t="shared" si="742"/>
        <v>0</v>
      </c>
      <c r="J2583" s="243" t="str">
        <f t="shared" si="736"/>
        <v/>
      </c>
      <c r="K2583" s="244"/>
      <c r="L2583" s="423"/>
      <c r="M2583" s="252"/>
      <c r="N2583" s="315">
        <f t="shared" si="743"/>
        <v>0</v>
      </c>
      <c r="O2583" s="424">
        <f t="shared" si="744"/>
        <v>0</v>
      </c>
      <c r="P2583" s="244"/>
      <c r="Q2583" s="423"/>
      <c r="R2583" s="252"/>
      <c r="S2583" s="429">
        <f t="shared" si="745"/>
        <v>0</v>
      </c>
      <c r="T2583" s="315">
        <f t="shared" si="746"/>
        <v>0</v>
      </c>
      <c r="U2583" s="252"/>
      <c r="V2583" s="252"/>
      <c r="W2583" s="253"/>
      <c r="X2583" s="313">
        <f t="shared" si="737"/>
        <v>0</v>
      </c>
    </row>
    <row r="2584" spans="2:24" ht="18.600000000000001" hidden="1" thickBot="1">
      <c r="B2584" s="136"/>
      <c r="C2584" s="137">
        <v>1014</v>
      </c>
      <c r="D2584" s="145" t="s">
        <v>214</v>
      </c>
      <c r="E2584" s="704"/>
      <c r="F2584" s="449"/>
      <c r="G2584" s="245"/>
      <c r="H2584" s="245"/>
      <c r="I2584" s="476">
        <f t="shared" si="742"/>
        <v>0</v>
      </c>
      <c r="J2584" s="243" t="str">
        <f t="shared" si="736"/>
        <v/>
      </c>
      <c r="K2584" s="244"/>
      <c r="L2584" s="423"/>
      <c r="M2584" s="252"/>
      <c r="N2584" s="315">
        <f t="shared" si="743"/>
        <v>0</v>
      </c>
      <c r="O2584" s="424">
        <f t="shared" si="744"/>
        <v>0</v>
      </c>
      <c r="P2584" s="244"/>
      <c r="Q2584" s="423"/>
      <c r="R2584" s="252"/>
      <c r="S2584" s="429">
        <f t="shared" si="745"/>
        <v>0</v>
      </c>
      <c r="T2584" s="315">
        <f t="shared" si="746"/>
        <v>0</v>
      </c>
      <c r="U2584" s="252"/>
      <c r="V2584" s="252"/>
      <c r="W2584" s="253"/>
      <c r="X2584" s="313">
        <f t="shared" si="737"/>
        <v>0</v>
      </c>
    </row>
    <row r="2585" spans="2:24" ht="18.600000000000001" thickBot="1">
      <c r="B2585" s="136"/>
      <c r="C2585" s="137">
        <v>1015</v>
      </c>
      <c r="D2585" s="145" t="s">
        <v>215</v>
      </c>
      <c r="E2585" s="704"/>
      <c r="F2585" s="449"/>
      <c r="G2585" s="245">
        <v>3000</v>
      </c>
      <c r="H2585" s="245"/>
      <c r="I2585" s="476">
        <f t="shared" si="742"/>
        <v>3000</v>
      </c>
      <c r="J2585" s="243">
        <f t="shared" si="736"/>
        <v>1</v>
      </c>
      <c r="K2585" s="244"/>
      <c r="L2585" s="423"/>
      <c r="M2585" s="252"/>
      <c r="N2585" s="315">
        <f t="shared" si="743"/>
        <v>3000</v>
      </c>
      <c r="O2585" s="424">
        <f t="shared" si="744"/>
        <v>-3000</v>
      </c>
      <c r="P2585" s="244"/>
      <c r="Q2585" s="423"/>
      <c r="R2585" s="252"/>
      <c r="S2585" s="429">
        <f t="shared" si="745"/>
        <v>3000</v>
      </c>
      <c r="T2585" s="315">
        <f t="shared" si="746"/>
        <v>-3000</v>
      </c>
      <c r="U2585" s="252"/>
      <c r="V2585" s="252"/>
      <c r="W2585" s="253"/>
      <c r="X2585" s="313">
        <f t="shared" si="737"/>
        <v>-3000</v>
      </c>
    </row>
    <row r="2586" spans="2:24" ht="18.600000000000001" thickBot="1">
      <c r="B2586" s="136"/>
      <c r="C2586" s="137">
        <v>1016</v>
      </c>
      <c r="D2586" s="145" t="s">
        <v>216</v>
      </c>
      <c r="E2586" s="704"/>
      <c r="F2586" s="449"/>
      <c r="G2586" s="245">
        <v>2000</v>
      </c>
      <c r="H2586" s="245"/>
      <c r="I2586" s="476">
        <f t="shared" si="742"/>
        <v>2000</v>
      </c>
      <c r="J2586" s="243">
        <f t="shared" si="736"/>
        <v>1</v>
      </c>
      <c r="K2586" s="244"/>
      <c r="L2586" s="423"/>
      <c r="M2586" s="252"/>
      <c r="N2586" s="315">
        <f t="shared" si="743"/>
        <v>2000</v>
      </c>
      <c r="O2586" s="424">
        <f t="shared" si="744"/>
        <v>-2000</v>
      </c>
      <c r="P2586" s="244"/>
      <c r="Q2586" s="423"/>
      <c r="R2586" s="252"/>
      <c r="S2586" s="429">
        <f t="shared" si="745"/>
        <v>2000</v>
      </c>
      <c r="T2586" s="315">
        <f t="shared" si="746"/>
        <v>-2000</v>
      </c>
      <c r="U2586" s="252"/>
      <c r="V2586" s="252"/>
      <c r="W2586" s="253"/>
      <c r="X2586" s="313">
        <f t="shared" si="737"/>
        <v>-2000</v>
      </c>
    </row>
    <row r="2587" spans="2:24" ht="18.600000000000001" thickBot="1">
      <c r="B2587" s="140"/>
      <c r="C2587" s="164">
        <v>1020</v>
      </c>
      <c r="D2587" s="165" t="s">
        <v>217</v>
      </c>
      <c r="E2587" s="704"/>
      <c r="F2587" s="449"/>
      <c r="G2587" s="245">
        <v>82000</v>
      </c>
      <c r="H2587" s="245"/>
      <c r="I2587" s="476">
        <f t="shared" si="742"/>
        <v>82000</v>
      </c>
      <c r="J2587" s="243">
        <f t="shared" si="736"/>
        <v>1</v>
      </c>
      <c r="K2587" s="244"/>
      <c r="L2587" s="423"/>
      <c r="M2587" s="252"/>
      <c r="N2587" s="315">
        <f t="shared" si="743"/>
        <v>82000</v>
      </c>
      <c r="O2587" s="424">
        <f t="shared" si="744"/>
        <v>-82000</v>
      </c>
      <c r="P2587" s="244"/>
      <c r="Q2587" s="423"/>
      <c r="R2587" s="252"/>
      <c r="S2587" s="429">
        <f t="shared" si="745"/>
        <v>82000</v>
      </c>
      <c r="T2587" s="315">
        <f t="shared" si="746"/>
        <v>-82000</v>
      </c>
      <c r="U2587" s="252"/>
      <c r="V2587" s="252"/>
      <c r="W2587" s="253"/>
      <c r="X2587" s="313">
        <f t="shared" si="737"/>
        <v>-82000</v>
      </c>
    </row>
    <row r="2588" spans="2:24" ht="18.600000000000001" thickBot="1">
      <c r="B2588" s="136"/>
      <c r="C2588" s="137">
        <v>1030</v>
      </c>
      <c r="D2588" s="145" t="s">
        <v>218</v>
      </c>
      <c r="E2588" s="704"/>
      <c r="F2588" s="449"/>
      <c r="G2588" s="245">
        <v>100000</v>
      </c>
      <c r="H2588" s="245"/>
      <c r="I2588" s="476">
        <f t="shared" si="742"/>
        <v>100000</v>
      </c>
      <c r="J2588" s="243">
        <f t="shared" si="736"/>
        <v>1</v>
      </c>
      <c r="K2588" s="244"/>
      <c r="L2588" s="423"/>
      <c r="M2588" s="252"/>
      <c r="N2588" s="315">
        <f t="shared" si="743"/>
        <v>100000</v>
      </c>
      <c r="O2588" s="424">
        <f t="shared" si="744"/>
        <v>-100000</v>
      </c>
      <c r="P2588" s="244"/>
      <c r="Q2588" s="423"/>
      <c r="R2588" s="252"/>
      <c r="S2588" s="429">
        <f t="shared" si="745"/>
        <v>100000</v>
      </c>
      <c r="T2588" s="315">
        <f t="shared" si="746"/>
        <v>-100000</v>
      </c>
      <c r="U2588" s="252"/>
      <c r="V2588" s="252"/>
      <c r="W2588" s="253"/>
      <c r="X2588" s="313">
        <f t="shared" si="737"/>
        <v>-100000</v>
      </c>
    </row>
    <row r="2589" spans="2:24" ht="18.600000000000001" hidden="1" thickBot="1">
      <c r="B2589" s="136"/>
      <c r="C2589" s="164">
        <v>1051</v>
      </c>
      <c r="D2589" s="167" t="s">
        <v>219</v>
      </c>
      <c r="E2589" s="704"/>
      <c r="F2589" s="449"/>
      <c r="G2589" s="245"/>
      <c r="H2589" s="245"/>
      <c r="I2589" s="476">
        <f t="shared" si="742"/>
        <v>0</v>
      </c>
      <c r="J2589" s="243" t="str">
        <f t="shared" si="736"/>
        <v/>
      </c>
      <c r="K2589" s="244"/>
      <c r="L2589" s="423"/>
      <c r="M2589" s="252"/>
      <c r="N2589" s="315">
        <f t="shared" si="743"/>
        <v>0</v>
      </c>
      <c r="O2589" s="424">
        <f t="shared" si="744"/>
        <v>0</v>
      </c>
      <c r="P2589" s="244"/>
      <c r="Q2589" s="663"/>
      <c r="R2589" s="667"/>
      <c r="S2589" s="667"/>
      <c r="T2589" s="667"/>
      <c r="U2589" s="667"/>
      <c r="V2589" s="667"/>
      <c r="W2589" s="711"/>
      <c r="X2589" s="313">
        <f t="shared" si="737"/>
        <v>0</v>
      </c>
    </row>
    <row r="2590" spans="2:24" ht="18.600000000000001" hidden="1" thickBot="1">
      <c r="B2590" s="136"/>
      <c r="C2590" s="137">
        <v>1052</v>
      </c>
      <c r="D2590" s="145" t="s">
        <v>220</v>
      </c>
      <c r="E2590" s="704"/>
      <c r="F2590" s="449"/>
      <c r="G2590" s="245"/>
      <c r="H2590" s="245"/>
      <c r="I2590" s="476">
        <f t="shared" si="742"/>
        <v>0</v>
      </c>
      <c r="J2590" s="243" t="str">
        <f t="shared" si="736"/>
        <v/>
      </c>
      <c r="K2590" s="244"/>
      <c r="L2590" s="423"/>
      <c r="M2590" s="252"/>
      <c r="N2590" s="315">
        <f t="shared" si="743"/>
        <v>0</v>
      </c>
      <c r="O2590" s="424">
        <f t="shared" si="744"/>
        <v>0</v>
      </c>
      <c r="P2590" s="244"/>
      <c r="Q2590" s="663"/>
      <c r="R2590" s="667"/>
      <c r="S2590" s="667"/>
      <c r="T2590" s="667"/>
      <c r="U2590" s="667"/>
      <c r="V2590" s="667"/>
      <c r="W2590" s="711"/>
      <c r="X2590" s="313">
        <f t="shared" si="737"/>
        <v>0</v>
      </c>
    </row>
    <row r="2591" spans="2:24" ht="18.600000000000001" hidden="1" thickBot="1">
      <c r="B2591" s="136"/>
      <c r="C2591" s="168">
        <v>1053</v>
      </c>
      <c r="D2591" s="169" t="s">
        <v>1682</v>
      </c>
      <c r="E2591" s="704"/>
      <c r="F2591" s="449"/>
      <c r="G2591" s="245"/>
      <c r="H2591" s="245"/>
      <c r="I2591" s="476">
        <f t="shared" si="742"/>
        <v>0</v>
      </c>
      <c r="J2591" s="243" t="str">
        <f t="shared" si="736"/>
        <v/>
      </c>
      <c r="K2591" s="244"/>
      <c r="L2591" s="423"/>
      <c r="M2591" s="252"/>
      <c r="N2591" s="315">
        <f t="shared" si="743"/>
        <v>0</v>
      </c>
      <c r="O2591" s="424">
        <f t="shared" si="744"/>
        <v>0</v>
      </c>
      <c r="P2591" s="244"/>
      <c r="Q2591" s="663"/>
      <c r="R2591" s="667"/>
      <c r="S2591" s="667"/>
      <c r="T2591" s="667"/>
      <c r="U2591" s="667"/>
      <c r="V2591" s="667"/>
      <c r="W2591" s="711"/>
      <c r="X2591" s="313">
        <f t="shared" si="737"/>
        <v>0</v>
      </c>
    </row>
    <row r="2592" spans="2:24" ht="18.600000000000001" hidden="1" thickBot="1">
      <c r="B2592" s="136"/>
      <c r="C2592" s="137">
        <v>1062</v>
      </c>
      <c r="D2592" s="139" t="s">
        <v>221</v>
      </c>
      <c r="E2592" s="704"/>
      <c r="F2592" s="449"/>
      <c r="G2592" s="245"/>
      <c r="H2592" s="245"/>
      <c r="I2592" s="476">
        <f t="shared" si="742"/>
        <v>0</v>
      </c>
      <c r="J2592" s="243" t="str">
        <f t="shared" si="736"/>
        <v/>
      </c>
      <c r="K2592" s="244"/>
      <c r="L2592" s="423"/>
      <c r="M2592" s="252"/>
      <c r="N2592" s="315">
        <f t="shared" si="743"/>
        <v>0</v>
      </c>
      <c r="O2592" s="424">
        <f t="shared" si="744"/>
        <v>0</v>
      </c>
      <c r="P2592" s="244"/>
      <c r="Q2592" s="423"/>
      <c r="R2592" s="252"/>
      <c r="S2592" s="429">
        <f>+IF(+(L2592+M2592)&gt;=I2592,+M2592,+(+I2592-L2592))</f>
        <v>0</v>
      </c>
      <c r="T2592" s="315">
        <f>Q2592+R2592-S2592</f>
        <v>0</v>
      </c>
      <c r="U2592" s="252"/>
      <c r="V2592" s="252"/>
      <c r="W2592" s="253"/>
      <c r="X2592" s="313">
        <f t="shared" si="737"/>
        <v>0</v>
      </c>
    </row>
    <row r="2593" spans="2:24" ht="18.600000000000001" hidden="1" thickBot="1">
      <c r="B2593" s="136"/>
      <c r="C2593" s="137">
        <v>1063</v>
      </c>
      <c r="D2593" s="139" t="s">
        <v>222</v>
      </c>
      <c r="E2593" s="704"/>
      <c r="F2593" s="449"/>
      <c r="G2593" s="245"/>
      <c r="H2593" s="245"/>
      <c r="I2593" s="476">
        <f t="shared" si="742"/>
        <v>0</v>
      </c>
      <c r="J2593" s="243" t="str">
        <f t="shared" si="736"/>
        <v/>
      </c>
      <c r="K2593" s="244"/>
      <c r="L2593" s="423"/>
      <c r="M2593" s="252"/>
      <c r="N2593" s="315">
        <f t="shared" si="743"/>
        <v>0</v>
      </c>
      <c r="O2593" s="424">
        <f t="shared" si="744"/>
        <v>0</v>
      </c>
      <c r="P2593" s="244"/>
      <c r="Q2593" s="663"/>
      <c r="R2593" s="667"/>
      <c r="S2593" s="667"/>
      <c r="T2593" s="667"/>
      <c r="U2593" s="667"/>
      <c r="V2593" s="667"/>
      <c r="W2593" s="711"/>
      <c r="X2593" s="313">
        <f t="shared" si="737"/>
        <v>0</v>
      </c>
    </row>
    <row r="2594" spans="2:24" ht="18.600000000000001" hidden="1" thickBot="1">
      <c r="B2594" s="136"/>
      <c r="C2594" s="168">
        <v>1069</v>
      </c>
      <c r="D2594" s="170" t="s">
        <v>223</v>
      </c>
      <c r="E2594" s="704"/>
      <c r="F2594" s="449"/>
      <c r="G2594" s="245"/>
      <c r="H2594" s="245"/>
      <c r="I2594" s="476">
        <f t="shared" si="742"/>
        <v>0</v>
      </c>
      <c r="J2594" s="243" t="str">
        <f t="shared" ref="J2594:J2625" si="747">(IF($E2594&lt;&gt;0,$J$2,IF($I2594&lt;&gt;0,$J$2,"")))</f>
        <v/>
      </c>
      <c r="K2594" s="244"/>
      <c r="L2594" s="423"/>
      <c r="M2594" s="252"/>
      <c r="N2594" s="315">
        <f t="shared" si="743"/>
        <v>0</v>
      </c>
      <c r="O2594" s="424">
        <f t="shared" si="744"/>
        <v>0</v>
      </c>
      <c r="P2594" s="244"/>
      <c r="Q2594" s="423"/>
      <c r="R2594" s="252"/>
      <c r="S2594" s="429">
        <f>+IF(+(L2594+M2594)&gt;=I2594,+M2594,+(+I2594-L2594))</f>
        <v>0</v>
      </c>
      <c r="T2594" s="315">
        <f>Q2594+R2594-S2594</f>
        <v>0</v>
      </c>
      <c r="U2594" s="252"/>
      <c r="V2594" s="252"/>
      <c r="W2594" s="253"/>
      <c r="X2594" s="313">
        <f t="shared" ref="X2594:X2625" si="748">T2594-U2594-V2594-W2594</f>
        <v>0</v>
      </c>
    </row>
    <row r="2595" spans="2:24" ht="31.8" hidden="1" thickBot="1">
      <c r="B2595" s="140"/>
      <c r="C2595" s="137">
        <v>1091</v>
      </c>
      <c r="D2595" s="145" t="s">
        <v>224</v>
      </c>
      <c r="E2595" s="704"/>
      <c r="F2595" s="449"/>
      <c r="G2595" s="245"/>
      <c r="H2595" s="245"/>
      <c r="I2595" s="476">
        <f t="shared" si="742"/>
        <v>0</v>
      </c>
      <c r="J2595" s="243" t="str">
        <f t="shared" si="747"/>
        <v/>
      </c>
      <c r="K2595" s="244"/>
      <c r="L2595" s="423"/>
      <c r="M2595" s="252"/>
      <c r="N2595" s="315">
        <f t="shared" si="743"/>
        <v>0</v>
      </c>
      <c r="O2595" s="424">
        <f t="shared" si="744"/>
        <v>0</v>
      </c>
      <c r="P2595" s="244"/>
      <c r="Q2595" s="423"/>
      <c r="R2595" s="252"/>
      <c r="S2595" s="429">
        <f>+IF(+(L2595+M2595)&gt;=I2595,+M2595,+(+I2595-L2595))</f>
        <v>0</v>
      </c>
      <c r="T2595" s="315">
        <f>Q2595+R2595-S2595</f>
        <v>0</v>
      </c>
      <c r="U2595" s="252"/>
      <c r="V2595" s="252"/>
      <c r="W2595" s="253"/>
      <c r="X2595" s="313">
        <f t="shared" si="748"/>
        <v>0</v>
      </c>
    </row>
    <row r="2596" spans="2:24" ht="18.600000000000001" hidden="1" thickBot="1">
      <c r="B2596" s="136"/>
      <c r="C2596" s="137">
        <v>1092</v>
      </c>
      <c r="D2596" s="145" t="s">
        <v>352</v>
      </c>
      <c r="E2596" s="704"/>
      <c r="F2596" s="449"/>
      <c r="G2596" s="245"/>
      <c r="H2596" s="245"/>
      <c r="I2596" s="476">
        <f t="shared" si="742"/>
        <v>0</v>
      </c>
      <c r="J2596" s="243" t="str">
        <f t="shared" si="747"/>
        <v/>
      </c>
      <c r="K2596" s="244"/>
      <c r="L2596" s="423"/>
      <c r="M2596" s="252"/>
      <c r="N2596" s="315">
        <f t="shared" si="743"/>
        <v>0</v>
      </c>
      <c r="O2596" s="424">
        <f t="shared" si="744"/>
        <v>0</v>
      </c>
      <c r="P2596" s="244"/>
      <c r="Q2596" s="663"/>
      <c r="R2596" s="667"/>
      <c r="S2596" s="667"/>
      <c r="T2596" s="667"/>
      <c r="U2596" s="667"/>
      <c r="V2596" s="667"/>
      <c r="W2596" s="711"/>
      <c r="X2596" s="313">
        <f t="shared" si="748"/>
        <v>0</v>
      </c>
    </row>
    <row r="2597" spans="2:24" ht="18.600000000000001" hidden="1" thickBot="1">
      <c r="B2597" s="136"/>
      <c r="C2597" s="142">
        <v>1098</v>
      </c>
      <c r="D2597" s="146" t="s">
        <v>225</v>
      </c>
      <c r="E2597" s="704"/>
      <c r="F2597" s="449"/>
      <c r="G2597" s="245"/>
      <c r="H2597" s="245"/>
      <c r="I2597" s="476">
        <f t="shared" si="742"/>
        <v>0</v>
      </c>
      <c r="J2597" s="243" t="str">
        <f t="shared" si="747"/>
        <v/>
      </c>
      <c r="K2597" s="244"/>
      <c r="L2597" s="423"/>
      <c r="M2597" s="252"/>
      <c r="N2597" s="315">
        <f t="shared" si="743"/>
        <v>0</v>
      </c>
      <c r="O2597" s="424">
        <f t="shared" si="744"/>
        <v>0</v>
      </c>
      <c r="P2597" s="244"/>
      <c r="Q2597" s="423"/>
      <c r="R2597" s="252"/>
      <c r="S2597" s="429">
        <f>+IF(+(L2597+M2597)&gt;=I2597,+M2597,+(+I2597-L2597))</f>
        <v>0</v>
      </c>
      <c r="T2597" s="315">
        <f>Q2597+R2597-S2597</f>
        <v>0</v>
      </c>
      <c r="U2597" s="252"/>
      <c r="V2597" s="252"/>
      <c r="W2597" s="253"/>
      <c r="X2597" s="313">
        <f t="shared" si="748"/>
        <v>0</v>
      </c>
    </row>
    <row r="2598" spans="2:24" ht="18.600000000000001" hidden="1" thickBot="1">
      <c r="B2598" s="686">
        <v>1900</v>
      </c>
      <c r="C2598" s="942" t="s">
        <v>286</v>
      </c>
      <c r="D2598" s="942"/>
      <c r="E2598" s="687"/>
      <c r="F2598" s="688">
        <f>SUM(F2599:F2601)</f>
        <v>0</v>
      </c>
      <c r="G2598" s="689">
        <f>SUM(G2599:G2601)</f>
        <v>0</v>
      </c>
      <c r="H2598" s="689">
        <f>SUM(H2599:H2601)</f>
        <v>0</v>
      </c>
      <c r="I2598" s="689">
        <f>SUM(I2599:I2601)</f>
        <v>0</v>
      </c>
      <c r="J2598" s="243" t="str">
        <f t="shared" si="747"/>
        <v/>
      </c>
      <c r="K2598" s="244"/>
      <c r="L2598" s="316">
        <f>SUM(L2599:L2601)</f>
        <v>0</v>
      </c>
      <c r="M2598" s="317">
        <f>SUM(M2599:M2601)</f>
        <v>0</v>
      </c>
      <c r="N2598" s="425">
        <f>SUM(N2599:N2601)</f>
        <v>0</v>
      </c>
      <c r="O2598" s="426">
        <f>SUM(O2599:O2601)</f>
        <v>0</v>
      </c>
      <c r="P2598" s="244"/>
      <c r="Q2598" s="665"/>
      <c r="R2598" s="666"/>
      <c r="S2598" s="666"/>
      <c r="T2598" s="666"/>
      <c r="U2598" s="666"/>
      <c r="V2598" s="666"/>
      <c r="W2598" s="712"/>
      <c r="X2598" s="313">
        <f t="shared" si="748"/>
        <v>0</v>
      </c>
    </row>
    <row r="2599" spans="2:24" ht="18.600000000000001" hidden="1" thickBot="1">
      <c r="B2599" s="136"/>
      <c r="C2599" s="144">
        <v>1901</v>
      </c>
      <c r="D2599" s="138" t="s">
        <v>287</v>
      </c>
      <c r="E2599" s="704"/>
      <c r="F2599" s="449"/>
      <c r="G2599" s="245"/>
      <c r="H2599" s="245"/>
      <c r="I2599" s="476">
        <f>F2599+G2599+H2599</f>
        <v>0</v>
      </c>
      <c r="J2599" s="243" t="str">
        <f t="shared" si="747"/>
        <v/>
      </c>
      <c r="K2599" s="244"/>
      <c r="L2599" s="423"/>
      <c r="M2599" s="252"/>
      <c r="N2599" s="315">
        <f>I2599</f>
        <v>0</v>
      </c>
      <c r="O2599" s="424">
        <f>L2599+M2599-N2599</f>
        <v>0</v>
      </c>
      <c r="P2599" s="244"/>
      <c r="Q2599" s="663"/>
      <c r="R2599" s="667"/>
      <c r="S2599" s="667"/>
      <c r="T2599" s="667"/>
      <c r="U2599" s="667"/>
      <c r="V2599" s="667"/>
      <c r="W2599" s="711"/>
      <c r="X2599" s="313">
        <f t="shared" si="748"/>
        <v>0</v>
      </c>
    </row>
    <row r="2600" spans="2:24" ht="18.600000000000001" hidden="1" thickBot="1">
      <c r="B2600" s="136"/>
      <c r="C2600" s="137">
        <v>1981</v>
      </c>
      <c r="D2600" s="139" t="s">
        <v>288</v>
      </c>
      <c r="E2600" s="704"/>
      <c r="F2600" s="449"/>
      <c r="G2600" s="245"/>
      <c r="H2600" s="245"/>
      <c r="I2600" s="476">
        <f>F2600+G2600+H2600</f>
        <v>0</v>
      </c>
      <c r="J2600" s="243" t="str">
        <f t="shared" si="747"/>
        <v/>
      </c>
      <c r="K2600" s="244"/>
      <c r="L2600" s="423"/>
      <c r="M2600" s="252"/>
      <c r="N2600" s="315">
        <f>I2600</f>
        <v>0</v>
      </c>
      <c r="O2600" s="424">
        <f>L2600+M2600-N2600</f>
        <v>0</v>
      </c>
      <c r="P2600" s="244"/>
      <c r="Q2600" s="663"/>
      <c r="R2600" s="667"/>
      <c r="S2600" s="667"/>
      <c r="T2600" s="667"/>
      <c r="U2600" s="667"/>
      <c r="V2600" s="667"/>
      <c r="W2600" s="711"/>
      <c r="X2600" s="313">
        <f t="shared" si="748"/>
        <v>0</v>
      </c>
    </row>
    <row r="2601" spans="2:24" ht="18.600000000000001" hidden="1" thickBot="1">
      <c r="B2601" s="136"/>
      <c r="C2601" s="142">
        <v>1991</v>
      </c>
      <c r="D2601" s="141" t="s">
        <v>289</v>
      </c>
      <c r="E2601" s="704"/>
      <c r="F2601" s="449"/>
      <c r="G2601" s="245"/>
      <c r="H2601" s="245"/>
      <c r="I2601" s="476">
        <f>F2601+G2601+H2601</f>
        <v>0</v>
      </c>
      <c r="J2601" s="243" t="str">
        <f t="shared" si="747"/>
        <v/>
      </c>
      <c r="K2601" s="244"/>
      <c r="L2601" s="423"/>
      <c r="M2601" s="252"/>
      <c r="N2601" s="315">
        <f>I2601</f>
        <v>0</v>
      </c>
      <c r="O2601" s="424">
        <f>L2601+M2601-N2601</f>
        <v>0</v>
      </c>
      <c r="P2601" s="244"/>
      <c r="Q2601" s="663"/>
      <c r="R2601" s="667"/>
      <c r="S2601" s="667"/>
      <c r="T2601" s="667"/>
      <c r="U2601" s="667"/>
      <c r="V2601" s="667"/>
      <c r="W2601" s="711"/>
      <c r="X2601" s="313">
        <f t="shared" si="748"/>
        <v>0</v>
      </c>
    </row>
    <row r="2602" spans="2:24" ht="18.600000000000001" hidden="1" thickBot="1">
      <c r="B2602" s="686">
        <v>2100</v>
      </c>
      <c r="C2602" s="942" t="s">
        <v>1067</v>
      </c>
      <c r="D2602" s="942"/>
      <c r="E2602" s="687"/>
      <c r="F2602" s="688">
        <f>SUM(F2603:F2607)</f>
        <v>0</v>
      </c>
      <c r="G2602" s="689">
        <f>SUM(G2603:G2607)</f>
        <v>0</v>
      </c>
      <c r="H2602" s="689">
        <f>SUM(H2603:H2607)</f>
        <v>0</v>
      </c>
      <c r="I2602" s="689">
        <f>SUM(I2603:I2607)</f>
        <v>0</v>
      </c>
      <c r="J2602" s="243" t="str">
        <f t="shared" si="747"/>
        <v/>
      </c>
      <c r="K2602" s="244"/>
      <c r="L2602" s="316">
        <f>SUM(L2603:L2607)</f>
        <v>0</v>
      </c>
      <c r="M2602" s="317">
        <f>SUM(M2603:M2607)</f>
        <v>0</v>
      </c>
      <c r="N2602" s="425">
        <f>SUM(N2603:N2607)</f>
        <v>0</v>
      </c>
      <c r="O2602" s="426">
        <f>SUM(O2603:O2607)</f>
        <v>0</v>
      </c>
      <c r="P2602" s="244"/>
      <c r="Q2602" s="665"/>
      <c r="R2602" s="666"/>
      <c r="S2602" s="666"/>
      <c r="T2602" s="666"/>
      <c r="U2602" s="666"/>
      <c r="V2602" s="666"/>
      <c r="W2602" s="712"/>
      <c r="X2602" s="313">
        <f t="shared" si="748"/>
        <v>0</v>
      </c>
    </row>
    <row r="2603" spans="2:24" ht="18.600000000000001" hidden="1" thickBot="1">
      <c r="B2603" s="136"/>
      <c r="C2603" s="144">
        <v>2110</v>
      </c>
      <c r="D2603" s="147" t="s">
        <v>226</v>
      </c>
      <c r="E2603" s="704"/>
      <c r="F2603" s="449"/>
      <c r="G2603" s="245"/>
      <c r="H2603" s="245"/>
      <c r="I2603" s="476">
        <f>F2603+G2603+H2603</f>
        <v>0</v>
      </c>
      <c r="J2603" s="243" t="str">
        <f t="shared" si="747"/>
        <v/>
      </c>
      <c r="K2603" s="244"/>
      <c r="L2603" s="423"/>
      <c r="M2603" s="252"/>
      <c r="N2603" s="315">
        <f>I2603</f>
        <v>0</v>
      </c>
      <c r="O2603" s="424">
        <f>L2603+M2603-N2603</f>
        <v>0</v>
      </c>
      <c r="P2603" s="244"/>
      <c r="Q2603" s="663"/>
      <c r="R2603" s="667"/>
      <c r="S2603" s="667"/>
      <c r="T2603" s="667"/>
      <c r="U2603" s="667"/>
      <c r="V2603" s="667"/>
      <c r="W2603" s="711"/>
      <c r="X2603" s="313">
        <f t="shared" si="748"/>
        <v>0</v>
      </c>
    </row>
    <row r="2604" spans="2:24" ht="18.600000000000001" hidden="1" thickBot="1">
      <c r="B2604" s="171"/>
      <c r="C2604" s="137">
        <v>2120</v>
      </c>
      <c r="D2604" s="159" t="s">
        <v>227</v>
      </c>
      <c r="E2604" s="704"/>
      <c r="F2604" s="449"/>
      <c r="G2604" s="245"/>
      <c r="H2604" s="245"/>
      <c r="I2604" s="476">
        <f>F2604+G2604+H2604</f>
        <v>0</v>
      </c>
      <c r="J2604" s="243" t="str">
        <f t="shared" si="747"/>
        <v/>
      </c>
      <c r="K2604" s="244"/>
      <c r="L2604" s="423"/>
      <c r="M2604" s="252"/>
      <c r="N2604" s="315">
        <f>I2604</f>
        <v>0</v>
      </c>
      <c r="O2604" s="424">
        <f>L2604+M2604-N2604</f>
        <v>0</v>
      </c>
      <c r="P2604" s="244"/>
      <c r="Q2604" s="663"/>
      <c r="R2604" s="667"/>
      <c r="S2604" s="667"/>
      <c r="T2604" s="667"/>
      <c r="U2604" s="667"/>
      <c r="V2604" s="667"/>
      <c r="W2604" s="711"/>
      <c r="X2604" s="313">
        <f t="shared" si="748"/>
        <v>0</v>
      </c>
    </row>
    <row r="2605" spans="2:24" ht="18.600000000000001" hidden="1" thickBot="1">
      <c r="B2605" s="171"/>
      <c r="C2605" s="137">
        <v>2125</v>
      </c>
      <c r="D2605" s="156" t="s">
        <v>1060</v>
      </c>
      <c r="E2605" s="704"/>
      <c r="F2605" s="592">
        <v>0</v>
      </c>
      <c r="G2605" s="592">
        <v>0</v>
      </c>
      <c r="H2605" s="592">
        <v>0</v>
      </c>
      <c r="I2605" s="476">
        <f>F2605+G2605+H2605</f>
        <v>0</v>
      </c>
      <c r="J2605" s="243" t="str">
        <f t="shared" si="747"/>
        <v/>
      </c>
      <c r="K2605" s="244"/>
      <c r="L2605" s="423"/>
      <c r="M2605" s="252"/>
      <c r="N2605" s="315">
        <f>I2605</f>
        <v>0</v>
      </c>
      <c r="O2605" s="424">
        <f>L2605+M2605-N2605</f>
        <v>0</v>
      </c>
      <c r="P2605" s="244"/>
      <c r="Q2605" s="663"/>
      <c r="R2605" s="667"/>
      <c r="S2605" s="667"/>
      <c r="T2605" s="667"/>
      <c r="U2605" s="667"/>
      <c r="V2605" s="667"/>
      <c r="W2605" s="711"/>
      <c r="X2605" s="313">
        <f t="shared" si="748"/>
        <v>0</v>
      </c>
    </row>
    <row r="2606" spans="2:24" ht="18.600000000000001" hidden="1" thickBot="1">
      <c r="B2606" s="143"/>
      <c r="C2606" s="137">
        <v>2140</v>
      </c>
      <c r="D2606" s="159" t="s">
        <v>229</v>
      </c>
      <c r="E2606" s="704"/>
      <c r="F2606" s="592">
        <v>0</v>
      </c>
      <c r="G2606" s="592">
        <v>0</v>
      </c>
      <c r="H2606" s="592">
        <v>0</v>
      </c>
      <c r="I2606" s="476">
        <f>F2606+G2606+H2606</f>
        <v>0</v>
      </c>
      <c r="J2606" s="243" t="str">
        <f t="shared" si="747"/>
        <v/>
      </c>
      <c r="K2606" s="244"/>
      <c r="L2606" s="423"/>
      <c r="M2606" s="252"/>
      <c r="N2606" s="315">
        <f>I2606</f>
        <v>0</v>
      </c>
      <c r="O2606" s="424">
        <f>L2606+M2606-N2606</f>
        <v>0</v>
      </c>
      <c r="P2606" s="244"/>
      <c r="Q2606" s="663"/>
      <c r="R2606" s="667"/>
      <c r="S2606" s="667"/>
      <c r="T2606" s="667"/>
      <c r="U2606" s="667"/>
      <c r="V2606" s="667"/>
      <c r="W2606" s="711"/>
      <c r="X2606" s="313">
        <f t="shared" si="748"/>
        <v>0</v>
      </c>
    </row>
    <row r="2607" spans="2:24" ht="18.600000000000001" hidden="1" thickBot="1">
      <c r="B2607" s="136"/>
      <c r="C2607" s="142">
        <v>2190</v>
      </c>
      <c r="D2607" s="491" t="s">
        <v>230</v>
      </c>
      <c r="E2607" s="704"/>
      <c r="F2607" s="449"/>
      <c r="G2607" s="245"/>
      <c r="H2607" s="245"/>
      <c r="I2607" s="476">
        <f>F2607+G2607+H2607</f>
        <v>0</v>
      </c>
      <c r="J2607" s="243" t="str">
        <f t="shared" si="747"/>
        <v/>
      </c>
      <c r="K2607" s="244"/>
      <c r="L2607" s="423"/>
      <c r="M2607" s="252"/>
      <c r="N2607" s="315">
        <f>I2607</f>
        <v>0</v>
      </c>
      <c r="O2607" s="424">
        <f>L2607+M2607-N2607</f>
        <v>0</v>
      </c>
      <c r="P2607" s="244"/>
      <c r="Q2607" s="663"/>
      <c r="R2607" s="667"/>
      <c r="S2607" s="667"/>
      <c r="T2607" s="667"/>
      <c r="U2607" s="667"/>
      <c r="V2607" s="667"/>
      <c r="W2607" s="711"/>
      <c r="X2607" s="313">
        <f t="shared" si="748"/>
        <v>0</v>
      </c>
    </row>
    <row r="2608" spans="2:24" ht="18.600000000000001" hidden="1" thickBot="1">
      <c r="B2608" s="686">
        <v>2200</v>
      </c>
      <c r="C2608" s="942" t="s">
        <v>231</v>
      </c>
      <c r="D2608" s="942"/>
      <c r="E2608" s="687"/>
      <c r="F2608" s="688">
        <f>SUM(F2609:F2610)</f>
        <v>0</v>
      </c>
      <c r="G2608" s="689">
        <f>SUM(G2609:G2610)</f>
        <v>0</v>
      </c>
      <c r="H2608" s="689">
        <f>SUM(H2609:H2610)</f>
        <v>0</v>
      </c>
      <c r="I2608" s="689">
        <f>SUM(I2609:I2610)</f>
        <v>0</v>
      </c>
      <c r="J2608" s="243" t="str">
        <f t="shared" si="747"/>
        <v/>
      </c>
      <c r="K2608" s="244"/>
      <c r="L2608" s="316">
        <f>SUM(L2609:L2610)</f>
        <v>0</v>
      </c>
      <c r="M2608" s="317">
        <f>SUM(M2609:M2610)</f>
        <v>0</v>
      </c>
      <c r="N2608" s="425">
        <f>SUM(N2609:N2610)</f>
        <v>0</v>
      </c>
      <c r="O2608" s="426">
        <f>SUM(O2609:O2610)</f>
        <v>0</v>
      </c>
      <c r="P2608" s="244"/>
      <c r="Q2608" s="665"/>
      <c r="R2608" s="666"/>
      <c r="S2608" s="666"/>
      <c r="T2608" s="666"/>
      <c r="U2608" s="666"/>
      <c r="V2608" s="666"/>
      <c r="W2608" s="712"/>
      <c r="X2608" s="313">
        <f t="shared" si="748"/>
        <v>0</v>
      </c>
    </row>
    <row r="2609" spans="2:24" ht="18.600000000000001" hidden="1" thickBot="1">
      <c r="B2609" s="136"/>
      <c r="C2609" s="137">
        <v>2221</v>
      </c>
      <c r="D2609" s="139" t="s">
        <v>1440</v>
      </c>
      <c r="E2609" s="704"/>
      <c r="F2609" s="449"/>
      <c r="G2609" s="245"/>
      <c r="H2609" s="245"/>
      <c r="I2609" s="476">
        <f t="shared" ref="I2609:I2614" si="749">F2609+G2609+H2609</f>
        <v>0</v>
      </c>
      <c r="J2609" s="243" t="str">
        <f t="shared" si="747"/>
        <v/>
      </c>
      <c r="K2609" s="244"/>
      <c r="L2609" s="423"/>
      <c r="M2609" s="252"/>
      <c r="N2609" s="315">
        <f t="shared" ref="N2609:N2614" si="750">I2609</f>
        <v>0</v>
      </c>
      <c r="O2609" s="424">
        <f t="shared" ref="O2609:O2614" si="751">L2609+M2609-N2609</f>
        <v>0</v>
      </c>
      <c r="P2609" s="244"/>
      <c r="Q2609" s="663"/>
      <c r="R2609" s="667"/>
      <c r="S2609" s="667"/>
      <c r="T2609" s="667"/>
      <c r="U2609" s="667"/>
      <c r="V2609" s="667"/>
      <c r="W2609" s="711"/>
      <c r="X2609" s="313">
        <f t="shared" si="748"/>
        <v>0</v>
      </c>
    </row>
    <row r="2610" spans="2:24" ht="18.600000000000001" hidden="1" thickBot="1">
      <c r="B2610" s="136"/>
      <c r="C2610" s="142">
        <v>2224</v>
      </c>
      <c r="D2610" s="141" t="s">
        <v>232</v>
      </c>
      <c r="E2610" s="704"/>
      <c r="F2610" s="449"/>
      <c r="G2610" s="245"/>
      <c r="H2610" s="245"/>
      <c r="I2610" s="476">
        <f t="shared" si="749"/>
        <v>0</v>
      </c>
      <c r="J2610" s="243" t="str">
        <f t="shared" si="747"/>
        <v/>
      </c>
      <c r="K2610" s="244"/>
      <c r="L2610" s="423"/>
      <c r="M2610" s="252"/>
      <c r="N2610" s="315">
        <f t="shared" si="750"/>
        <v>0</v>
      </c>
      <c r="O2610" s="424">
        <f t="shared" si="751"/>
        <v>0</v>
      </c>
      <c r="P2610" s="244"/>
      <c r="Q2610" s="663"/>
      <c r="R2610" s="667"/>
      <c r="S2610" s="667"/>
      <c r="T2610" s="667"/>
      <c r="U2610" s="667"/>
      <c r="V2610" s="667"/>
      <c r="W2610" s="711"/>
      <c r="X2610" s="313">
        <f t="shared" si="748"/>
        <v>0</v>
      </c>
    </row>
    <row r="2611" spans="2:24" ht="18.600000000000001" hidden="1" thickBot="1">
      <c r="B2611" s="686">
        <v>2500</v>
      </c>
      <c r="C2611" s="944" t="s">
        <v>233</v>
      </c>
      <c r="D2611" s="944"/>
      <c r="E2611" s="687"/>
      <c r="F2611" s="690"/>
      <c r="G2611" s="691"/>
      <c r="H2611" s="691"/>
      <c r="I2611" s="692">
        <f t="shared" si="749"/>
        <v>0</v>
      </c>
      <c r="J2611" s="243" t="str">
        <f t="shared" si="747"/>
        <v/>
      </c>
      <c r="K2611" s="244"/>
      <c r="L2611" s="428"/>
      <c r="M2611" s="254"/>
      <c r="N2611" s="315">
        <f t="shared" si="750"/>
        <v>0</v>
      </c>
      <c r="O2611" s="424">
        <f t="shared" si="751"/>
        <v>0</v>
      </c>
      <c r="P2611" s="244"/>
      <c r="Q2611" s="665"/>
      <c r="R2611" s="666"/>
      <c r="S2611" s="667"/>
      <c r="T2611" s="667"/>
      <c r="U2611" s="666"/>
      <c r="V2611" s="667"/>
      <c r="W2611" s="711"/>
      <c r="X2611" s="313">
        <f t="shared" si="748"/>
        <v>0</v>
      </c>
    </row>
    <row r="2612" spans="2:24" ht="18.600000000000001" hidden="1" thickBot="1">
      <c r="B2612" s="686">
        <v>2600</v>
      </c>
      <c r="C2612" s="961" t="s">
        <v>234</v>
      </c>
      <c r="D2612" s="962"/>
      <c r="E2612" s="687"/>
      <c r="F2612" s="690"/>
      <c r="G2612" s="691"/>
      <c r="H2612" s="691"/>
      <c r="I2612" s="692">
        <f t="shared" si="749"/>
        <v>0</v>
      </c>
      <c r="J2612" s="243" t="str">
        <f t="shared" si="747"/>
        <v/>
      </c>
      <c r="K2612" s="244"/>
      <c r="L2612" s="428"/>
      <c r="M2612" s="254"/>
      <c r="N2612" s="315">
        <f t="shared" si="750"/>
        <v>0</v>
      </c>
      <c r="O2612" s="424">
        <f t="shared" si="751"/>
        <v>0</v>
      </c>
      <c r="P2612" s="244"/>
      <c r="Q2612" s="665"/>
      <c r="R2612" s="666"/>
      <c r="S2612" s="667"/>
      <c r="T2612" s="667"/>
      <c r="U2612" s="666"/>
      <c r="V2612" s="667"/>
      <c r="W2612" s="711"/>
      <c r="X2612" s="313">
        <f t="shared" si="748"/>
        <v>0</v>
      </c>
    </row>
    <row r="2613" spans="2:24" ht="18.600000000000001" hidden="1" thickBot="1">
      <c r="B2613" s="686">
        <v>2700</v>
      </c>
      <c r="C2613" s="961" t="s">
        <v>235</v>
      </c>
      <c r="D2613" s="962"/>
      <c r="E2613" s="687"/>
      <c r="F2613" s="690"/>
      <c r="G2613" s="691"/>
      <c r="H2613" s="691"/>
      <c r="I2613" s="692">
        <f t="shared" si="749"/>
        <v>0</v>
      </c>
      <c r="J2613" s="243" t="str">
        <f t="shared" si="747"/>
        <v/>
      </c>
      <c r="K2613" s="244"/>
      <c r="L2613" s="428"/>
      <c r="M2613" s="254"/>
      <c r="N2613" s="315">
        <f t="shared" si="750"/>
        <v>0</v>
      </c>
      <c r="O2613" s="424">
        <f t="shared" si="751"/>
        <v>0</v>
      </c>
      <c r="P2613" s="244"/>
      <c r="Q2613" s="665"/>
      <c r="R2613" s="666"/>
      <c r="S2613" s="667"/>
      <c r="T2613" s="667"/>
      <c r="U2613" s="666"/>
      <c r="V2613" s="667"/>
      <c r="W2613" s="711"/>
      <c r="X2613" s="313">
        <f t="shared" si="748"/>
        <v>0</v>
      </c>
    </row>
    <row r="2614" spans="2:24" ht="18.600000000000001" hidden="1" thickBot="1">
      <c r="B2614" s="686">
        <v>2800</v>
      </c>
      <c r="C2614" s="961" t="s">
        <v>1683</v>
      </c>
      <c r="D2614" s="962"/>
      <c r="E2614" s="687"/>
      <c r="F2614" s="690"/>
      <c r="G2614" s="691"/>
      <c r="H2614" s="691"/>
      <c r="I2614" s="692">
        <f t="shared" si="749"/>
        <v>0</v>
      </c>
      <c r="J2614" s="243" t="str">
        <f t="shared" si="747"/>
        <v/>
      </c>
      <c r="K2614" s="244"/>
      <c r="L2614" s="428"/>
      <c r="M2614" s="254"/>
      <c r="N2614" s="315">
        <f t="shared" si="750"/>
        <v>0</v>
      </c>
      <c r="O2614" s="424">
        <f t="shared" si="751"/>
        <v>0</v>
      </c>
      <c r="P2614" s="244"/>
      <c r="Q2614" s="665"/>
      <c r="R2614" s="666"/>
      <c r="S2614" s="667"/>
      <c r="T2614" s="667"/>
      <c r="U2614" s="666"/>
      <c r="V2614" s="667"/>
      <c r="W2614" s="711"/>
      <c r="X2614" s="313">
        <f t="shared" si="748"/>
        <v>0</v>
      </c>
    </row>
    <row r="2615" spans="2:24" ht="18.600000000000001" hidden="1" thickBot="1">
      <c r="B2615" s="686">
        <v>2900</v>
      </c>
      <c r="C2615" s="952" t="s">
        <v>236</v>
      </c>
      <c r="D2615" s="953"/>
      <c r="E2615" s="687"/>
      <c r="F2615" s="688">
        <f>SUM(F2616:F2623)</f>
        <v>0</v>
      </c>
      <c r="G2615" s="689">
        <f>SUM(G2616:G2623)</f>
        <v>0</v>
      </c>
      <c r="H2615" s="689">
        <f>SUM(H2616:H2623)</f>
        <v>0</v>
      </c>
      <c r="I2615" s="689">
        <f>SUM(I2616:I2623)</f>
        <v>0</v>
      </c>
      <c r="J2615" s="243" t="str">
        <f t="shared" si="747"/>
        <v/>
      </c>
      <c r="K2615" s="244"/>
      <c r="L2615" s="316">
        <f>SUM(L2616:L2623)</f>
        <v>0</v>
      </c>
      <c r="M2615" s="317">
        <f>SUM(M2616:M2623)</f>
        <v>0</v>
      </c>
      <c r="N2615" s="425">
        <f>SUM(N2616:N2623)</f>
        <v>0</v>
      </c>
      <c r="O2615" s="426">
        <f>SUM(O2616:O2623)</f>
        <v>0</v>
      </c>
      <c r="P2615" s="244"/>
      <c r="Q2615" s="665"/>
      <c r="R2615" s="666"/>
      <c r="S2615" s="666"/>
      <c r="T2615" s="666"/>
      <c r="U2615" s="666"/>
      <c r="V2615" s="666"/>
      <c r="W2615" s="712"/>
      <c r="X2615" s="313">
        <f t="shared" si="748"/>
        <v>0</v>
      </c>
    </row>
    <row r="2616" spans="2:24" ht="18.600000000000001" hidden="1" thickBot="1">
      <c r="B2616" s="172"/>
      <c r="C2616" s="144">
        <v>2910</v>
      </c>
      <c r="D2616" s="319" t="s">
        <v>1720</v>
      </c>
      <c r="E2616" s="704"/>
      <c r="F2616" s="449"/>
      <c r="G2616" s="245"/>
      <c r="H2616" s="245"/>
      <c r="I2616" s="476">
        <f t="shared" ref="I2616:I2623" si="752">F2616+G2616+H2616</f>
        <v>0</v>
      </c>
      <c r="J2616" s="243" t="str">
        <f t="shared" si="747"/>
        <v/>
      </c>
      <c r="K2616" s="244"/>
      <c r="L2616" s="423"/>
      <c r="M2616" s="252"/>
      <c r="N2616" s="315">
        <f t="shared" ref="N2616:N2623" si="753">I2616</f>
        <v>0</v>
      </c>
      <c r="O2616" s="424">
        <f t="shared" ref="O2616:O2623" si="754">L2616+M2616-N2616</f>
        <v>0</v>
      </c>
      <c r="P2616" s="244"/>
      <c r="Q2616" s="663"/>
      <c r="R2616" s="667"/>
      <c r="S2616" s="667"/>
      <c r="T2616" s="667"/>
      <c r="U2616" s="667"/>
      <c r="V2616" s="667"/>
      <c r="W2616" s="711"/>
      <c r="X2616" s="313">
        <f t="shared" si="748"/>
        <v>0</v>
      </c>
    </row>
    <row r="2617" spans="2:24" ht="18.600000000000001" hidden="1" thickBot="1">
      <c r="B2617" s="172"/>
      <c r="C2617" s="144">
        <v>2920</v>
      </c>
      <c r="D2617" s="319" t="s">
        <v>237</v>
      </c>
      <c r="E2617" s="704"/>
      <c r="F2617" s="449"/>
      <c r="G2617" s="245"/>
      <c r="H2617" s="245"/>
      <c r="I2617" s="476">
        <f t="shared" si="752"/>
        <v>0</v>
      </c>
      <c r="J2617" s="243" t="str">
        <f t="shared" si="747"/>
        <v/>
      </c>
      <c r="K2617" s="244"/>
      <c r="L2617" s="423"/>
      <c r="M2617" s="252"/>
      <c r="N2617" s="315">
        <f t="shared" si="753"/>
        <v>0</v>
      </c>
      <c r="O2617" s="424">
        <f t="shared" si="754"/>
        <v>0</v>
      </c>
      <c r="P2617" s="244"/>
      <c r="Q2617" s="663"/>
      <c r="R2617" s="667"/>
      <c r="S2617" s="667"/>
      <c r="T2617" s="667"/>
      <c r="U2617" s="667"/>
      <c r="V2617" s="667"/>
      <c r="W2617" s="711"/>
      <c r="X2617" s="313">
        <f t="shared" si="748"/>
        <v>0</v>
      </c>
    </row>
    <row r="2618" spans="2:24" ht="33" hidden="1" thickBot="1">
      <c r="B2618" s="172"/>
      <c r="C2618" s="168">
        <v>2969</v>
      </c>
      <c r="D2618" s="320" t="s">
        <v>238</v>
      </c>
      <c r="E2618" s="704"/>
      <c r="F2618" s="449"/>
      <c r="G2618" s="245"/>
      <c r="H2618" s="245"/>
      <c r="I2618" s="476">
        <f t="shared" si="752"/>
        <v>0</v>
      </c>
      <c r="J2618" s="243" t="str">
        <f t="shared" si="747"/>
        <v/>
      </c>
      <c r="K2618" s="244"/>
      <c r="L2618" s="423"/>
      <c r="M2618" s="252"/>
      <c r="N2618" s="315">
        <f t="shared" si="753"/>
        <v>0</v>
      </c>
      <c r="O2618" s="424">
        <f t="shared" si="754"/>
        <v>0</v>
      </c>
      <c r="P2618" s="244"/>
      <c r="Q2618" s="663"/>
      <c r="R2618" s="667"/>
      <c r="S2618" s="667"/>
      <c r="T2618" s="667"/>
      <c r="U2618" s="667"/>
      <c r="V2618" s="667"/>
      <c r="W2618" s="711"/>
      <c r="X2618" s="313">
        <f t="shared" si="748"/>
        <v>0</v>
      </c>
    </row>
    <row r="2619" spans="2:24" ht="33" hidden="1" thickBot="1">
      <c r="B2619" s="172"/>
      <c r="C2619" s="168">
        <v>2970</v>
      </c>
      <c r="D2619" s="320" t="s">
        <v>239</v>
      </c>
      <c r="E2619" s="704"/>
      <c r="F2619" s="449"/>
      <c r="G2619" s="245"/>
      <c r="H2619" s="245"/>
      <c r="I2619" s="476">
        <f t="shared" si="752"/>
        <v>0</v>
      </c>
      <c r="J2619" s="243" t="str">
        <f t="shared" si="747"/>
        <v/>
      </c>
      <c r="K2619" s="244"/>
      <c r="L2619" s="423"/>
      <c r="M2619" s="252"/>
      <c r="N2619" s="315">
        <f t="shared" si="753"/>
        <v>0</v>
      </c>
      <c r="O2619" s="424">
        <f t="shared" si="754"/>
        <v>0</v>
      </c>
      <c r="P2619" s="244"/>
      <c r="Q2619" s="663"/>
      <c r="R2619" s="667"/>
      <c r="S2619" s="667"/>
      <c r="T2619" s="667"/>
      <c r="U2619" s="667"/>
      <c r="V2619" s="667"/>
      <c r="W2619" s="711"/>
      <c r="X2619" s="313">
        <f t="shared" si="748"/>
        <v>0</v>
      </c>
    </row>
    <row r="2620" spans="2:24" ht="18.600000000000001" hidden="1" thickBot="1">
      <c r="B2620" s="172"/>
      <c r="C2620" s="166">
        <v>2989</v>
      </c>
      <c r="D2620" s="321" t="s">
        <v>240</v>
      </c>
      <c r="E2620" s="704"/>
      <c r="F2620" s="449"/>
      <c r="G2620" s="245"/>
      <c r="H2620" s="245"/>
      <c r="I2620" s="476">
        <f t="shared" si="752"/>
        <v>0</v>
      </c>
      <c r="J2620" s="243" t="str">
        <f t="shared" si="747"/>
        <v/>
      </c>
      <c r="K2620" s="244"/>
      <c r="L2620" s="423"/>
      <c r="M2620" s="252"/>
      <c r="N2620" s="315">
        <f t="shared" si="753"/>
        <v>0</v>
      </c>
      <c r="O2620" s="424">
        <f t="shared" si="754"/>
        <v>0</v>
      </c>
      <c r="P2620" s="244"/>
      <c r="Q2620" s="663"/>
      <c r="R2620" s="667"/>
      <c r="S2620" s="667"/>
      <c r="T2620" s="667"/>
      <c r="U2620" s="667"/>
      <c r="V2620" s="667"/>
      <c r="W2620" s="711"/>
      <c r="X2620" s="313">
        <f t="shared" si="748"/>
        <v>0</v>
      </c>
    </row>
    <row r="2621" spans="2:24" ht="33" hidden="1" thickBot="1">
      <c r="B2621" s="136"/>
      <c r="C2621" s="137">
        <v>2990</v>
      </c>
      <c r="D2621" s="322" t="s">
        <v>1701</v>
      </c>
      <c r="E2621" s="704"/>
      <c r="F2621" s="449"/>
      <c r="G2621" s="245"/>
      <c r="H2621" s="245"/>
      <c r="I2621" s="476">
        <f t="shared" si="752"/>
        <v>0</v>
      </c>
      <c r="J2621" s="243" t="str">
        <f t="shared" si="747"/>
        <v/>
      </c>
      <c r="K2621" s="244"/>
      <c r="L2621" s="423"/>
      <c r="M2621" s="252"/>
      <c r="N2621" s="315">
        <f t="shared" si="753"/>
        <v>0</v>
      </c>
      <c r="O2621" s="424">
        <f t="shared" si="754"/>
        <v>0</v>
      </c>
      <c r="P2621" s="244"/>
      <c r="Q2621" s="663"/>
      <c r="R2621" s="667"/>
      <c r="S2621" s="667"/>
      <c r="T2621" s="667"/>
      <c r="U2621" s="667"/>
      <c r="V2621" s="667"/>
      <c r="W2621" s="711"/>
      <c r="X2621" s="313">
        <f t="shared" si="748"/>
        <v>0</v>
      </c>
    </row>
    <row r="2622" spans="2:24" ht="18.600000000000001" hidden="1" thickBot="1">
      <c r="B2622" s="136"/>
      <c r="C2622" s="137">
        <v>2991</v>
      </c>
      <c r="D2622" s="322" t="s">
        <v>241</v>
      </c>
      <c r="E2622" s="704"/>
      <c r="F2622" s="449"/>
      <c r="G2622" s="245"/>
      <c r="H2622" s="245"/>
      <c r="I2622" s="476">
        <f t="shared" si="752"/>
        <v>0</v>
      </c>
      <c r="J2622" s="243" t="str">
        <f t="shared" si="747"/>
        <v/>
      </c>
      <c r="K2622" s="244"/>
      <c r="L2622" s="423"/>
      <c r="M2622" s="252"/>
      <c r="N2622" s="315">
        <f t="shared" si="753"/>
        <v>0</v>
      </c>
      <c r="O2622" s="424">
        <f t="shared" si="754"/>
        <v>0</v>
      </c>
      <c r="P2622" s="244"/>
      <c r="Q2622" s="663"/>
      <c r="R2622" s="667"/>
      <c r="S2622" s="667"/>
      <c r="T2622" s="667"/>
      <c r="U2622" s="667"/>
      <c r="V2622" s="667"/>
      <c r="W2622" s="711"/>
      <c r="X2622" s="313">
        <f t="shared" si="748"/>
        <v>0</v>
      </c>
    </row>
    <row r="2623" spans="2:24" ht="18.600000000000001" hidden="1" thickBot="1">
      <c r="B2623" s="136"/>
      <c r="C2623" s="142">
        <v>2992</v>
      </c>
      <c r="D2623" s="154" t="s">
        <v>242</v>
      </c>
      <c r="E2623" s="704"/>
      <c r="F2623" s="449"/>
      <c r="G2623" s="245"/>
      <c r="H2623" s="245"/>
      <c r="I2623" s="476">
        <f t="shared" si="752"/>
        <v>0</v>
      </c>
      <c r="J2623" s="243" t="str">
        <f t="shared" si="747"/>
        <v/>
      </c>
      <c r="K2623" s="244"/>
      <c r="L2623" s="423"/>
      <c r="M2623" s="252"/>
      <c r="N2623" s="315">
        <f t="shared" si="753"/>
        <v>0</v>
      </c>
      <c r="O2623" s="424">
        <f t="shared" si="754"/>
        <v>0</v>
      </c>
      <c r="P2623" s="244"/>
      <c r="Q2623" s="663"/>
      <c r="R2623" s="667"/>
      <c r="S2623" s="667"/>
      <c r="T2623" s="667"/>
      <c r="U2623" s="667"/>
      <c r="V2623" s="667"/>
      <c r="W2623" s="711"/>
      <c r="X2623" s="313">
        <f t="shared" si="748"/>
        <v>0</v>
      </c>
    </row>
    <row r="2624" spans="2:24" ht="18.600000000000001" hidden="1" thickBot="1">
      <c r="B2624" s="686">
        <v>3300</v>
      </c>
      <c r="C2624" s="952" t="s">
        <v>1740</v>
      </c>
      <c r="D2624" s="952"/>
      <c r="E2624" s="687"/>
      <c r="F2624" s="673">
        <v>0</v>
      </c>
      <c r="G2624" s="673">
        <v>0</v>
      </c>
      <c r="H2624" s="673">
        <v>0</v>
      </c>
      <c r="I2624" s="689">
        <f>SUM(I2625:I2629)</f>
        <v>0</v>
      </c>
      <c r="J2624" s="243" t="str">
        <f t="shared" si="747"/>
        <v/>
      </c>
      <c r="K2624" s="244"/>
      <c r="L2624" s="665"/>
      <c r="M2624" s="666"/>
      <c r="N2624" s="666"/>
      <c r="O2624" s="712"/>
      <c r="P2624" s="244"/>
      <c r="Q2624" s="665"/>
      <c r="R2624" s="666"/>
      <c r="S2624" s="666"/>
      <c r="T2624" s="666"/>
      <c r="U2624" s="666"/>
      <c r="V2624" s="666"/>
      <c r="W2624" s="712"/>
      <c r="X2624" s="313">
        <f t="shared" si="748"/>
        <v>0</v>
      </c>
    </row>
    <row r="2625" spans="2:24" ht="18.600000000000001" hidden="1" thickBot="1">
      <c r="B2625" s="143"/>
      <c r="C2625" s="144">
        <v>3301</v>
      </c>
      <c r="D2625" s="460" t="s">
        <v>243</v>
      </c>
      <c r="E2625" s="704"/>
      <c r="F2625" s="592">
        <v>0</v>
      </c>
      <c r="G2625" s="592">
        <v>0</v>
      </c>
      <c r="H2625" s="592">
        <v>0</v>
      </c>
      <c r="I2625" s="476">
        <f t="shared" ref="I2625:I2632" si="755">F2625+G2625+H2625</f>
        <v>0</v>
      </c>
      <c r="J2625" s="243" t="str">
        <f t="shared" si="747"/>
        <v/>
      </c>
      <c r="K2625" s="244"/>
      <c r="L2625" s="663"/>
      <c r="M2625" s="667"/>
      <c r="N2625" s="667"/>
      <c r="O2625" s="711"/>
      <c r="P2625" s="244"/>
      <c r="Q2625" s="663"/>
      <c r="R2625" s="667"/>
      <c r="S2625" s="667"/>
      <c r="T2625" s="667"/>
      <c r="U2625" s="667"/>
      <c r="V2625" s="667"/>
      <c r="W2625" s="711"/>
      <c r="X2625" s="313">
        <f t="shared" si="748"/>
        <v>0</v>
      </c>
    </row>
    <row r="2626" spans="2:24" ht="18.600000000000001" hidden="1" thickBot="1">
      <c r="B2626" s="143"/>
      <c r="C2626" s="168">
        <v>3302</v>
      </c>
      <c r="D2626" s="461" t="s">
        <v>1061</v>
      </c>
      <c r="E2626" s="704"/>
      <c r="F2626" s="592">
        <v>0</v>
      </c>
      <c r="G2626" s="592">
        <v>0</v>
      </c>
      <c r="H2626" s="592">
        <v>0</v>
      </c>
      <c r="I2626" s="476">
        <f t="shared" si="755"/>
        <v>0</v>
      </c>
      <c r="J2626" s="243" t="str">
        <f t="shared" ref="J2626:J2657" si="756">(IF($E2626&lt;&gt;0,$J$2,IF($I2626&lt;&gt;0,$J$2,"")))</f>
        <v/>
      </c>
      <c r="K2626" s="244"/>
      <c r="L2626" s="663"/>
      <c r="M2626" s="667"/>
      <c r="N2626" s="667"/>
      <c r="O2626" s="711"/>
      <c r="P2626" s="244"/>
      <c r="Q2626" s="663"/>
      <c r="R2626" s="667"/>
      <c r="S2626" s="667"/>
      <c r="T2626" s="667"/>
      <c r="U2626" s="667"/>
      <c r="V2626" s="667"/>
      <c r="W2626" s="711"/>
      <c r="X2626" s="313">
        <f t="shared" ref="X2626:X2657" si="757">T2626-U2626-V2626-W2626</f>
        <v>0</v>
      </c>
    </row>
    <row r="2627" spans="2:24" ht="18.600000000000001" hidden="1" thickBot="1">
      <c r="B2627" s="143"/>
      <c r="C2627" s="166">
        <v>3304</v>
      </c>
      <c r="D2627" s="462" t="s">
        <v>245</v>
      </c>
      <c r="E2627" s="704"/>
      <c r="F2627" s="592">
        <v>0</v>
      </c>
      <c r="G2627" s="592">
        <v>0</v>
      </c>
      <c r="H2627" s="592">
        <v>0</v>
      </c>
      <c r="I2627" s="476">
        <f t="shared" si="755"/>
        <v>0</v>
      </c>
      <c r="J2627" s="243" t="str">
        <f t="shared" si="756"/>
        <v/>
      </c>
      <c r="K2627" s="244"/>
      <c r="L2627" s="663"/>
      <c r="M2627" s="667"/>
      <c r="N2627" s="667"/>
      <c r="O2627" s="711"/>
      <c r="P2627" s="244"/>
      <c r="Q2627" s="663"/>
      <c r="R2627" s="667"/>
      <c r="S2627" s="667"/>
      <c r="T2627" s="667"/>
      <c r="U2627" s="667"/>
      <c r="V2627" s="667"/>
      <c r="W2627" s="711"/>
      <c r="X2627" s="313">
        <f t="shared" si="757"/>
        <v>0</v>
      </c>
    </row>
    <row r="2628" spans="2:24" ht="31.8" hidden="1" thickBot="1">
      <c r="B2628" s="143"/>
      <c r="C2628" s="142">
        <v>3306</v>
      </c>
      <c r="D2628" s="463" t="s">
        <v>1684</v>
      </c>
      <c r="E2628" s="704"/>
      <c r="F2628" s="592">
        <v>0</v>
      </c>
      <c r="G2628" s="592">
        <v>0</v>
      </c>
      <c r="H2628" s="592">
        <v>0</v>
      </c>
      <c r="I2628" s="476">
        <f t="shared" si="755"/>
        <v>0</v>
      </c>
      <c r="J2628" s="243" t="str">
        <f t="shared" si="756"/>
        <v/>
      </c>
      <c r="K2628" s="244"/>
      <c r="L2628" s="663"/>
      <c r="M2628" s="667"/>
      <c r="N2628" s="667"/>
      <c r="O2628" s="711"/>
      <c r="P2628" s="244"/>
      <c r="Q2628" s="663"/>
      <c r="R2628" s="667"/>
      <c r="S2628" s="667"/>
      <c r="T2628" s="667"/>
      <c r="U2628" s="667"/>
      <c r="V2628" s="667"/>
      <c r="W2628" s="711"/>
      <c r="X2628" s="313">
        <f t="shared" si="757"/>
        <v>0</v>
      </c>
    </row>
    <row r="2629" spans="2:24" ht="18.600000000000001" hidden="1" thickBot="1">
      <c r="B2629" s="143"/>
      <c r="C2629" s="142">
        <v>3307</v>
      </c>
      <c r="D2629" s="463" t="s">
        <v>1775</v>
      </c>
      <c r="E2629" s="704"/>
      <c r="F2629" s="592">
        <v>0</v>
      </c>
      <c r="G2629" s="592">
        <v>0</v>
      </c>
      <c r="H2629" s="592">
        <v>0</v>
      </c>
      <c r="I2629" s="476">
        <f t="shared" si="755"/>
        <v>0</v>
      </c>
      <c r="J2629" s="243" t="str">
        <f t="shared" si="756"/>
        <v/>
      </c>
      <c r="K2629" s="244"/>
      <c r="L2629" s="663"/>
      <c r="M2629" s="667"/>
      <c r="N2629" s="667"/>
      <c r="O2629" s="711"/>
      <c r="P2629" s="244"/>
      <c r="Q2629" s="663"/>
      <c r="R2629" s="667"/>
      <c r="S2629" s="667"/>
      <c r="T2629" s="667"/>
      <c r="U2629" s="667"/>
      <c r="V2629" s="667"/>
      <c r="W2629" s="711"/>
      <c r="X2629" s="313">
        <f t="shared" si="757"/>
        <v>0</v>
      </c>
    </row>
    <row r="2630" spans="2:24" ht="18.600000000000001" hidden="1" thickBot="1">
      <c r="B2630" s="686">
        <v>3900</v>
      </c>
      <c r="C2630" s="944" t="s">
        <v>246</v>
      </c>
      <c r="D2630" s="965"/>
      <c r="E2630" s="687"/>
      <c r="F2630" s="673">
        <v>0</v>
      </c>
      <c r="G2630" s="673">
        <v>0</v>
      </c>
      <c r="H2630" s="673">
        <v>0</v>
      </c>
      <c r="I2630" s="692">
        <f t="shared" si="755"/>
        <v>0</v>
      </c>
      <c r="J2630" s="243" t="str">
        <f t="shared" si="756"/>
        <v/>
      </c>
      <c r="K2630" s="244"/>
      <c r="L2630" s="428"/>
      <c r="M2630" s="254"/>
      <c r="N2630" s="317">
        <f>I2630</f>
        <v>0</v>
      </c>
      <c r="O2630" s="424">
        <f>L2630+M2630-N2630</f>
        <v>0</v>
      </c>
      <c r="P2630" s="244"/>
      <c r="Q2630" s="428"/>
      <c r="R2630" s="254"/>
      <c r="S2630" s="429">
        <f>+IF(+(L2630+M2630)&gt;=I2630,+M2630,+(+I2630-L2630))</f>
        <v>0</v>
      </c>
      <c r="T2630" s="315">
        <f>Q2630+R2630-S2630</f>
        <v>0</v>
      </c>
      <c r="U2630" s="254"/>
      <c r="V2630" s="254"/>
      <c r="W2630" s="253"/>
      <c r="X2630" s="313">
        <f t="shared" si="757"/>
        <v>0</v>
      </c>
    </row>
    <row r="2631" spans="2:24" ht="18.600000000000001" hidden="1" thickBot="1">
      <c r="B2631" s="686">
        <v>4000</v>
      </c>
      <c r="C2631" s="966" t="s">
        <v>247</v>
      </c>
      <c r="D2631" s="966"/>
      <c r="E2631" s="687"/>
      <c r="F2631" s="690"/>
      <c r="G2631" s="691"/>
      <c r="H2631" s="691"/>
      <c r="I2631" s="692">
        <f t="shared" si="755"/>
        <v>0</v>
      </c>
      <c r="J2631" s="243" t="str">
        <f t="shared" si="756"/>
        <v/>
      </c>
      <c r="K2631" s="244"/>
      <c r="L2631" s="428"/>
      <c r="M2631" s="254"/>
      <c r="N2631" s="317">
        <f>I2631</f>
        <v>0</v>
      </c>
      <c r="O2631" s="424">
        <f>L2631+M2631-N2631</f>
        <v>0</v>
      </c>
      <c r="P2631" s="244"/>
      <c r="Q2631" s="665"/>
      <c r="R2631" s="666"/>
      <c r="S2631" s="666"/>
      <c r="T2631" s="667"/>
      <c r="U2631" s="666"/>
      <c r="V2631" s="666"/>
      <c r="W2631" s="711"/>
      <c r="X2631" s="313">
        <f t="shared" si="757"/>
        <v>0</v>
      </c>
    </row>
    <row r="2632" spans="2:24" ht="18.600000000000001" hidden="1" thickBot="1">
      <c r="B2632" s="686">
        <v>4100</v>
      </c>
      <c r="C2632" s="966" t="s">
        <v>248</v>
      </c>
      <c r="D2632" s="966"/>
      <c r="E2632" s="687"/>
      <c r="F2632" s="673">
        <v>0</v>
      </c>
      <c r="G2632" s="673">
        <v>0</v>
      </c>
      <c r="H2632" s="673">
        <v>0</v>
      </c>
      <c r="I2632" s="692">
        <f t="shared" si="755"/>
        <v>0</v>
      </c>
      <c r="J2632" s="243" t="str">
        <f t="shared" si="756"/>
        <v/>
      </c>
      <c r="K2632" s="244"/>
      <c r="L2632" s="665"/>
      <c r="M2632" s="666"/>
      <c r="N2632" s="666"/>
      <c r="O2632" s="712"/>
      <c r="P2632" s="244"/>
      <c r="Q2632" s="665"/>
      <c r="R2632" s="666"/>
      <c r="S2632" s="666"/>
      <c r="T2632" s="666"/>
      <c r="U2632" s="666"/>
      <c r="V2632" s="666"/>
      <c r="W2632" s="712"/>
      <c r="X2632" s="313">
        <f t="shared" si="757"/>
        <v>0</v>
      </c>
    </row>
    <row r="2633" spans="2:24" ht="18.600000000000001" hidden="1" thickBot="1">
      <c r="B2633" s="686">
        <v>4200</v>
      </c>
      <c r="C2633" s="952" t="s">
        <v>249</v>
      </c>
      <c r="D2633" s="953"/>
      <c r="E2633" s="687"/>
      <c r="F2633" s="688">
        <f>SUM(F2634:F2639)</f>
        <v>0</v>
      </c>
      <c r="G2633" s="689">
        <f>SUM(G2634:G2639)</f>
        <v>0</v>
      </c>
      <c r="H2633" s="689">
        <f>SUM(H2634:H2639)</f>
        <v>0</v>
      </c>
      <c r="I2633" s="689">
        <f>SUM(I2634:I2639)</f>
        <v>0</v>
      </c>
      <c r="J2633" s="243" t="str">
        <f t="shared" si="756"/>
        <v/>
      </c>
      <c r="K2633" s="244"/>
      <c r="L2633" s="316">
        <f>SUM(L2634:L2639)</f>
        <v>0</v>
      </c>
      <c r="M2633" s="317">
        <f>SUM(M2634:M2639)</f>
        <v>0</v>
      </c>
      <c r="N2633" s="425">
        <f>SUM(N2634:N2639)</f>
        <v>0</v>
      </c>
      <c r="O2633" s="426">
        <f>SUM(O2634:O2639)</f>
        <v>0</v>
      </c>
      <c r="P2633" s="244"/>
      <c r="Q2633" s="316">
        <f t="shared" ref="Q2633:W2633" si="758">SUM(Q2634:Q2639)</f>
        <v>0</v>
      </c>
      <c r="R2633" s="317">
        <f t="shared" si="758"/>
        <v>0</v>
      </c>
      <c r="S2633" s="317">
        <f t="shared" si="758"/>
        <v>0</v>
      </c>
      <c r="T2633" s="317">
        <f t="shared" si="758"/>
        <v>0</v>
      </c>
      <c r="U2633" s="317">
        <f t="shared" si="758"/>
        <v>0</v>
      </c>
      <c r="V2633" s="317">
        <f t="shared" si="758"/>
        <v>0</v>
      </c>
      <c r="W2633" s="426">
        <f t="shared" si="758"/>
        <v>0</v>
      </c>
      <c r="X2633" s="313">
        <f t="shared" si="757"/>
        <v>0</v>
      </c>
    </row>
    <row r="2634" spans="2:24" ht="18.600000000000001" hidden="1" thickBot="1">
      <c r="B2634" s="173"/>
      <c r="C2634" s="144">
        <v>4201</v>
      </c>
      <c r="D2634" s="138" t="s">
        <v>250</v>
      </c>
      <c r="E2634" s="704"/>
      <c r="F2634" s="449"/>
      <c r="G2634" s="245"/>
      <c r="H2634" s="245"/>
      <c r="I2634" s="476">
        <f t="shared" ref="I2634:I2639" si="759">F2634+G2634+H2634</f>
        <v>0</v>
      </c>
      <c r="J2634" s="243" t="str">
        <f t="shared" si="756"/>
        <v/>
      </c>
      <c r="K2634" s="244"/>
      <c r="L2634" s="423"/>
      <c r="M2634" s="252"/>
      <c r="N2634" s="315">
        <f t="shared" ref="N2634:N2639" si="760">I2634</f>
        <v>0</v>
      </c>
      <c r="O2634" s="424">
        <f t="shared" ref="O2634:O2639" si="761">L2634+M2634-N2634</f>
        <v>0</v>
      </c>
      <c r="P2634" s="244"/>
      <c r="Q2634" s="423"/>
      <c r="R2634" s="252"/>
      <c r="S2634" s="429">
        <f t="shared" ref="S2634:S2639" si="762">+IF(+(L2634+M2634)&gt;=I2634,+M2634,+(+I2634-L2634))</f>
        <v>0</v>
      </c>
      <c r="T2634" s="315">
        <f t="shared" ref="T2634:T2639" si="763">Q2634+R2634-S2634</f>
        <v>0</v>
      </c>
      <c r="U2634" s="252"/>
      <c r="V2634" s="252"/>
      <c r="W2634" s="253"/>
      <c r="X2634" s="313">
        <f t="shared" si="757"/>
        <v>0</v>
      </c>
    </row>
    <row r="2635" spans="2:24" ht="18.600000000000001" hidden="1" thickBot="1">
      <c r="B2635" s="173"/>
      <c r="C2635" s="137">
        <v>4202</v>
      </c>
      <c r="D2635" s="139" t="s">
        <v>251</v>
      </c>
      <c r="E2635" s="704"/>
      <c r="F2635" s="449"/>
      <c r="G2635" s="245"/>
      <c r="H2635" s="245"/>
      <c r="I2635" s="476">
        <f t="shared" si="759"/>
        <v>0</v>
      </c>
      <c r="J2635" s="243" t="str">
        <f t="shared" si="756"/>
        <v/>
      </c>
      <c r="K2635" s="244"/>
      <c r="L2635" s="423"/>
      <c r="M2635" s="252"/>
      <c r="N2635" s="315">
        <f t="shared" si="760"/>
        <v>0</v>
      </c>
      <c r="O2635" s="424">
        <f t="shared" si="761"/>
        <v>0</v>
      </c>
      <c r="P2635" s="244"/>
      <c r="Q2635" s="423"/>
      <c r="R2635" s="252"/>
      <c r="S2635" s="429">
        <f t="shared" si="762"/>
        <v>0</v>
      </c>
      <c r="T2635" s="315">
        <f t="shared" si="763"/>
        <v>0</v>
      </c>
      <c r="U2635" s="252"/>
      <c r="V2635" s="252"/>
      <c r="W2635" s="253"/>
      <c r="X2635" s="313">
        <f t="shared" si="757"/>
        <v>0</v>
      </c>
    </row>
    <row r="2636" spans="2:24" ht="18.600000000000001" hidden="1" thickBot="1">
      <c r="B2636" s="173"/>
      <c r="C2636" s="137">
        <v>4214</v>
      </c>
      <c r="D2636" s="139" t="s">
        <v>252</v>
      </c>
      <c r="E2636" s="704"/>
      <c r="F2636" s="449"/>
      <c r="G2636" s="245"/>
      <c r="H2636" s="245"/>
      <c r="I2636" s="476">
        <f t="shared" si="759"/>
        <v>0</v>
      </c>
      <c r="J2636" s="243" t="str">
        <f t="shared" si="756"/>
        <v/>
      </c>
      <c r="K2636" s="244"/>
      <c r="L2636" s="423"/>
      <c r="M2636" s="252"/>
      <c r="N2636" s="315">
        <f t="shared" si="760"/>
        <v>0</v>
      </c>
      <c r="O2636" s="424">
        <f t="shared" si="761"/>
        <v>0</v>
      </c>
      <c r="P2636" s="244"/>
      <c r="Q2636" s="423"/>
      <c r="R2636" s="252"/>
      <c r="S2636" s="429">
        <f t="shared" si="762"/>
        <v>0</v>
      </c>
      <c r="T2636" s="315">
        <f t="shared" si="763"/>
        <v>0</v>
      </c>
      <c r="U2636" s="252"/>
      <c r="V2636" s="252"/>
      <c r="W2636" s="253"/>
      <c r="X2636" s="313">
        <f t="shared" si="757"/>
        <v>0</v>
      </c>
    </row>
    <row r="2637" spans="2:24" ht="18.600000000000001" hidden="1" thickBot="1">
      <c r="B2637" s="173"/>
      <c r="C2637" s="137">
        <v>4217</v>
      </c>
      <c r="D2637" s="139" t="s">
        <v>253</v>
      </c>
      <c r="E2637" s="704"/>
      <c r="F2637" s="449"/>
      <c r="G2637" s="245"/>
      <c r="H2637" s="245"/>
      <c r="I2637" s="476">
        <f t="shared" si="759"/>
        <v>0</v>
      </c>
      <c r="J2637" s="243" t="str">
        <f t="shared" si="756"/>
        <v/>
      </c>
      <c r="K2637" s="244"/>
      <c r="L2637" s="423"/>
      <c r="M2637" s="252"/>
      <c r="N2637" s="315">
        <f t="shared" si="760"/>
        <v>0</v>
      </c>
      <c r="O2637" s="424">
        <f t="shared" si="761"/>
        <v>0</v>
      </c>
      <c r="P2637" s="244"/>
      <c r="Q2637" s="423"/>
      <c r="R2637" s="252"/>
      <c r="S2637" s="429">
        <f t="shared" si="762"/>
        <v>0</v>
      </c>
      <c r="T2637" s="315">
        <f t="shared" si="763"/>
        <v>0</v>
      </c>
      <c r="U2637" s="252"/>
      <c r="V2637" s="252"/>
      <c r="W2637" s="253"/>
      <c r="X2637" s="313">
        <f t="shared" si="757"/>
        <v>0</v>
      </c>
    </row>
    <row r="2638" spans="2:24" ht="18.600000000000001" hidden="1" thickBot="1">
      <c r="B2638" s="173"/>
      <c r="C2638" s="137">
        <v>4218</v>
      </c>
      <c r="D2638" s="145" t="s">
        <v>254</v>
      </c>
      <c r="E2638" s="704"/>
      <c r="F2638" s="449"/>
      <c r="G2638" s="245"/>
      <c r="H2638" s="245"/>
      <c r="I2638" s="476">
        <f t="shared" si="759"/>
        <v>0</v>
      </c>
      <c r="J2638" s="243" t="str">
        <f t="shared" si="756"/>
        <v/>
      </c>
      <c r="K2638" s="244"/>
      <c r="L2638" s="423"/>
      <c r="M2638" s="252"/>
      <c r="N2638" s="315">
        <f t="shared" si="760"/>
        <v>0</v>
      </c>
      <c r="O2638" s="424">
        <f t="shared" si="761"/>
        <v>0</v>
      </c>
      <c r="P2638" s="244"/>
      <c r="Q2638" s="423"/>
      <c r="R2638" s="252"/>
      <c r="S2638" s="429">
        <f t="shared" si="762"/>
        <v>0</v>
      </c>
      <c r="T2638" s="315">
        <f t="shared" si="763"/>
        <v>0</v>
      </c>
      <c r="U2638" s="252"/>
      <c r="V2638" s="252"/>
      <c r="W2638" s="253"/>
      <c r="X2638" s="313">
        <f t="shared" si="757"/>
        <v>0</v>
      </c>
    </row>
    <row r="2639" spans="2:24" ht="18.600000000000001" hidden="1" thickBot="1">
      <c r="B2639" s="173"/>
      <c r="C2639" s="137">
        <v>4219</v>
      </c>
      <c r="D2639" s="156" t="s">
        <v>255</v>
      </c>
      <c r="E2639" s="704"/>
      <c r="F2639" s="449"/>
      <c r="G2639" s="245"/>
      <c r="H2639" s="245"/>
      <c r="I2639" s="476">
        <f t="shared" si="759"/>
        <v>0</v>
      </c>
      <c r="J2639" s="243" t="str">
        <f t="shared" si="756"/>
        <v/>
      </c>
      <c r="K2639" s="244"/>
      <c r="L2639" s="423"/>
      <c r="M2639" s="252"/>
      <c r="N2639" s="315">
        <f t="shared" si="760"/>
        <v>0</v>
      </c>
      <c r="O2639" s="424">
        <f t="shared" si="761"/>
        <v>0</v>
      </c>
      <c r="P2639" s="244"/>
      <c r="Q2639" s="423"/>
      <c r="R2639" s="252"/>
      <c r="S2639" s="429">
        <f t="shared" si="762"/>
        <v>0</v>
      </c>
      <c r="T2639" s="315">
        <f t="shared" si="763"/>
        <v>0</v>
      </c>
      <c r="U2639" s="252"/>
      <c r="V2639" s="252"/>
      <c r="W2639" s="253"/>
      <c r="X2639" s="313">
        <f t="shared" si="757"/>
        <v>0</v>
      </c>
    </row>
    <row r="2640" spans="2:24" ht="18.600000000000001" hidden="1" thickBot="1">
      <c r="B2640" s="686">
        <v>4300</v>
      </c>
      <c r="C2640" s="942" t="s">
        <v>1685</v>
      </c>
      <c r="D2640" s="942"/>
      <c r="E2640" s="687"/>
      <c r="F2640" s="688">
        <f>SUM(F2641:F2643)</f>
        <v>0</v>
      </c>
      <c r="G2640" s="689">
        <f>SUM(G2641:G2643)</f>
        <v>0</v>
      </c>
      <c r="H2640" s="689">
        <f>SUM(H2641:H2643)</f>
        <v>0</v>
      </c>
      <c r="I2640" s="689">
        <f>SUM(I2641:I2643)</f>
        <v>0</v>
      </c>
      <c r="J2640" s="243" t="str">
        <f t="shared" si="756"/>
        <v/>
      </c>
      <c r="K2640" s="244"/>
      <c r="L2640" s="316">
        <f>SUM(L2641:L2643)</f>
        <v>0</v>
      </c>
      <c r="M2640" s="317">
        <f>SUM(M2641:M2643)</f>
        <v>0</v>
      </c>
      <c r="N2640" s="425">
        <f>SUM(N2641:N2643)</f>
        <v>0</v>
      </c>
      <c r="O2640" s="426">
        <f>SUM(O2641:O2643)</f>
        <v>0</v>
      </c>
      <c r="P2640" s="244"/>
      <c r="Q2640" s="316">
        <f t="shared" ref="Q2640:W2640" si="764">SUM(Q2641:Q2643)</f>
        <v>0</v>
      </c>
      <c r="R2640" s="317">
        <f t="shared" si="764"/>
        <v>0</v>
      </c>
      <c r="S2640" s="317">
        <f t="shared" si="764"/>
        <v>0</v>
      </c>
      <c r="T2640" s="317">
        <f t="shared" si="764"/>
        <v>0</v>
      </c>
      <c r="U2640" s="317">
        <f t="shared" si="764"/>
        <v>0</v>
      </c>
      <c r="V2640" s="317">
        <f t="shared" si="764"/>
        <v>0</v>
      </c>
      <c r="W2640" s="426">
        <f t="shared" si="764"/>
        <v>0</v>
      </c>
      <c r="X2640" s="313">
        <f t="shared" si="757"/>
        <v>0</v>
      </c>
    </row>
    <row r="2641" spans="2:24" ht="18.600000000000001" hidden="1" thickBot="1">
      <c r="B2641" s="173"/>
      <c r="C2641" s="144">
        <v>4301</v>
      </c>
      <c r="D2641" s="163" t="s">
        <v>256</v>
      </c>
      <c r="E2641" s="704"/>
      <c r="F2641" s="449"/>
      <c r="G2641" s="245"/>
      <c r="H2641" s="245"/>
      <c r="I2641" s="476">
        <f t="shared" ref="I2641:I2646" si="765">F2641+G2641+H2641</f>
        <v>0</v>
      </c>
      <c r="J2641" s="243" t="str">
        <f t="shared" si="756"/>
        <v/>
      </c>
      <c r="K2641" s="244"/>
      <c r="L2641" s="423"/>
      <c r="M2641" s="252"/>
      <c r="N2641" s="315">
        <f t="shared" ref="N2641:N2646" si="766">I2641</f>
        <v>0</v>
      </c>
      <c r="O2641" s="424">
        <f t="shared" ref="O2641:O2646" si="767">L2641+M2641-N2641</f>
        <v>0</v>
      </c>
      <c r="P2641" s="244"/>
      <c r="Q2641" s="423"/>
      <c r="R2641" s="252"/>
      <c r="S2641" s="429">
        <f t="shared" ref="S2641:S2646" si="768">+IF(+(L2641+M2641)&gt;=I2641,+M2641,+(+I2641-L2641))</f>
        <v>0</v>
      </c>
      <c r="T2641" s="315">
        <f t="shared" ref="T2641:T2646" si="769">Q2641+R2641-S2641</f>
        <v>0</v>
      </c>
      <c r="U2641" s="252"/>
      <c r="V2641" s="252"/>
      <c r="W2641" s="253"/>
      <c r="X2641" s="313">
        <f t="shared" si="757"/>
        <v>0</v>
      </c>
    </row>
    <row r="2642" spans="2:24" ht="18.600000000000001" hidden="1" thickBot="1">
      <c r="B2642" s="173"/>
      <c r="C2642" s="137">
        <v>4302</v>
      </c>
      <c r="D2642" s="139" t="s">
        <v>1062</v>
      </c>
      <c r="E2642" s="704"/>
      <c r="F2642" s="449"/>
      <c r="G2642" s="245"/>
      <c r="H2642" s="245"/>
      <c r="I2642" s="476">
        <f t="shared" si="765"/>
        <v>0</v>
      </c>
      <c r="J2642" s="243" t="str">
        <f t="shared" si="756"/>
        <v/>
      </c>
      <c r="K2642" s="244"/>
      <c r="L2642" s="423"/>
      <c r="M2642" s="252"/>
      <c r="N2642" s="315">
        <f t="shared" si="766"/>
        <v>0</v>
      </c>
      <c r="O2642" s="424">
        <f t="shared" si="767"/>
        <v>0</v>
      </c>
      <c r="P2642" s="244"/>
      <c r="Q2642" s="423"/>
      <c r="R2642" s="252"/>
      <c r="S2642" s="429">
        <f t="shared" si="768"/>
        <v>0</v>
      </c>
      <c r="T2642" s="315">
        <f t="shared" si="769"/>
        <v>0</v>
      </c>
      <c r="U2642" s="252"/>
      <c r="V2642" s="252"/>
      <c r="W2642" s="253"/>
      <c r="X2642" s="313">
        <f t="shared" si="757"/>
        <v>0</v>
      </c>
    </row>
    <row r="2643" spans="2:24" ht="18.600000000000001" hidden="1" thickBot="1">
      <c r="B2643" s="173"/>
      <c r="C2643" s="142">
        <v>4309</v>
      </c>
      <c r="D2643" s="148" t="s">
        <v>258</v>
      </c>
      <c r="E2643" s="704"/>
      <c r="F2643" s="449"/>
      <c r="G2643" s="245"/>
      <c r="H2643" s="245"/>
      <c r="I2643" s="476">
        <f t="shared" si="765"/>
        <v>0</v>
      </c>
      <c r="J2643" s="243" t="str">
        <f t="shared" si="756"/>
        <v/>
      </c>
      <c r="K2643" s="244"/>
      <c r="L2643" s="423"/>
      <c r="M2643" s="252"/>
      <c r="N2643" s="315">
        <f t="shared" si="766"/>
        <v>0</v>
      </c>
      <c r="O2643" s="424">
        <f t="shared" si="767"/>
        <v>0</v>
      </c>
      <c r="P2643" s="244"/>
      <c r="Q2643" s="423"/>
      <c r="R2643" s="252"/>
      <c r="S2643" s="429">
        <f t="shared" si="768"/>
        <v>0</v>
      </c>
      <c r="T2643" s="315">
        <f t="shared" si="769"/>
        <v>0</v>
      </c>
      <c r="U2643" s="252"/>
      <c r="V2643" s="252"/>
      <c r="W2643" s="253"/>
      <c r="X2643" s="313">
        <f t="shared" si="757"/>
        <v>0</v>
      </c>
    </row>
    <row r="2644" spans="2:24" ht="18.600000000000001" hidden="1" thickBot="1">
      <c r="B2644" s="686">
        <v>4400</v>
      </c>
      <c r="C2644" s="944" t="s">
        <v>1686</v>
      </c>
      <c r="D2644" s="944"/>
      <c r="E2644" s="687"/>
      <c r="F2644" s="690"/>
      <c r="G2644" s="691"/>
      <c r="H2644" s="691"/>
      <c r="I2644" s="692">
        <f t="shared" si="765"/>
        <v>0</v>
      </c>
      <c r="J2644" s="243" t="str">
        <f t="shared" si="756"/>
        <v/>
      </c>
      <c r="K2644" s="244"/>
      <c r="L2644" s="428"/>
      <c r="M2644" s="254"/>
      <c r="N2644" s="317">
        <f t="shared" si="766"/>
        <v>0</v>
      </c>
      <c r="O2644" s="424">
        <f t="shared" si="767"/>
        <v>0</v>
      </c>
      <c r="P2644" s="244"/>
      <c r="Q2644" s="428"/>
      <c r="R2644" s="254"/>
      <c r="S2644" s="429">
        <f t="shared" si="768"/>
        <v>0</v>
      </c>
      <c r="T2644" s="315">
        <f t="shared" si="769"/>
        <v>0</v>
      </c>
      <c r="U2644" s="254"/>
      <c r="V2644" s="254"/>
      <c r="W2644" s="253"/>
      <c r="X2644" s="313">
        <f t="shared" si="757"/>
        <v>0</v>
      </c>
    </row>
    <row r="2645" spans="2:24" ht="18.600000000000001" hidden="1" thickBot="1">
      <c r="B2645" s="686">
        <v>4500</v>
      </c>
      <c r="C2645" s="966" t="s">
        <v>1687</v>
      </c>
      <c r="D2645" s="966"/>
      <c r="E2645" s="687"/>
      <c r="F2645" s="690"/>
      <c r="G2645" s="691"/>
      <c r="H2645" s="691"/>
      <c r="I2645" s="692">
        <f t="shared" si="765"/>
        <v>0</v>
      </c>
      <c r="J2645" s="243" t="str">
        <f t="shared" si="756"/>
        <v/>
      </c>
      <c r="K2645" s="244"/>
      <c r="L2645" s="428"/>
      <c r="M2645" s="254"/>
      <c r="N2645" s="317">
        <f t="shared" si="766"/>
        <v>0</v>
      </c>
      <c r="O2645" s="424">
        <f t="shared" si="767"/>
        <v>0</v>
      </c>
      <c r="P2645" s="244"/>
      <c r="Q2645" s="428"/>
      <c r="R2645" s="254"/>
      <c r="S2645" s="429">
        <f t="shared" si="768"/>
        <v>0</v>
      </c>
      <c r="T2645" s="315">
        <f t="shared" si="769"/>
        <v>0</v>
      </c>
      <c r="U2645" s="254"/>
      <c r="V2645" s="254"/>
      <c r="W2645" s="253"/>
      <c r="X2645" s="313">
        <f t="shared" si="757"/>
        <v>0</v>
      </c>
    </row>
    <row r="2646" spans="2:24" ht="18.600000000000001" hidden="1" thickBot="1">
      <c r="B2646" s="686">
        <v>4600</v>
      </c>
      <c r="C2646" s="961" t="s">
        <v>259</v>
      </c>
      <c r="D2646" s="967"/>
      <c r="E2646" s="687"/>
      <c r="F2646" s="690"/>
      <c r="G2646" s="691"/>
      <c r="H2646" s="691"/>
      <c r="I2646" s="692">
        <f t="shared" si="765"/>
        <v>0</v>
      </c>
      <c r="J2646" s="243" t="str">
        <f t="shared" si="756"/>
        <v/>
      </c>
      <c r="K2646" s="244"/>
      <c r="L2646" s="428"/>
      <c r="M2646" s="254"/>
      <c r="N2646" s="317">
        <f t="shared" si="766"/>
        <v>0</v>
      </c>
      <c r="O2646" s="424">
        <f t="shared" si="767"/>
        <v>0</v>
      </c>
      <c r="P2646" s="244"/>
      <c r="Q2646" s="428"/>
      <c r="R2646" s="254"/>
      <c r="S2646" s="429">
        <f t="shared" si="768"/>
        <v>0</v>
      </c>
      <c r="T2646" s="315">
        <f t="shared" si="769"/>
        <v>0</v>
      </c>
      <c r="U2646" s="254"/>
      <c r="V2646" s="254"/>
      <c r="W2646" s="253"/>
      <c r="X2646" s="313">
        <f t="shared" si="757"/>
        <v>0</v>
      </c>
    </row>
    <row r="2647" spans="2:24" ht="18.600000000000001" hidden="1" thickBot="1">
      <c r="B2647" s="686">
        <v>4900</v>
      </c>
      <c r="C2647" s="952" t="s">
        <v>290</v>
      </c>
      <c r="D2647" s="952"/>
      <c r="E2647" s="687"/>
      <c r="F2647" s="688">
        <f>+F2648+F2649</f>
        <v>0</v>
      </c>
      <c r="G2647" s="689">
        <f>+G2648+G2649</f>
        <v>0</v>
      </c>
      <c r="H2647" s="689">
        <f>+H2648+H2649</f>
        <v>0</v>
      </c>
      <c r="I2647" s="689">
        <f>+I2648+I2649</f>
        <v>0</v>
      </c>
      <c r="J2647" s="243" t="str">
        <f t="shared" si="756"/>
        <v/>
      </c>
      <c r="K2647" s="244"/>
      <c r="L2647" s="665"/>
      <c r="M2647" s="666"/>
      <c r="N2647" s="666"/>
      <c r="O2647" s="712"/>
      <c r="P2647" s="244"/>
      <c r="Q2647" s="665"/>
      <c r="R2647" s="666"/>
      <c r="S2647" s="666"/>
      <c r="T2647" s="666"/>
      <c r="U2647" s="666"/>
      <c r="V2647" s="666"/>
      <c r="W2647" s="712"/>
      <c r="X2647" s="313">
        <f t="shared" si="757"/>
        <v>0</v>
      </c>
    </row>
    <row r="2648" spans="2:24" ht="18.600000000000001" hidden="1" thickBot="1">
      <c r="B2648" s="173"/>
      <c r="C2648" s="144">
        <v>4901</v>
      </c>
      <c r="D2648" s="174" t="s">
        <v>291</v>
      </c>
      <c r="E2648" s="704"/>
      <c r="F2648" s="449"/>
      <c r="G2648" s="245"/>
      <c r="H2648" s="245"/>
      <c r="I2648" s="476">
        <f>F2648+G2648+H2648</f>
        <v>0</v>
      </c>
      <c r="J2648" s="243" t="str">
        <f t="shared" si="756"/>
        <v/>
      </c>
      <c r="K2648" s="244"/>
      <c r="L2648" s="663"/>
      <c r="M2648" s="667"/>
      <c r="N2648" s="667"/>
      <c r="O2648" s="711"/>
      <c r="P2648" s="244"/>
      <c r="Q2648" s="663"/>
      <c r="R2648" s="667"/>
      <c r="S2648" s="667"/>
      <c r="T2648" s="667"/>
      <c r="U2648" s="667"/>
      <c r="V2648" s="667"/>
      <c r="W2648" s="711"/>
      <c r="X2648" s="313">
        <f t="shared" si="757"/>
        <v>0</v>
      </c>
    </row>
    <row r="2649" spans="2:24" ht="18.600000000000001" hidden="1" thickBot="1">
      <c r="B2649" s="173"/>
      <c r="C2649" s="142">
        <v>4902</v>
      </c>
      <c r="D2649" s="148" t="s">
        <v>292</v>
      </c>
      <c r="E2649" s="704"/>
      <c r="F2649" s="449"/>
      <c r="G2649" s="245"/>
      <c r="H2649" s="245"/>
      <c r="I2649" s="476">
        <f>F2649+G2649+H2649</f>
        <v>0</v>
      </c>
      <c r="J2649" s="243" t="str">
        <f t="shared" si="756"/>
        <v/>
      </c>
      <c r="K2649" s="244"/>
      <c r="L2649" s="663"/>
      <c r="M2649" s="667"/>
      <c r="N2649" s="667"/>
      <c r="O2649" s="711"/>
      <c r="P2649" s="244"/>
      <c r="Q2649" s="663"/>
      <c r="R2649" s="667"/>
      <c r="S2649" s="667"/>
      <c r="T2649" s="667"/>
      <c r="U2649" s="667"/>
      <c r="V2649" s="667"/>
      <c r="W2649" s="711"/>
      <c r="X2649" s="313">
        <f t="shared" si="757"/>
        <v>0</v>
      </c>
    </row>
    <row r="2650" spans="2:24" ht="18.600000000000001" thickBot="1">
      <c r="B2650" s="693">
        <v>5100</v>
      </c>
      <c r="C2650" s="949" t="s">
        <v>260</v>
      </c>
      <c r="D2650" s="949"/>
      <c r="E2650" s="694"/>
      <c r="F2650" s="695"/>
      <c r="G2650" s="696">
        <v>855781</v>
      </c>
      <c r="H2650" s="696"/>
      <c r="I2650" s="692">
        <f>F2650+G2650+H2650</f>
        <v>855781</v>
      </c>
      <c r="J2650" s="243">
        <f t="shared" si="756"/>
        <v>1</v>
      </c>
      <c r="K2650" s="244"/>
      <c r="L2650" s="430"/>
      <c r="M2650" s="431"/>
      <c r="N2650" s="327">
        <f>I2650</f>
        <v>855781</v>
      </c>
      <c r="O2650" s="424">
        <f>L2650+M2650-N2650</f>
        <v>-855781</v>
      </c>
      <c r="P2650" s="244"/>
      <c r="Q2650" s="430"/>
      <c r="R2650" s="431"/>
      <c r="S2650" s="429">
        <f>+IF(+(L2650+M2650)&gt;=I2650,+M2650,+(+I2650-L2650))</f>
        <v>855781</v>
      </c>
      <c r="T2650" s="315">
        <f>Q2650+R2650-S2650</f>
        <v>-855781</v>
      </c>
      <c r="U2650" s="431"/>
      <c r="V2650" s="431"/>
      <c r="W2650" s="253"/>
      <c r="X2650" s="313">
        <f t="shared" si="757"/>
        <v>-855781</v>
      </c>
    </row>
    <row r="2651" spans="2:24" ht="18.600000000000001" hidden="1" thickBot="1">
      <c r="B2651" s="693">
        <v>5200</v>
      </c>
      <c r="C2651" s="964" t="s">
        <v>261</v>
      </c>
      <c r="D2651" s="964"/>
      <c r="E2651" s="694"/>
      <c r="F2651" s="697">
        <f>SUM(F2652:F2658)</f>
        <v>0</v>
      </c>
      <c r="G2651" s="698">
        <f>SUM(G2652:G2658)</f>
        <v>0</v>
      </c>
      <c r="H2651" s="698">
        <f>SUM(H2652:H2658)</f>
        <v>0</v>
      </c>
      <c r="I2651" s="698">
        <f>SUM(I2652:I2658)</f>
        <v>0</v>
      </c>
      <c r="J2651" s="243" t="str">
        <f t="shared" si="756"/>
        <v/>
      </c>
      <c r="K2651" s="244"/>
      <c r="L2651" s="326">
        <f>SUM(L2652:L2658)</f>
        <v>0</v>
      </c>
      <c r="M2651" s="327">
        <f>SUM(M2652:M2658)</f>
        <v>0</v>
      </c>
      <c r="N2651" s="432">
        <f>SUM(N2652:N2658)</f>
        <v>0</v>
      </c>
      <c r="O2651" s="433">
        <f>SUM(O2652:O2658)</f>
        <v>0</v>
      </c>
      <c r="P2651" s="244"/>
      <c r="Q2651" s="326">
        <f t="shared" ref="Q2651:W2651" si="770">SUM(Q2652:Q2658)</f>
        <v>0</v>
      </c>
      <c r="R2651" s="327">
        <f t="shared" si="770"/>
        <v>0</v>
      </c>
      <c r="S2651" s="327">
        <f t="shared" si="770"/>
        <v>0</v>
      </c>
      <c r="T2651" s="327">
        <f t="shared" si="770"/>
        <v>0</v>
      </c>
      <c r="U2651" s="327">
        <f t="shared" si="770"/>
        <v>0</v>
      </c>
      <c r="V2651" s="327">
        <f t="shared" si="770"/>
        <v>0</v>
      </c>
      <c r="W2651" s="433">
        <f t="shared" si="770"/>
        <v>0</v>
      </c>
      <c r="X2651" s="313">
        <f t="shared" si="757"/>
        <v>0</v>
      </c>
    </row>
    <row r="2652" spans="2:24" ht="18.600000000000001" hidden="1" thickBot="1">
      <c r="B2652" s="175"/>
      <c r="C2652" s="176">
        <v>5201</v>
      </c>
      <c r="D2652" s="177" t="s">
        <v>262</v>
      </c>
      <c r="E2652" s="705"/>
      <c r="F2652" s="473"/>
      <c r="G2652" s="434"/>
      <c r="H2652" s="434"/>
      <c r="I2652" s="476">
        <f t="shared" ref="I2652:I2658" si="771">F2652+G2652+H2652</f>
        <v>0</v>
      </c>
      <c r="J2652" s="243" t="str">
        <f t="shared" si="756"/>
        <v/>
      </c>
      <c r="K2652" s="244"/>
      <c r="L2652" s="435"/>
      <c r="M2652" s="436"/>
      <c r="N2652" s="330">
        <f t="shared" ref="N2652:N2658" si="772">I2652</f>
        <v>0</v>
      </c>
      <c r="O2652" s="424">
        <f t="shared" ref="O2652:O2658" si="773">L2652+M2652-N2652</f>
        <v>0</v>
      </c>
      <c r="P2652" s="244"/>
      <c r="Q2652" s="435"/>
      <c r="R2652" s="436"/>
      <c r="S2652" s="429">
        <f t="shared" ref="S2652:S2658" si="774">+IF(+(L2652+M2652)&gt;=I2652,+M2652,+(+I2652-L2652))</f>
        <v>0</v>
      </c>
      <c r="T2652" s="315">
        <f t="shared" ref="T2652:T2658" si="775">Q2652+R2652-S2652</f>
        <v>0</v>
      </c>
      <c r="U2652" s="436"/>
      <c r="V2652" s="436"/>
      <c r="W2652" s="253"/>
      <c r="X2652" s="313">
        <f t="shared" si="757"/>
        <v>0</v>
      </c>
    </row>
    <row r="2653" spans="2:24" ht="18.600000000000001" hidden="1" thickBot="1">
      <c r="B2653" s="175"/>
      <c r="C2653" s="178">
        <v>5202</v>
      </c>
      <c r="D2653" s="179" t="s">
        <v>263</v>
      </c>
      <c r="E2653" s="705"/>
      <c r="F2653" s="473"/>
      <c r="G2653" s="434"/>
      <c r="H2653" s="434"/>
      <c r="I2653" s="476">
        <f t="shared" si="771"/>
        <v>0</v>
      </c>
      <c r="J2653" s="243" t="str">
        <f t="shared" si="756"/>
        <v/>
      </c>
      <c r="K2653" s="244"/>
      <c r="L2653" s="435"/>
      <c r="M2653" s="436"/>
      <c r="N2653" s="330">
        <f t="shared" si="772"/>
        <v>0</v>
      </c>
      <c r="O2653" s="424">
        <f t="shared" si="773"/>
        <v>0</v>
      </c>
      <c r="P2653" s="244"/>
      <c r="Q2653" s="435"/>
      <c r="R2653" s="436"/>
      <c r="S2653" s="429">
        <f t="shared" si="774"/>
        <v>0</v>
      </c>
      <c r="T2653" s="315">
        <f t="shared" si="775"/>
        <v>0</v>
      </c>
      <c r="U2653" s="436"/>
      <c r="V2653" s="436"/>
      <c r="W2653" s="253"/>
      <c r="X2653" s="313">
        <f t="shared" si="757"/>
        <v>0</v>
      </c>
    </row>
    <row r="2654" spans="2:24" ht="18.600000000000001" hidden="1" thickBot="1">
      <c r="B2654" s="175"/>
      <c r="C2654" s="178">
        <v>5203</v>
      </c>
      <c r="D2654" s="179" t="s">
        <v>924</v>
      </c>
      <c r="E2654" s="705"/>
      <c r="F2654" s="473"/>
      <c r="G2654" s="434"/>
      <c r="H2654" s="434"/>
      <c r="I2654" s="476">
        <f t="shared" si="771"/>
        <v>0</v>
      </c>
      <c r="J2654" s="243" t="str">
        <f t="shared" si="756"/>
        <v/>
      </c>
      <c r="K2654" s="244"/>
      <c r="L2654" s="435"/>
      <c r="M2654" s="436"/>
      <c r="N2654" s="330">
        <f t="shared" si="772"/>
        <v>0</v>
      </c>
      <c r="O2654" s="424">
        <f t="shared" si="773"/>
        <v>0</v>
      </c>
      <c r="P2654" s="244"/>
      <c r="Q2654" s="435"/>
      <c r="R2654" s="436"/>
      <c r="S2654" s="429">
        <f t="shared" si="774"/>
        <v>0</v>
      </c>
      <c r="T2654" s="315">
        <f t="shared" si="775"/>
        <v>0</v>
      </c>
      <c r="U2654" s="436"/>
      <c r="V2654" s="436"/>
      <c r="W2654" s="253"/>
      <c r="X2654" s="313">
        <f t="shared" si="757"/>
        <v>0</v>
      </c>
    </row>
    <row r="2655" spans="2:24" ht="18.600000000000001" hidden="1" thickBot="1">
      <c r="B2655" s="175"/>
      <c r="C2655" s="178">
        <v>5204</v>
      </c>
      <c r="D2655" s="179" t="s">
        <v>925</v>
      </c>
      <c r="E2655" s="705"/>
      <c r="F2655" s="473"/>
      <c r="G2655" s="434"/>
      <c r="H2655" s="434"/>
      <c r="I2655" s="476">
        <f t="shared" si="771"/>
        <v>0</v>
      </c>
      <c r="J2655" s="243" t="str">
        <f t="shared" si="756"/>
        <v/>
      </c>
      <c r="K2655" s="244"/>
      <c r="L2655" s="435"/>
      <c r="M2655" s="436"/>
      <c r="N2655" s="330">
        <f t="shared" si="772"/>
        <v>0</v>
      </c>
      <c r="O2655" s="424">
        <f t="shared" si="773"/>
        <v>0</v>
      </c>
      <c r="P2655" s="244"/>
      <c r="Q2655" s="435"/>
      <c r="R2655" s="436"/>
      <c r="S2655" s="429">
        <f t="shared" si="774"/>
        <v>0</v>
      </c>
      <c r="T2655" s="315">
        <f t="shared" si="775"/>
        <v>0</v>
      </c>
      <c r="U2655" s="436"/>
      <c r="V2655" s="436"/>
      <c r="W2655" s="253"/>
      <c r="X2655" s="313">
        <f t="shared" si="757"/>
        <v>0</v>
      </c>
    </row>
    <row r="2656" spans="2:24" ht="18.600000000000001" hidden="1" thickBot="1">
      <c r="B2656" s="175"/>
      <c r="C2656" s="178">
        <v>5205</v>
      </c>
      <c r="D2656" s="179" t="s">
        <v>926</v>
      </c>
      <c r="E2656" s="705"/>
      <c r="F2656" s="473"/>
      <c r="G2656" s="434"/>
      <c r="H2656" s="434"/>
      <c r="I2656" s="476">
        <f t="shared" si="771"/>
        <v>0</v>
      </c>
      <c r="J2656" s="243" t="str">
        <f t="shared" si="756"/>
        <v/>
      </c>
      <c r="K2656" s="244"/>
      <c r="L2656" s="435"/>
      <c r="M2656" s="436"/>
      <c r="N2656" s="330">
        <f t="shared" si="772"/>
        <v>0</v>
      </c>
      <c r="O2656" s="424">
        <f t="shared" si="773"/>
        <v>0</v>
      </c>
      <c r="P2656" s="244"/>
      <c r="Q2656" s="435"/>
      <c r="R2656" s="436"/>
      <c r="S2656" s="429">
        <f t="shared" si="774"/>
        <v>0</v>
      </c>
      <c r="T2656" s="315">
        <f t="shared" si="775"/>
        <v>0</v>
      </c>
      <c r="U2656" s="436"/>
      <c r="V2656" s="436"/>
      <c r="W2656" s="253"/>
      <c r="X2656" s="313">
        <f t="shared" si="757"/>
        <v>0</v>
      </c>
    </row>
    <row r="2657" spans="2:24" ht="18.600000000000001" hidden="1" thickBot="1">
      <c r="B2657" s="175"/>
      <c r="C2657" s="178">
        <v>5206</v>
      </c>
      <c r="D2657" s="179" t="s">
        <v>927</v>
      </c>
      <c r="E2657" s="705"/>
      <c r="F2657" s="473"/>
      <c r="G2657" s="434"/>
      <c r="H2657" s="434"/>
      <c r="I2657" s="476">
        <f t="shared" si="771"/>
        <v>0</v>
      </c>
      <c r="J2657" s="243" t="str">
        <f t="shared" si="756"/>
        <v/>
      </c>
      <c r="K2657" s="244"/>
      <c r="L2657" s="435"/>
      <c r="M2657" s="436"/>
      <c r="N2657" s="330">
        <f t="shared" si="772"/>
        <v>0</v>
      </c>
      <c r="O2657" s="424">
        <f t="shared" si="773"/>
        <v>0</v>
      </c>
      <c r="P2657" s="244"/>
      <c r="Q2657" s="435"/>
      <c r="R2657" s="436"/>
      <c r="S2657" s="429">
        <f t="shared" si="774"/>
        <v>0</v>
      </c>
      <c r="T2657" s="315">
        <f t="shared" si="775"/>
        <v>0</v>
      </c>
      <c r="U2657" s="436"/>
      <c r="V2657" s="436"/>
      <c r="W2657" s="253"/>
      <c r="X2657" s="313">
        <f t="shared" si="757"/>
        <v>0</v>
      </c>
    </row>
    <row r="2658" spans="2:24" ht="18.600000000000001" hidden="1" thickBot="1">
      <c r="B2658" s="175"/>
      <c r="C2658" s="180">
        <v>5219</v>
      </c>
      <c r="D2658" s="181" t="s">
        <v>928</v>
      </c>
      <c r="E2658" s="705"/>
      <c r="F2658" s="473"/>
      <c r="G2658" s="434"/>
      <c r="H2658" s="434"/>
      <c r="I2658" s="476">
        <f t="shared" si="771"/>
        <v>0</v>
      </c>
      <c r="J2658" s="243" t="str">
        <f t="shared" ref="J2658:J2677" si="776">(IF($E2658&lt;&gt;0,$J$2,IF($I2658&lt;&gt;0,$J$2,"")))</f>
        <v/>
      </c>
      <c r="K2658" s="244"/>
      <c r="L2658" s="435"/>
      <c r="M2658" s="436"/>
      <c r="N2658" s="330">
        <f t="shared" si="772"/>
        <v>0</v>
      </c>
      <c r="O2658" s="424">
        <f t="shared" si="773"/>
        <v>0</v>
      </c>
      <c r="P2658" s="244"/>
      <c r="Q2658" s="435"/>
      <c r="R2658" s="436"/>
      <c r="S2658" s="429">
        <f t="shared" si="774"/>
        <v>0</v>
      </c>
      <c r="T2658" s="315">
        <f t="shared" si="775"/>
        <v>0</v>
      </c>
      <c r="U2658" s="436"/>
      <c r="V2658" s="436"/>
      <c r="W2658" s="253"/>
      <c r="X2658" s="313">
        <f t="shared" ref="X2658:X2689" si="777">T2658-U2658-V2658-W2658</f>
        <v>0</v>
      </c>
    </row>
    <row r="2659" spans="2:24" ht="18.600000000000001" hidden="1" thickBot="1">
      <c r="B2659" s="693">
        <v>5300</v>
      </c>
      <c r="C2659" s="968" t="s">
        <v>929</v>
      </c>
      <c r="D2659" s="968"/>
      <c r="E2659" s="694"/>
      <c r="F2659" s="697">
        <f>SUM(F2660:F2661)</f>
        <v>0</v>
      </c>
      <c r="G2659" s="698">
        <f>SUM(G2660:G2661)</f>
        <v>0</v>
      </c>
      <c r="H2659" s="698">
        <f>SUM(H2660:H2661)</f>
        <v>0</v>
      </c>
      <c r="I2659" s="698">
        <f>SUM(I2660:I2661)</f>
        <v>0</v>
      </c>
      <c r="J2659" s="243" t="str">
        <f t="shared" si="776"/>
        <v/>
      </c>
      <c r="K2659" s="244"/>
      <c r="L2659" s="326">
        <f>SUM(L2660:L2661)</f>
        <v>0</v>
      </c>
      <c r="M2659" s="327">
        <f>SUM(M2660:M2661)</f>
        <v>0</v>
      </c>
      <c r="N2659" s="432">
        <f>SUM(N2660:N2661)</f>
        <v>0</v>
      </c>
      <c r="O2659" s="433">
        <f>SUM(O2660:O2661)</f>
        <v>0</v>
      </c>
      <c r="P2659" s="244"/>
      <c r="Q2659" s="326">
        <f t="shared" ref="Q2659:W2659" si="778">SUM(Q2660:Q2661)</f>
        <v>0</v>
      </c>
      <c r="R2659" s="327">
        <f t="shared" si="778"/>
        <v>0</v>
      </c>
      <c r="S2659" s="327">
        <f t="shared" si="778"/>
        <v>0</v>
      </c>
      <c r="T2659" s="327">
        <f t="shared" si="778"/>
        <v>0</v>
      </c>
      <c r="U2659" s="327">
        <f t="shared" si="778"/>
        <v>0</v>
      </c>
      <c r="V2659" s="327">
        <f t="shared" si="778"/>
        <v>0</v>
      </c>
      <c r="W2659" s="433">
        <f t="shared" si="778"/>
        <v>0</v>
      </c>
      <c r="X2659" s="313">
        <f t="shared" si="777"/>
        <v>0</v>
      </c>
    </row>
    <row r="2660" spans="2:24" ht="18.600000000000001" hidden="1" thickBot="1">
      <c r="B2660" s="175"/>
      <c r="C2660" s="176">
        <v>5301</v>
      </c>
      <c r="D2660" s="177" t="s">
        <v>1441</v>
      </c>
      <c r="E2660" s="705"/>
      <c r="F2660" s="473"/>
      <c r="G2660" s="434"/>
      <c r="H2660" s="434"/>
      <c r="I2660" s="476">
        <f>F2660+G2660+H2660</f>
        <v>0</v>
      </c>
      <c r="J2660" s="243" t="str">
        <f t="shared" si="776"/>
        <v/>
      </c>
      <c r="K2660" s="244"/>
      <c r="L2660" s="435"/>
      <c r="M2660" s="436"/>
      <c r="N2660" s="330">
        <f>I2660</f>
        <v>0</v>
      </c>
      <c r="O2660" s="424">
        <f>L2660+M2660-N2660</f>
        <v>0</v>
      </c>
      <c r="P2660" s="244"/>
      <c r="Q2660" s="435"/>
      <c r="R2660" s="436"/>
      <c r="S2660" s="429">
        <f>+IF(+(L2660+M2660)&gt;=I2660,+M2660,+(+I2660-L2660))</f>
        <v>0</v>
      </c>
      <c r="T2660" s="315">
        <f>Q2660+R2660-S2660</f>
        <v>0</v>
      </c>
      <c r="U2660" s="436"/>
      <c r="V2660" s="436"/>
      <c r="W2660" s="253"/>
      <c r="X2660" s="313">
        <f t="shared" si="777"/>
        <v>0</v>
      </c>
    </row>
    <row r="2661" spans="2:24" ht="18.600000000000001" hidden="1" thickBot="1">
      <c r="B2661" s="175"/>
      <c r="C2661" s="180">
        <v>5309</v>
      </c>
      <c r="D2661" s="181" t="s">
        <v>930</v>
      </c>
      <c r="E2661" s="705"/>
      <c r="F2661" s="473"/>
      <c r="G2661" s="434"/>
      <c r="H2661" s="434"/>
      <c r="I2661" s="476">
        <f>F2661+G2661+H2661</f>
        <v>0</v>
      </c>
      <c r="J2661" s="243" t="str">
        <f t="shared" si="776"/>
        <v/>
      </c>
      <c r="K2661" s="244"/>
      <c r="L2661" s="435"/>
      <c r="M2661" s="436"/>
      <c r="N2661" s="330">
        <f>I2661</f>
        <v>0</v>
      </c>
      <c r="O2661" s="424">
        <f>L2661+M2661-N2661</f>
        <v>0</v>
      </c>
      <c r="P2661" s="244"/>
      <c r="Q2661" s="435"/>
      <c r="R2661" s="436"/>
      <c r="S2661" s="429">
        <f>+IF(+(L2661+M2661)&gt;=I2661,+M2661,+(+I2661-L2661))</f>
        <v>0</v>
      </c>
      <c r="T2661" s="315">
        <f>Q2661+R2661-S2661</f>
        <v>0</v>
      </c>
      <c r="U2661" s="436"/>
      <c r="V2661" s="436"/>
      <c r="W2661" s="253"/>
      <c r="X2661" s="313">
        <f t="shared" si="777"/>
        <v>0</v>
      </c>
    </row>
    <row r="2662" spans="2:24" ht="18.600000000000001" hidden="1" thickBot="1">
      <c r="B2662" s="693">
        <v>5400</v>
      </c>
      <c r="C2662" s="949" t="s">
        <v>1011</v>
      </c>
      <c r="D2662" s="949"/>
      <c r="E2662" s="694"/>
      <c r="F2662" s="695"/>
      <c r="G2662" s="696"/>
      <c r="H2662" s="696"/>
      <c r="I2662" s="692">
        <f>F2662+G2662+H2662</f>
        <v>0</v>
      </c>
      <c r="J2662" s="243" t="str">
        <f t="shared" si="776"/>
        <v/>
      </c>
      <c r="K2662" s="244"/>
      <c r="L2662" s="430"/>
      <c r="M2662" s="431"/>
      <c r="N2662" s="327">
        <f>I2662</f>
        <v>0</v>
      </c>
      <c r="O2662" s="424">
        <f>L2662+M2662-N2662</f>
        <v>0</v>
      </c>
      <c r="P2662" s="244"/>
      <c r="Q2662" s="430"/>
      <c r="R2662" s="431"/>
      <c r="S2662" s="429">
        <f>+IF(+(L2662+M2662)&gt;=I2662,+M2662,+(+I2662-L2662))</f>
        <v>0</v>
      </c>
      <c r="T2662" s="315">
        <f>Q2662+R2662-S2662</f>
        <v>0</v>
      </c>
      <c r="U2662" s="431"/>
      <c r="V2662" s="431"/>
      <c r="W2662" s="253"/>
      <c r="X2662" s="313">
        <f t="shared" si="777"/>
        <v>0</v>
      </c>
    </row>
    <row r="2663" spans="2:24" ht="18.600000000000001" hidden="1" thickBot="1">
      <c r="B2663" s="686">
        <v>5500</v>
      </c>
      <c r="C2663" s="952" t="s">
        <v>1012</v>
      </c>
      <c r="D2663" s="952"/>
      <c r="E2663" s="687"/>
      <c r="F2663" s="688">
        <f>SUM(F2664:F2667)</f>
        <v>0</v>
      </c>
      <c r="G2663" s="689">
        <f>SUM(G2664:G2667)</f>
        <v>0</v>
      </c>
      <c r="H2663" s="689">
        <f>SUM(H2664:H2667)</f>
        <v>0</v>
      </c>
      <c r="I2663" s="689">
        <f>SUM(I2664:I2667)</f>
        <v>0</v>
      </c>
      <c r="J2663" s="243" t="str">
        <f t="shared" si="776"/>
        <v/>
      </c>
      <c r="K2663" s="244"/>
      <c r="L2663" s="316">
        <f>SUM(L2664:L2667)</f>
        <v>0</v>
      </c>
      <c r="M2663" s="317">
        <f>SUM(M2664:M2667)</f>
        <v>0</v>
      </c>
      <c r="N2663" s="425">
        <f>SUM(N2664:N2667)</f>
        <v>0</v>
      </c>
      <c r="O2663" s="426">
        <f>SUM(O2664:O2667)</f>
        <v>0</v>
      </c>
      <c r="P2663" s="244"/>
      <c r="Q2663" s="316">
        <f t="shared" ref="Q2663:W2663" si="779">SUM(Q2664:Q2667)</f>
        <v>0</v>
      </c>
      <c r="R2663" s="317">
        <f t="shared" si="779"/>
        <v>0</v>
      </c>
      <c r="S2663" s="317">
        <f t="shared" si="779"/>
        <v>0</v>
      </c>
      <c r="T2663" s="317">
        <f t="shared" si="779"/>
        <v>0</v>
      </c>
      <c r="U2663" s="317">
        <f t="shared" si="779"/>
        <v>0</v>
      </c>
      <c r="V2663" s="317">
        <f t="shared" si="779"/>
        <v>0</v>
      </c>
      <c r="W2663" s="426">
        <f t="shared" si="779"/>
        <v>0</v>
      </c>
      <c r="X2663" s="313">
        <f t="shared" si="777"/>
        <v>0</v>
      </c>
    </row>
    <row r="2664" spans="2:24" ht="18.600000000000001" hidden="1" thickBot="1">
      <c r="B2664" s="173"/>
      <c r="C2664" s="144">
        <v>5501</v>
      </c>
      <c r="D2664" s="163" t="s">
        <v>1013</v>
      </c>
      <c r="E2664" s="704"/>
      <c r="F2664" s="449"/>
      <c r="G2664" s="245"/>
      <c r="H2664" s="245"/>
      <c r="I2664" s="476">
        <f>F2664+G2664+H2664</f>
        <v>0</v>
      </c>
      <c r="J2664" s="243" t="str">
        <f t="shared" si="776"/>
        <v/>
      </c>
      <c r="K2664" s="244"/>
      <c r="L2664" s="423"/>
      <c r="M2664" s="252"/>
      <c r="N2664" s="315">
        <f>I2664</f>
        <v>0</v>
      </c>
      <c r="O2664" s="424">
        <f>L2664+M2664-N2664</f>
        <v>0</v>
      </c>
      <c r="P2664" s="244"/>
      <c r="Q2664" s="423"/>
      <c r="R2664" s="252"/>
      <c r="S2664" s="429">
        <f>+IF(+(L2664+M2664)&gt;=I2664,+M2664,+(+I2664-L2664))</f>
        <v>0</v>
      </c>
      <c r="T2664" s="315">
        <f>Q2664+R2664-S2664</f>
        <v>0</v>
      </c>
      <c r="U2664" s="252"/>
      <c r="V2664" s="252"/>
      <c r="W2664" s="253"/>
      <c r="X2664" s="313">
        <f t="shared" si="777"/>
        <v>0</v>
      </c>
    </row>
    <row r="2665" spans="2:24" ht="18.600000000000001" hidden="1" thickBot="1">
      <c r="B2665" s="173"/>
      <c r="C2665" s="137">
        <v>5502</v>
      </c>
      <c r="D2665" s="145" t="s">
        <v>1014</v>
      </c>
      <c r="E2665" s="704"/>
      <c r="F2665" s="449"/>
      <c r="G2665" s="245"/>
      <c r="H2665" s="245"/>
      <c r="I2665" s="476">
        <f>F2665+G2665+H2665</f>
        <v>0</v>
      </c>
      <c r="J2665" s="243" t="str">
        <f t="shared" si="776"/>
        <v/>
      </c>
      <c r="K2665" s="244"/>
      <c r="L2665" s="423"/>
      <c r="M2665" s="252"/>
      <c r="N2665" s="315">
        <f>I2665</f>
        <v>0</v>
      </c>
      <c r="O2665" s="424">
        <f>L2665+M2665-N2665</f>
        <v>0</v>
      </c>
      <c r="P2665" s="244"/>
      <c r="Q2665" s="423"/>
      <c r="R2665" s="252"/>
      <c r="S2665" s="429">
        <f>+IF(+(L2665+M2665)&gt;=I2665,+M2665,+(+I2665-L2665))</f>
        <v>0</v>
      </c>
      <c r="T2665" s="315">
        <f>Q2665+R2665-S2665</f>
        <v>0</v>
      </c>
      <c r="U2665" s="252"/>
      <c r="V2665" s="252"/>
      <c r="W2665" s="253"/>
      <c r="X2665" s="313">
        <f t="shared" si="777"/>
        <v>0</v>
      </c>
    </row>
    <row r="2666" spans="2:24" ht="18.600000000000001" hidden="1" thickBot="1">
      <c r="B2666" s="173"/>
      <c r="C2666" s="137">
        <v>5503</v>
      </c>
      <c r="D2666" s="139" t="s">
        <v>1015</v>
      </c>
      <c r="E2666" s="704"/>
      <c r="F2666" s="449"/>
      <c r="G2666" s="245"/>
      <c r="H2666" s="245"/>
      <c r="I2666" s="476">
        <f>F2666+G2666+H2666</f>
        <v>0</v>
      </c>
      <c r="J2666" s="243" t="str">
        <f t="shared" si="776"/>
        <v/>
      </c>
      <c r="K2666" s="244"/>
      <c r="L2666" s="423"/>
      <c r="M2666" s="252"/>
      <c r="N2666" s="315">
        <f>I2666</f>
        <v>0</v>
      </c>
      <c r="O2666" s="424">
        <f>L2666+M2666-N2666</f>
        <v>0</v>
      </c>
      <c r="P2666" s="244"/>
      <c r="Q2666" s="423"/>
      <c r="R2666" s="252"/>
      <c r="S2666" s="429">
        <f>+IF(+(L2666+M2666)&gt;=I2666,+M2666,+(+I2666-L2666))</f>
        <v>0</v>
      </c>
      <c r="T2666" s="315">
        <f>Q2666+R2666-S2666</f>
        <v>0</v>
      </c>
      <c r="U2666" s="252"/>
      <c r="V2666" s="252"/>
      <c r="W2666" s="253"/>
      <c r="X2666" s="313">
        <f t="shared" si="777"/>
        <v>0</v>
      </c>
    </row>
    <row r="2667" spans="2:24" ht="18.600000000000001" hidden="1" thickBot="1">
      <c r="B2667" s="173"/>
      <c r="C2667" s="137">
        <v>5504</v>
      </c>
      <c r="D2667" s="145" t="s">
        <v>1016</v>
      </c>
      <c r="E2667" s="704"/>
      <c r="F2667" s="449"/>
      <c r="G2667" s="245"/>
      <c r="H2667" s="245"/>
      <c r="I2667" s="476">
        <f>F2667+G2667+H2667</f>
        <v>0</v>
      </c>
      <c r="J2667" s="243" t="str">
        <f t="shared" si="776"/>
        <v/>
      </c>
      <c r="K2667" s="244"/>
      <c r="L2667" s="423"/>
      <c r="M2667" s="252"/>
      <c r="N2667" s="315">
        <f>I2667</f>
        <v>0</v>
      </c>
      <c r="O2667" s="424">
        <f>L2667+M2667-N2667</f>
        <v>0</v>
      </c>
      <c r="P2667" s="244"/>
      <c r="Q2667" s="423"/>
      <c r="R2667" s="252"/>
      <c r="S2667" s="429">
        <f>+IF(+(L2667+M2667)&gt;=I2667,+M2667,+(+I2667-L2667))</f>
        <v>0</v>
      </c>
      <c r="T2667" s="315">
        <f>Q2667+R2667-S2667</f>
        <v>0</v>
      </c>
      <c r="U2667" s="252"/>
      <c r="V2667" s="252"/>
      <c r="W2667" s="253"/>
      <c r="X2667" s="313">
        <f t="shared" si="777"/>
        <v>0</v>
      </c>
    </row>
    <row r="2668" spans="2:24" ht="18.600000000000001" hidden="1" thickBot="1">
      <c r="B2668" s="686">
        <v>5700</v>
      </c>
      <c r="C2668" s="950" t="s">
        <v>1017</v>
      </c>
      <c r="D2668" s="951"/>
      <c r="E2668" s="694"/>
      <c r="F2668" s="673">
        <v>0</v>
      </c>
      <c r="G2668" s="673">
        <v>0</v>
      </c>
      <c r="H2668" s="673">
        <v>0</v>
      </c>
      <c r="I2668" s="698">
        <f>SUM(I2669:I2671)</f>
        <v>0</v>
      </c>
      <c r="J2668" s="243" t="str">
        <f t="shared" si="776"/>
        <v/>
      </c>
      <c r="K2668" s="244"/>
      <c r="L2668" s="326">
        <f>SUM(L2669:L2671)</f>
        <v>0</v>
      </c>
      <c r="M2668" s="327">
        <f>SUM(M2669:M2671)</f>
        <v>0</v>
      </c>
      <c r="N2668" s="432">
        <f>SUM(N2669:N2670)</f>
        <v>0</v>
      </c>
      <c r="O2668" s="433">
        <f>SUM(O2669:O2671)</f>
        <v>0</v>
      </c>
      <c r="P2668" s="244"/>
      <c r="Q2668" s="326">
        <f>SUM(Q2669:Q2671)</f>
        <v>0</v>
      </c>
      <c r="R2668" s="327">
        <f>SUM(R2669:R2671)</f>
        <v>0</v>
      </c>
      <c r="S2668" s="327">
        <f>SUM(S2669:S2671)</f>
        <v>0</v>
      </c>
      <c r="T2668" s="327">
        <f>SUM(T2669:T2671)</f>
        <v>0</v>
      </c>
      <c r="U2668" s="327">
        <f>SUM(U2669:U2671)</f>
        <v>0</v>
      </c>
      <c r="V2668" s="327">
        <f>SUM(V2669:V2670)</f>
        <v>0</v>
      </c>
      <c r="W2668" s="433">
        <f>SUM(W2669:W2671)</f>
        <v>0</v>
      </c>
      <c r="X2668" s="313">
        <f t="shared" si="777"/>
        <v>0</v>
      </c>
    </row>
    <row r="2669" spans="2:24" ht="18.600000000000001" hidden="1" thickBot="1">
      <c r="B2669" s="175"/>
      <c r="C2669" s="176">
        <v>5701</v>
      </c>
      <c r="D2669" s="177" t="s">
        <v>1018</v>
      </c>
      <c r="E2669" s="705"/>
      <c r="F2669" s="592">
        <v>0</v>
      </c>
      <c r="G2669" s="592">
        <v>0</v>
      </c>
      <c r="H2669" s="592">
        <v>0</v>
      </c>
      <c r="I2669" s="476">
        <f>F2669+G2669+H2669</f>
        <v>0</v>
      </c>
      <c r="J2669" s="243" t="str">
        <f t="shared" si="776"/>
        <v/>
      </c>
      <c r="K2669" s="244"/>
      <c r="L2669" s="435"/>
      <c r="M2669" s="436"/>
      <c r="N2669" s="330">
        <f>I2669</f>
        <v>0</v>
      </c>
      <c r="O2669" s="424">
        <f>L2669+M2669-N2669</f>
        <v>0</v>
      </c>
      <c r="P2669" s="244"/>
      <c r="Q2669" s="435"/>
      <c r="R2669" s="436"/>
      <c r="S2669" s="429">
        <f>+IF(+(L2669+M2669)&gt;=I2669,+M2669,+(+I2669-L2669))</f>
        <v>0</v>
      </c>
      <c r="T2669" s="315">
        <f>Q2669+R2669-S2669</f>
        <v>0</v>
      </c>
      <c r="U2669" s="436"/>
      <c r="V2669" s="436"/>
      <c r="W2669" s="253"/>
      <c r="X2669" s="313">
        <f t="shared" si="777"/>
        <v>0</v>
      </c>
    </row>
    <row r="2670" spans="2:24" ht="18.600000000000001" hidden="1" thickBot="1">
      <c r="B2670" s="175"/>
      <c r="C2670" s="180">
        <v>5702</v>
      </c>
      <c r="D2670" s="181" t="s">
        <v>1019</v>
      </c>
      <c r="E2670" s="705"/>
      <c r="F2670" s="592">
        <v>0</v>
      </c>
      <c r="G2670" s="592">
        <v>0</v>
      </c>
      <c r="H2670" s="592">
        <v>0</v>
      </c>
      <c r="I2670" s="476">
        <f>F2670+G2670+H2670</f>
        <v>0</v>
      </c>
      <c r="J2670" s="243" t="str">
        <f t="shared" si="776"/>
        <v/>
      </c>
      <c r="K2670" s="244"/>
      <c r="L2670" s="435"/>
      <c r="M2670" s="436"/>
      <c r="N2670" s="330">
        <f>I2670</f>
        <v>0</v>
      </c>
      <c r="O2670" s="424">
        <f>L2670+M2670-N2670</f>
        <v>0</v>
      </c>
      <c r="P2670" s="244"/>
      <c r="Q2670" s="435"/>
      <c r="R2670" s="436"/>
      <c r="S2670" s="429">
        <f>+IF(+(L2670+M2670)&gt;=I2670,+M2670,+(+I2670-L2670))</f>
        <v>0</v>
      </c>
      <c r="T2670" s="315">
        <f>Q2670+R2670-S2670</f>
        <v>0</v>
      </c>
      <c r="U2670" s="436"/>
      <c r="V2670" s="436"/>
      <c r="W2670" s="253"/>
      <c r="X2670" s="313">
        <f t="shared" si="777"/>
        <v>0</v>
      </c>
    </row>
    <row r="2671" spans="2:24" ht="18.600000000000001" hidden="1" thickBot="1">
      <c r="B2671" s="136"/>
      <c r="C2671" s="182">
        <v>4071</v>
      </c>
      <c r="D2671" s="464" t="s">
        <v>1020</v>
      </c>
      <c r="E2671" s="704"/>
      <c r="F2671" s="592">
        <v>0</v>
      </c>
      <c r="G2671" s="592">
        <v>0</v>
      </c>
      <c r="H2671" s="592">
        <v>0</v>
      </c>
      <c r="I2671" s="476">
        <f>F2671+G2671+H2671</f>
        <v>0</v>
      </c>
      <c r="J2671" s="243" t="str">
        <f t="shared" si="776"/>
        <v/>
      </c>
      <c r="K2671" s="244"/>
      <c r="L2671" s="713"/>
      <c r="M2671" s="667"/>
      <c r="N2671" s="667"/>
      <c r="O2671" s="714"/>
      <c r="P2671" s="244"/>
      <c r="Q2671" s="663"/>
      <c r="R2671" s="667"/>
      <c r="S2671" s="667"/>
      <c r="T2671" s="667"/>
      <c r="U2671" s="667"/>
      <c r="V2671" s="667"/>
      <c r="W2671" s="711"/>
      <c r="X2671" s="313">
        <f t="shared" si="777"/>
        <v>0</v>
      </c>
    </row>
    <row r="2672" spans="2:24" ht="16.2" hidden="1" thickBot="1">
      <c r="B2672" s="173"/>
      <c r="C2672" s="183"/>
      <c r="D2672" s="334"/>
      <c r="E2672" s="706"/>
      <c r="F2672" s="248"/>
      <c r="G2672" s="248"/>
      <c r="H2672" s="248"/>
      <c r="I2672" s="249"/>
      <c r="J2672" s="243" t="str">
        <f t="shared" si="776"/>
        <v/>
      </c>
      <c r="K2672" s="244"/>
      <c r="L2672" s="437"/>
      <c r="M2672" s="438"/>
      <c r="N2672" s="323"/>
      <c r="O2672" s="324"/>
      <c r="P2672" s="244"/>
      <c r="Q2672" s="437"/>
      <c r="R2672" s="438"/>
      <c r="S2672" s="323"/>
      <c r="T2672" s="323"/>
      <c r="U2672" s="438"/>
      <c r="V2672" s="323"/>
      <c r="W2672" s="324"/>
      <c r="X2672" s="324"/>
    </row>
    <row r="2673" spans="2:24" ht="18.600000000000001" hidden="1" thickBot="1">
      <c r="B2673" s="699">
        <v>98</v>
      </c>
      <c r="C2673" s="963" t="s">
        <v>1021</v>
      </c>
      <c r="D2673" s="942"/>
      <c r="E2673" s="687"/>
      <c r="F2673" s="690"/>
      <c r="G2673" s="691"/>
      <c r="H2673" s="691"/>
      <c r="I2673" s="692">
        <f>F2673+G2673+H2673</f>
        <v>0</v>
      </c>
      <c r="J2673" s="243" t="str">
        <f t="shared" si="776"/>
        <v/>
      </c>
      <c r="K2673" s="244"/>
      <c r="L2673" s="428"/>
      <c r="M2673" s="254"/>
      <c r="N2673" s="317">
        <f>I2673</f>
        <v>0</v>
      </c>
      <c r="O2673" s="424">
        <f>L2673+M2673-N2673</f>
        <v>0</v>
      </c>
      <c r="P2673" s="244"/>
      <c r="Q2673" s="428"/>
      <c r="R2673" s="254"/>
      <c r="S2673" s="429">
        <f>+IF(+(L2673+M2673)&gt;=I2673,+M2673,+(+I2673-L2673))</f>
        <v>0</v>
      </c>
      <c r="T2673" s="315">
        <f>Q2673+R2673-S2673</f>
        <v>0</v>
      </c>
      <c r="U2673" s="254"/>
      <c r="V2673" s="254"/>
      <c r="W2673" s="253"/>
      <c r="X2673" s="313">
        <f>T2673-U2673-V2673-W2673</f>
        <v>0</v>
      </c>
    </row>
    <row r="2674" spans="2:24" ht="16.8" hidden="1" thickBot="1">
      <c r="B2674" s="184"/>
      <c r="C2674" s="335" t="s">
        <v>1022</v>
      </c>
      <c r="D2674" s="336"/>
      <c r="E2674" s="395"/>
      <c r="F2674" s="395"/>
      <c r="G2674" s="395"/>
      <c r="H2674" s="395"/>
      <c r="I2674" s="337"/>
      <c r="J2674" s="243" t="str">
        <f t="shared" si="776"/>
        <v/>
      </c>
      <c r="K2674" s="244"/>
      <c r="L2674" s="338"/>
      <c r="M2674" s="339"/>
      <c r="N2674" s="339"/>
      <c r="O2674" s="340"/>
      <c r="P2674" s="244"/>
      <c r="Q2674" s="338"/>
      <c r="R2674" s="339"/>
      <c r="S2674" s="339"/>
      <c r="T2674" s="339"/>
      <c r="U2674" s="339"/>
      <c r="V2674" s="339"/>
      <c r="W2674" s="340"/>
      <c r="X2674" s="340"/>
    </row>
    <row r="2675" spans="2:24" ht="16.8" hidden="1" thickBot="1">
      <c r="B2675" s="184"/>
      <c r="C2675" s="341" t="s">
        <v>1023</v>
      </c>
      <c r="D2675" s="334"/>
      <c r="E2675" s="384"/>
      <c r="F2675" s="384"/>
      <c r="G2675" s="384"/>
      <c r="H2675" s="384"/>
      <c r="I2675" s="307"/>
      <c r="J2675" s="243" t="str">
        <f t="shared" si="776"/>
        <v/>
      </c>
      <c r="K2675" s="244"/>
      <c r="L2675" s="342"/>
      <c r="M2675" s="343"/>
      <c r="N2675" s="343"/>
      <c r="O2675" s="344"/>
      <c r="P2675" s="244"/>
      <c r="Q2675" s="342"/>
      <c r="R2675" s="343"/>
      <c r="S2675" s="343"/>
      <c r="T2675" s="343"/>
      <c r="U2675" s="343"/>
      <c r="V2675" s="343"/>
      <c r="W2675" s="344"/>
      <c r="X2675" s="344"/>
    </row>
    <row r="2676" spans="2:24" ht="16.8" hidden="1" thickBot="1">
      <c r="B2676" s="185"/>
      <c r="C2676" s="345" t="s">
        <v>1688</v>
      </c>
      <c r="D2676" s="346"/>
      <c r="E2676" s="396"/>
      <c r="F2676" s="396"/>
      <c r="G2676" s="396"/>
      <c r="H2676" s="396"/>
      <c r="I2676" s="309"/>
      <c r="J2676" s="243" t="str">
        <f t="shared" si="776"/>
        <v/>
      </c>
      <c r="K2676" s="244"/>
      <c r="L2676" s="347"/>
      <c r="M2676" s="348"/>
      <c r="N2676" s="348"/>
      <c r="O2676" s="349"/>
      <c r="P2676" s="244"/>
      <c r="Q2676" s="347"/>
      <c r="R2676" s="348"/>
      <c r="S2676" s="348"/>
      <c r="T2676" s="348"/>
      <c r="U2676" s="348"/>
      <c r="V2676" s="348"/>
      <c r="W2676" s="349"/>
      <c r="X2676" s="349"/>
    </row>
    <row r="2677" spans="2:24" ht="18.600000000000001" thickBot="1">
      <c r="B2677" s="607"/>
      <c r="C2677" s="608" t="s">
        <v>1242</v>
      </c>
      <c r="D2677" s="609" t="s">
        <v>1024</v>
      </c>
      <c r="E2677" s="700"/>
      <c r="F2677" s="700">
        <f>SUM(F2562,F2565,F2571,F2579,F2580,F2598,F2602,F2608,F2611,F2612,F2613,F2614,F2615,F2624,F2630,F2631,F2632,F2633,F2640,F2644,F2645,F2646,F2647,F2650,F2651,F2659,F2662,F2663,F2668)+F2673</f>
        <v>0</v>
      </c>
      <c r="G2677" s="700">
        <f>SUM(G2562,G2565,G2571,G2579,G2580,G2598,G2602,G2608,G2611,G2612,G2613,G2614,G2615,G2624,G2630,G2631,G2632,G2633,G2640,G2644,G2645,G2646,G2647,G2650,G2651,G2659,G2662,G2663,G2668)+G2673</f>
        <v>1133135</v>
      </c>
      <c r="H2677" s="700">
        <f>SUM(H2562,H2565,H2571,H2579,H2580,H2598,H2602,H2608,H2611,H2612,H2613,H2614,H2615,H2624,H2630,H2631,H2632,H2633,H2640,H2644,H2645,H2646,H2647,H2650,H2651,H2659,H2662,H2663,H2668)+H2673</f>
        <v>0</v>
      </c>
      <c r="I2677" s="700">
        <f>SUM(I2562,I2565,I2571,I2579,I2580,I2598,I2602,I2608,I2611,I2612,I2613,I2614,I2615,I2624,I2630,I2631,I2632,I2633,I2640,I2644,I2645,I2646,I2647,I2650,I2651,I2659,I2662,I2663,I2668)+I2673</f>
        <v>1133135</v>
      </c>
      <c r="J2677" s="243">
        <f t="shared" si="776"/>
        <v>1</v>
      </c>
      <c r="K2677" s="439" t="str">
        <f>LEFT(C2559,1)</f>
        <v>6</v>
      </c>
      <c r="L2677" s="276">
        <f>SUM(L2562,L2565,L2571,L2579,L2580,L2598,L2602,L2608,L2611,L2612,L2613,L2614,L2615,L2624,L2630,L2631,L2632,L2633,L2640,L2644,L2645,L2646,L2647,L2650,L2651,L2659,L2662,L2663,L2668)+L2673</f>
        <v>0</v>
      </c>
      <c r="M2677" s="276">
        <f>SUM(M2562,M2565,M2571,M2579,M2580,M2598,M2602,M2608,M2611,M2612,M2613,M2614,M2615,M2624,M2630,M2631,M2632,M2633,M2640,M2644,M2645,M2646,M2647,M2650,M2651,M2659,M2662,M2663,M2668)+M2673</f>
        <v>0</v>
      </c>
      <c r="N2677" s="276">
        <f>SUM(N2562,N2565,N2571,N2579,N2580,N2598,N2602,N2608,N2611,N2612,N2613,N2614,N2615,N2624,N2630,N2631,N2632,N2633,N2640,N2644,N2645,N2646,N2647,N2650,N2651,N2659,N2662,N2663,N2668)+N2673</f>
        <v>1133135</v>
      </c>
      <c r="O2677" s="276">
        <f>SUM(O2562,O2565,O2571,O2579,O2580,O2598,O2602,O2608,O2611,O2612,O2613,O2614,O2615,O2624,O2630,O2631,O2632,O2633,O2640,O2644,O2645,O2646,O2647,O2650,O2651,O2659,O2662,O2663,O2668)+O2673</f>
        <v>-1133135</v>
      </c>
      <c r="P2677" s="222"/>
      <c r="Q2677" s="276">
        <f t="shared" ref="Q2677:W2677" si="780">SUM(Q2562,Q2565,Q2571,Q2579,Q2580,Q2598,Q2602,Q2608,Q2611,Q2612,Q2613,Q2614,Q2615,Q2624,Q2630,Q2631,Q2632,Q2633,Q2640,Q2644,Q2645,Q2646,Q2647,Q2650,Q2651,Q2659,Q2662,Q2663,Q2668)+Q2673</f>
        <v>0</v>
      </c>
      <c r="R2677" s="276">
        <f t="shared" si="780"/>
        <v>0</v>
      </c>
      <c r="S2677" s="276">
        <f t="shared" si="780"/>
        <v>1042781</v>
      </c>
      <c r="T2677" s="276">
        <f t="shared" si="780"/>
        <v>-1042781</v>
      </c>
      <c r="U2677" s="276">
        <f t="shared" si="780"/>
        <v>0</v>
      </c>
      <c r="V2677" s="276">
        <f t="shared" si="780"/>
        <v>0</v>
      </c>
      <c r="W2677" s="276">
        <f t="shared" si="780"/>
        <v>0</v>
      </c>
      <c r="X2677" s="313">
        <f>T2677-U2677-V2677-W2677</f>
        <v>-1042781</v>
      </c>
    </row>
    <row r="2678" spans="2:24">
      <c r="B2678" s="554" t="s">
        <v>32</v>
      </c>
      <c r="C2678" s="186"/>
      <c r="I2678" s="219"/>
      <c r="J2678" s="221">
        <f>J2677</f>
        <v>1</v>
      </c>
      <c r="P2678"/>
    </row>
    <row r="2679" spans="2:24">
      <c r="B2679" s="392"/>
      <c r="C2679" s="392"/>
      <c r="D2679" s="393"/>
      <c r="E2679" s="392"/>
      <c r="F2679" s="392"/>
      <c r="G2679" s="392"/>
      <c r="H2679" s="392"/>
      <c r="I2679" s="394"/>
      <c r="J2679" s="221">
        <f>J2677</f>
        <v>1</v>
      </c>
      <c r="L2679" s="392"/>
      <c r="M2679" s="392"/>
      <c r="N2679" s="394"/>
      <c r="O2679" s="394"/>
      <c r="P2679" s="394"/>
      <c r="Q2679" s="392"/>
      <c r="R2679" s="392"/>
      <c r="S2679" s="394"/>
      <c r="T2679" s="394"/>
      <c r="U2679" s="392"/>
      <c r="V2679" s="394"/>
      <c r="W2679" s="394"/>
      <c r="X2679" s="394"/>
    </row>
    <row r="2680" spans="2:24" ht="18" hidden="1">
      <c r="B2680" s="402"/>
      <c r="C2680" s="402"/>
      <c r="D2680" s="402"/>
      <c r="E2680" s="402"/>
      <c r="F2680" s="402"/>
      <c r="G2680" s="402"/>
      <c r="H2680" s="402"/>
      <c r="I2680" s="484"/>
      <c r="J2680" s="440">
        <f>(IF(E2677&lt;&gt;0,$G$2,IF(I2677&lt;&gt;0,$G$2,"")))</f>
        <v>0</v>
      </c>
    </row>
    <row r="2681" spans="2:24" ht="18" hidden="1">
      <c r="B2681" s="402"/>
      <c r="C2681" s="402"/>
      <c r="D2681" s="474"/>
      <c r="E2681" s="402"/>
      <c r="F2681" s="402"/>
      <c r="G2681" s="402"/>
      <c r="H2681" s="402"/>
      <c r="I2681" s="484"/>
      <c r="J2681" s="440" t="str">
        <f>(IF(E2678&lt;&gt;0,$G$2,IF(I2678&lt;&gt;0,$G$2,"")))</f>
        <v/>
      </c>
    </row>
    <row r="2682" spans="2:24">
      <c r="E2682" s="278"/>
      <c r="F2682" s="278"/>
      <c r="G2682" s="278"/>
      <c r="H2682" s="278"/>
      <c r="I2682" s="282"/>
      <c r="J2682" s="221">
        <f>(IF($E2815&lt;&gt;0,$J$2,IF($I2815&lt;&gt;0,$J$2,"")))</f>
        <v>1</v>
      </c>
      <c r="L2682" s="278"/>
      <c r="M2682" s="278"/>
      <c r="N2682" s="282"/>
      <c r="O2682" s="282"/>
      <c r="P2682" s="282"/>
      <c r="Q2682" s="278"/>
      <c r="R2682" s="278"/>
      <c r="S2682" s="282"/>
      <c r="T2682" s="282"/>
      <c r="U2682" s="278"/>
      <c r="V2682" s="282"/>
      <c r="W2682" s="282"/>
    </row>
    <row r="2683" spans="2:24">
      <c r="C2683" s="227"/>
      <c r="D2683" s="228"/>
      <c r="E2683" s="278"/>
      <c r="F2683" s="278"/>
      <c r="G2683" s="278"/>
      <c r="H2683" s="278"/>
      <c r="I2683" s="282"/>
      <c r="J2683" s="221">
        <f>(IF($E2815&lt;&gt;0,$J$2,IF($I2815&lt;&gt;0,$J$2,"")))</f>
        <v>1</v>
      </c>
      <c r="L2683" s="278"/>
      <c r="M2683" s="278"/>
      <c r="N2683" s="282"/>
      <c r="O2683" s="282"/>
      <c r="P2683" s="282"/>
      <c r="Q2683" s="278"/>
      <c r="R2683" s="278"/>
      <c r="S2683" s="282"/>
      <c r="T2683" s="282"/>
      <c r="U2683" s="278"/>
      <c r="V2683" s="282"/>
      <c r="W2683" s="282"/>
    </row>
    <row r="2684" spans="2:24">
      <c r="B2684" s="897" t="str">
        <f>$B$7</f>
        <v>БЮДЖЕТ - НАЧАЛЕН ПЛАН
ПО ПЪЛНА ЕДИННА БЮДЖЕТНА КЛАСИФИКАЦИЯ</v>
      </c>
      <c r="C2684" s="898"/>
      <c r="D2684" s="898"/>
      <c r="E2684" s="278"/>
      <c r="F2684" s="278"/>
      <c r="G2684" s="278"/>
      <c r="H2684" s="278"/>
      <c r="I2684" s="282"/>
      <c r="J2684" s="221">
        <f>(IF($E2815&lt;&gt;0,$J$2,IF($I2815&lt;&gt;0,$J$2,"")))</f>
        <v>1</v>
      </c>
      <c r="L2684" s="278"/>
      <c r="M2684" s="278"/>
      <c r="N2684" s="282"/>
      <c r="O2684" s="282"/>
      <c r="P2684" s="282"/>
      <c r="Q2684" s="278"/>
      <c r="R2684" s="278"/>
      <c r="S2684" s="282"/>
      <c r="T2684" s="282"/>
      <c r="U2684" s="278"/>
      <c r="V2684" s="282"/>
      <c r="W2684" s="282"/>
    </row>
    <row r="2685" spans="2:24">
      <c r="C2685" s="227"/>
      <c r="D2685" s="228"/>
      <c r="E2685" s="279" t="s">
        <v>1656</v>
      </c>
      <c r="F2685" s="279" t="s">
        <v>1524</v>
      </c>
      <c r="G2685" s="278"/>
      <c r="H2685" s="278"/>
      <c r="I2685" s="282"/>
      <c r="J2685" s="221">
        <f>(IF($E2815&lt;&gt;0,$J$2,IF($I2815&lt;&gt;0,$J$2,"")))</f>
        <v>1</v>
      </c>
      <c r="L2685" s="278"/>
      <c r="M2685" s="278"/>
      <c r="N2685" s="282"/>
      <c r="O2685" s="282"/>
      <c r="P2685" s="282"/>
      <c r="Q2685" s="278"/>
      <c r="R2685" s="278"/>
      <c r="S2685" s="282"/>
      <c r="T2685" s="282"/>
      <c r="U2685" s="278"/>
      <c r="V2685" s="282"/>
      <c r="W2685" s="282"/>
    </row>
    <row r="2686" spans="2:24" ht="17.399999999999999">
      <c r="B2686" s="899" t="str">
        <f>$B$9</f>
        <v>Маджарово</v>
      </c>
      <c r="C2686" s="900"/>
      <c r="D2686" s="901"/>
      <c r="E2686" s="578">
        <f>$E$9</f>
        <v>44927</v>
      </c>
      <c r="F2686" s="579">
        <f>$F$9</f>
        <v>45291</v>
      </c>
      <c r="G2686" s="278"/>
      <c r="H2686" s="278"/>
      <c r="I2686" s="282"/>
      <c r="J2686" s="221">
        <f>(IF($E2815&lt;&gt;0,$J$2,IF($I2815&lt;&gt;0,$J$2,"")))</f>
        <v>1</v>
      </c>
      <c r="L2686" s="278"/>
      <c r="M2686" s="278"/>
      <c r="N2686" s="282"/>
      <c r="O2686" s="282"/>
      <c r="P2686" s="282"/>
      <c r="Q2686" s="278"/>
      <c r="R2686" s="278"/>
      <c r="S2686" s="282"/>
      <c r="T2686" s="282"/>
      <c r="U2686" s="278"/>
      <c r="V2686" s="282"/>
      <c r="W2686" s="282"/>
    </row>
    <row r="2687" spans="2:24">
      <c r="B2687" s="230" t="str">
        <f>$B$10</f>
        <v>(наименование на разпоредителя с бюджет)</v>
      </c>
      <c r="E2687" s="278"/>
      <c r="F2687" s="280">
        <f>$F$10</f>
        <v>0</v>
      </c>
      <c r="G2687" s="278"/>
      <c r="H2687" s="278"/>
      <c r="I2687" s="282"/>
      <c r="J2687" s="221">
        <f>(IF($E2815&lt;&gt;0,$J$2,IF($I2815&lt;&gt;0,$J$2,"")))</f>
        <v>1</v>
      </c>
      <c r="L2687" s="278"/>
      <c r="M2687" s="278"/>
      <c r="N2687" s="282"/>
      <c r="O2687" s="282"/>
      <c r="P2687" s="282"/>
      <c r="Q2687" s="278"/>
      <c r="R2687" s="278"/>
      <c r="S2687" s="282"/>
      <c r="T2687" s="282"/>
      <c r="U2687" s="278"/>
      <c r="V2687" s="282"/>
      <c r="W2687" s="282"/>
    </row>
    <row r="2688" spans="2:24">
      <c r="B2688" s="230"/>
      <c r="E2688" s="281"/>
      <c r="F2688" s="278"/>
      <c r="G2688" s="278"/>
      <c r="H2688" s="278"/>
      <c r="I2688" s="282"/>
      <c r="J2688" s="221">
        <f>(IF($E2815&lt;&gt;0,$J$2,IF($I2815&lt;&gt;0,$J$2,"")))</f>
        <v>1</v>
      </c>
      <c r="L2688" s="278"/>
      <c r="M2688" s="278"/>
      <c r="N2688" s="282"/>
      <c r="O2688" s="282"/>
      <c r="P2688" s="282"/>
      <c r="Q2688" s="278"/>
      <c r="R2688" s="278"/>
      <c r="S2688" s="282"/>
      <c r="T2688" s="282"/>
      <c r="U2688" s="278"/>
      <c r="V2688" s="282"/>
      <c r="W2688" s="282"/>
    </row>
    <row r="2689" spans="2:24" ht="18">
      <c r="B2689" s="883" t="str">
        <f>$B$12</f>
        <v>Маджарово</v>
      </c>
      <c r="C2689" s="884"/>
      <c r="D2689" s="885"/>
      <c r="E2689" s="229" t="s">
        <v>1657</v>
      </c>
      <c r="F2689" s="580" t="str">
        <f>$F$12</f>
        <v>7604</v>
      </c>
      <c r="G2689" s="278"/>
      <c r="H2689" s="278"/>
      <c r="I2689" s="282"/>
      <c r="J2689" s="221">
        <f>(IF($E2815&lt;&gt;0,$J$2,IF($I2815&lt;&gt;0,$J$2,"")))</f>
        <v>1</v>
      </c>
      <c r="L2689" s="278"/>
      <c r="M2689" s="278"/>
      <c r="N2689" s="282"/>
      <c r="O2689" s="282"/>
      <c r="P2689" s="282"/>
      <c r="Q2689" s="278"/>
      <c r="R2689" s="278"/>
      <c r="S2689" s="282"/>
      <c r="T2689" s="282"/>
      <c r="U2689" s="278"/>
      <c r="V2689" s="282"/>
      <c r="W2689" s="282"/>
    </row>
    <row r="2690" spans="2:24">
      <c r="B2690" s="581" t="str">
        <f>$B$13</f>
        <v>(наименование на първостепенния разпоредител с бюджет)</v>
      </c>
      <c r="E2690" s="281" t="s">
        <v>1658</v>
      </c>
      <c r="F2690" s="278"/>
      <c r="G2690" s="278"/>
      <c r="H2690" s="278"/>
      <c r="I2690" s="282"/>
      <c r="J2690" s="221">
        <f>(IF($E2815&lt;&gt;0,$J$2,IF($I2815&lt;&gt;0,$J$2,"")))</f>
        <v>1</v>
      </c>
      <c r="L2690" s="278"/>
      <c r="M2690" s="278"/>
      <c r="N2690" s="282"/>
      <c r="O2690" s="282"/>
      <c r="P2690" s="282"/>
      <c r="Q2690" s="278"/>
      <c r="R2690" s="278"/>
      <c r="S2690" s="282"/>
      <c r="T2690" s="282"/>
      <c r="U2690" s="278"/>
      <c r="V2690" s="282"/>
      <c r="W2690" s="282"/>
    </row>
    <row r="2691" spans="2:24" ht="18">
      <c r="B2691" s="230"/>
      <c r="D2691" s="441"/>
      <c r="E2691" s="277"/>
      <c r="F2691" s="277"/>
      <c r="G2691" s="277"/>
      <c r="H2691" s="277"/>
      <c r="I2691" s="384"/>
      <c r="J2691" s="221">
        <f>(IF($E2815&lt;&gt;0,$J$2,IF($I2815&lt;&gt;0,$J$2,"")))</f>
        <v>1</v>
      </c>
      <c r="L2691" s="278"/>
      <c r="M2691" s="278"/>
      <c r="N2691" s="282"/>
      <c r="O2691" s="282"/>
      <c r="P2691" s="282"/>
      <c r="Q2691" s="278"/>
      <c r="R2691" s="278"/>
      <c r="S2691" s="282"/>
      <c r="T2691" s="282"/>
      <c r="U2691" s="278"/>
      <c r="V2691" s="282"/>
      <c r="W2691" s="282"/>
    </row>
    <row r="2692" spans="2:24" ht="16.8" thickBot="1">
      <c r="C2692" s="227"/>
      <c r="D2692" s="228"/>
      <c r="E2692" s="278"/>
      <c r="F2692" s="281"/>
      <c r="G2692" s="281"/>
      <c r="H2692" s="281"/>
      <c r="I2692" s="284" t="s">
        <v>1659</v>
      </c>
      <c r="J2692" s="221">
        <f>(IF($E2815&lt;&gt;0,$J$2,IF($I2815&lt;&gt;0,$J$2,"")))</f>
        <v>1</v>
      </c>
      <c r="L2692" s="283" t="s">
        <v>91</v>
      </c>
      <c r="M2692" s="278"/>
      <c r="N2692" s="282"/>
      <c r="O2692" s="284" t="s">
        <v>1659</v>
      </c>
      <c r="P2692" s="282"/>
      <c r="Q2692" s="283" t="s">
        <v>92</v>
      </c>
      <c r="R2692" s="278"/>
      <c r="S2692" s="282"/>
      <c r="T2692" s="284" t="s">
        <v>1659</v>
      </c>
      <c r="U2692" s="278"/>
      <c r="V2692" s="282"/>
      <c r="W2692" s="284" t="s">
        <v>1659</v>
      </c>
    </row>
    <row r="2693" spans="2:24" ht="18.600000000000001" thickBot="1">
      <c r="B2693" s="674"/>
      <c r="C2693" s="675"/>
      <c r="D2693" s="676" t="s">
        <v>1055</v>
      </c>
      <c r="E2693" s="677"/>
      <c r="F2693" s="955" t="s">
        <v>1460</v>
      </c>
      <c r="G2693" s="956"/>
      <c r="H2693" s="957"/>
      <c r="I2693" s="958"/>
      <c r="J2693" s="221">
        <f>(IF($E2815&lt;&gt;0,$J$2,IF($I2815&lt;&gt;0,$J$2,"")))</f>
        <v>1</v>
      </c>
      <c r="L2693" s="912" t="s">
        <v>1888</v>
      </c>
      <c r="M2693" s="912" t="s">
        <v>1889</v>
      </c>
      <c r="N2693" s="905" t="s">
        <v>1890</v>
      </c>
      <c r="O2693" s="905" t="s">
        <v>93</v>
      </c>
      <c r="P2693" s="222"/>
      <c r="Q2693" s="905" t="s">
        <v>1891</v>
      </c>
      <c r="R2693" s="905" t="s">
        <v>1892</v>
      </c>
      <c r="S2693" s="905" t="s">
        <v>1893</v>
      </c>
      <c r="T2693" s="905" t="s">
        <v>94</v>
      </c>
      <c r="U2693" s="409" t="s">
        <v>95</v>
      </c>
      <c r="V2693" s="410"/>
      <c r="W2693" s="411"/>
      <c r="X2693" s="291"/>
    </row>
    <row r="2694" spans="2:24" ht="31.8" thickBot="1">
      <c r="B2694" s="678" t="s">
        <v>1575</v>
      </c>
      <c r="C2694" s="679" t="s">
        <v>1660</v>
      </c>
      <c r="D2694" s="680" t="s">
        <v>1056</v>
      </c>
      <c r="E2694" s="681"/>
      <c r="F2694" s="605" t="s">
        <v>1461</v>
      </c>
      <c r="G2694" s="605" t="s">
        <v>1462</v>
      </c>
      <c r="H2694" s="605" t="s">
        <v>1459</v>
      </c>
      <c r="I2694" s="605" t="s">
        <v>1049</v>
      </c>
      <c r="J2694" s="221">
        <f>(IF($E2815&lt;&gt;0,$J$2,IF($I2815&lt;&gt;0,$J$2,"")))</f>
        <v>1</v>
      </c>
      <c r="L2694" s="948"/>
      <c r="M2694" s="954"/>
      <c r="N2694" s="948"/>
      <c r="O2694" s="954"/>
      <c r="P2694" s="222"/>
      <c r="Q2694" s="945"/>
      <c r="R2694" s="945"/>
      <c r="S2694" s="945"/>
      <c r="T2694" s="945"/>
      <c r="U2694" s="412">
        <f>$C$3</f>
        <v>2023</v>
      </c>
      <c r="V2694" s="412">
        <f>$C$3+1</f>
        <v>2024</v>
      </c>
      <c r="W2694" s="412" t="str">
        <f>CONCATENATE("след ",$C$3+1)</f>
        <v>след 2024</v>
      </c>
      <c r="X2694" s="413" t="s">
        <v>96</v>
      </c>
    </row>
    <row r="2695" spans="2:24" ht="18" thickBot="1">
      <c r="B2695" s="506"/>
      <c r="C2695" s="397"/>
      <c r="D2695" s="295" t="s">
        <v>1244</v>
      </c>
      <c r="E2695" s="701"/>
      <c r="F2695" s="296"/>
      <c r="G2695" s="296"/>
      <c r="H2695" s="296"/>
      <c r="I2695" s="483"/>
      <c r="J2695" s="221">
        <f>(IF($E2815&lt;&gt;0,$J$2,IF($I2815&lt;&gt;0,$J$2,"")))</f>
        <v>1</v>
      </c>
      <c r="L2695" s="297" t="s">
        <v>97</v>
      </c>
      <c r="M2695" s="297" t="s">
        <v>98</v>
      </c>
      <c r="N2695" s="298" t="s">
        <v>99</v>
      </c>
      <c r="O2695" s="298" t="s">
        <v>100</v>
      </c>
      <c r="P2695" s="222"/>
      <c r="Q2695" s="504" t="s">
        <v>101</v>
      </c>
      <c r="R2695" s="504" t="s">
        <v>102</v>
      </c>
      <c r="S2695" s="504" t="s">
        <v>103</v>
      </c>
      <c r="T2695" s="504" t="s">
        <v>104</v>
      </c>
      <c r="U2695" s="504" t="s">
        <v>1026</v>
      </c>
      <c r="V2695" s="504" t="s">
        <v>1027</v>
      </c>
      <c r="W2695" s="504" t="s">
        <v>1028</v>
      </c>
      <c r="X2695" s="414" t="s">
        <v>1029</v>
      </c>
    </row>
    <row r="2696" spans="2:24" ht="122.4" thickBot="1">
      <c r="B2696" s="236"/>
      <c r="C2696" s="511">
        <f>VLOOKUP(D2696,OP_LIST2,2,FALSE)</f>
        <v>0</v>
      </c>
      <c r="D2696" s="512" t="s">
        <v>944</v>
      </c>
      <c r="E2696" s="702"/>
      <c r="F2696" s="368"/>
      <c r="G2696" s="368"/>
      <c r="H2696" s="368"/>
      <c r="I2696" s="303"/>
      <c r="J2696" s="221">
        <f>(IF($E2815&lt;&gt;0,$J$2,IF($I2815&lt;&gt;0,$J$2,"")))</f>
        <v>1</v>
      </c>
      <c r="L2696" s="415" t="s">
        <v>1030</v>
      </c>
      <c r="M2696" s="415" t="s">
        <v>1030</v>
      </c>
      <c r="N2696" s="415" t="s">
        <v>1031</v>
      </c>
      <c r="O2696" s="415" t="s">
        <v>1032</v>
      </c>
      <c r="P2696" s="222"/>
      <c r="Q2696" s="415" t="s">
        <v>1030</v>
      </c>
      <c r="R2696" s="415" t="s">
        <v>1030</v>
      </c>
      <c r="S2696" s="415" t="s">
        <v>1057</v>
      </c>
      <c r="T2696" s="415" t="s">
        <v>1034</v>
      </c>
      <c r="U2696" s="415" t="s">
        <v>1030</v>
      </c>
      <c r="V2696" s="415" t="s">
        <v>1030</v>
      </c>
      <c r="W2696" s="415" t="s">
        <v>1030</v>
      </c>
      <c r="X2696" s="306" t="s">
        <v>1035</v>
      </c>
    </row>
    <row r="2697" spans="2:24" ht="18" thickBot="1">
      <c r="B2697" s="510"/>
      <c r="C2697" s="513">
        <f>VLOOKUP(D2698,EBK_DEIN2,2,FALSE)</f>
        <v>6619</v>
      </c>
      <c r="D2697" s="505" t="s">
        <v>1444</v>
      </c>
      <c r="E2697" s="703"/>
      <c r="F2697" s="368"/>
      <c r="G2697" s="368"/>
      <c r="H2697" s="368"/>
      <c r="I2697" s="303"/>
      <c r="J2697" s="221">
        <f>(IF($E2815&lt;&gt;0,$J$2,IF($I2815&lt;&gt;0,$J$2,"")))</f>
        <v>1</v>
      </c>
      <c r="L2697" s="416"/>
      <c r="M2697" s="416"/>
      <c r="N2697" s="344"/>
      <c r="O2697" s="417"/>
      <c r="P2697" s="222"/>
      <c r="Q2697" s="416"/>
      <c r="R2697" s="416"/>
      <c r="S2697" s="344"/>
      <c r="T2697" s="417"/>
      <c r="U2697" s="416"/>
      <c r="V2697" s="344"/>
      <c r="W2697" s="417"/>
      <c r="X2697" s="418"/>
    </row>
    <row r="2698" spans="2:24" ht="31.2">
      <c r="B2698" s="419"/>
      <c r="C2698" s="238"/>
      <c r="D2698" s="502" t="s">
        <v>895</v>
      </c>
      <c r="E2698" s="703"/>
      <c r="F2698" s="368"/>
      <c r="G2698" s="368"/>
      <c r="H2698" s="368"/>
      <c r="I2698" s="303"/>
      <c r="J2698" s="221">
        <f>(IF($E2815&lt;&gt;0,$J$2,IF($I2815&lt;&gt;0,$J$2,"")))</f>
        <v>1</v>
      </c>
      <c r="L2698" s="416"/>
      <c r="M2698" s="416"/>
      <c r="N2698" s="344"/>
      <c r="O2698" s="420">
        <f>SUMIF(O2701:O2702,"&lt;0")+SUMIF(O2704:O2708,"&lt;0")+SUMIF(O2710:O2717,"&lt;0")+SUMIF(O2719:O2735,"&lt;0")+SUMIF(O2741:O2745,"&lt;0")+SUMIF(O2747:O2752,"&lt;0")+SUMIF(O2755:O2761,"&lt;0")+SUMIF(O2768:O2769,"&lt;0")+SUMIF(O2772:O2777,"&lt;0")+SUMIF(O2779:O2784,"&lt;0")+SUMIF(O2788,"&lt;0")+SUMIF(O2790:O2796,"&lt;0")+SUMIF(O2798:O2800,"&lt;0")+SUMIF(O2802:O2805,"&lt;0")+SUMIF(O2807:O2808,"&lt;0")+SUMIF(O2811,"&lt;0")</f>
        <v>-36000</v>
      </c>
      <c r="P2698" s="222"/>
      <c r="Q2698" s="416"/>
      <c r="R2698" s="416"/>
      <c r="S2698" s="344"/>
      <c r="T2698" s="420">
        <f>SUMIF(T2701:T2702,"&lt;0")+SUMIF(T2704:T2708,"&lt;0")+SUMIF(T2710:T2717,"&lt;0")+SUMIF(T2719:T2735,"&lt;0")+SUMIF(T2741:T2745,"&lt;0")+SUMIF(T2747:T2752,"&lt;0")+SUMIF(T2755:T2761,"&lt;0")+SUMIF(T2768:T2769,"&lt;0")+SUMIF(T2772:T2777,"&lt;0")+SUMIF(T2779:T2784,"&lt;0")+SUMIF(T2788,"&lt;0")+SUMIF(T2790:T2796,"&lt;0")+SUMIF(T2798:T2800,"&lt;0")+SUMIF(T2802:T2805,"&lt;0")+SUMIF(T2807:T2808,"&lt;0")+SUMIF(T2811,"&lt;0")</f>
        <v>-36000</v>
      </c>
      <c r="U2698" s="416"/>
      <c r="V2698" s="344"/>
      <c r="W2698" s="417"/>
      <c r="X2698" s="308"/>
    </row>
    <row r="2699" spans="2:24" ht="18.600000000000001" thickBot="1">
      <c r="B2699" s="354"/>
      <c r="C2699" s="238"/>
      <c r="D2699" s="292" t="s">
        <v>1058</v>
      </c>
      <c r="E2699" s="703"/>
      <c r="F2699" s="368"/>
      <c r="G2699" s="368"/>
      <c r="H2699" s="368"/>
      <c r="I2699" s="303"/>
      <c r="J2699" s="221">
        <f>(IF($E2815&lt;&gt;0,$J$2,IF($I2815&lt;&gt;0,$J$2,"")))</f>
        <v>1</v>
      </c>
      <c r="L2699" s="416"/>
      <c r="M2699" s="416"/>
      <c r="N2699" s="344"/>
      <c r="O2699" s="417"/>
      <c r="P2699" s="222"/>
      <c r="Q2699" s="416"/>
      <c r="R2699" s="416"/>
      <c r="S2699" s="344"/>
      <c r="T2699" s="417"/>
      <c r="U2699" s="416"/>
      <c r="V2699" s="344"/>
      <c r="W2699" s="417"/>
      <c r="X2699" s="310"/>
    </row>
    <row r="2700" spans="2:24" ht="18.600000000000001" hidden="1" thickBot="1">
      <c r="B2700" s="682">
        <v>100</v>
      </c>
      <c r="C2700" s="959" t="s">
        <v>1245</v>
      </c>
      <c r="D2700" s="960"/>
      <c r="E2700" s="683"/>
      <c r="F2700" s="684">
        <f>SUM(F2701:F2702)</f>
        <v>0</v>
      </c>
      <c r="G2700" s="685">
        <f>SUM(G2701:G2702)</f>
        <v>0</v>
      </c>
      <c r="H2700" s="685">
        <f>SUM(H2701:H2702)</f>
        <v>0</v>
      </c>
      <c r="I2700" s="685">
        <f>SUM(I2701:I2702)</f>
        <v>0</v>
      </c>
      <c r="J2700" s="243" t="str">
        <f t="shared" ref="J2700:J2731" si="781">(IF($E2700&lt;&gt;0,$J$2,IF($I2700&lt;&gt;0,$J$2,"")))</f>
        <v/>
      </c>
      <c r="K2700" s="244"/>
      <c r="L2700" s="311">
        <f>SUM(L2701:L2702)</f>
        <v>0</v>
      </c>
      <c r="M2700" s="312">
        <f>SUM(M2701:M2702)</f>
        <v>0</v>
      </c>
      <c r="N2700" s="421">
        <f>SUM(N2701:N2702)</f>
        <v>0</v>
      </c>
      <c r="O2700" s="422">
        <f>SUM(O2701:O2702)</f>
        <v>0</v>
      </c>
      <c r="P2700" s="244"/>
      <c r="Q2700" s="707"/>
      <c r="R2700" s="708"/>
      <c r="S2700" s="709"/>
      <c r="T2700" s="708"/>
      <c r="U2700" s="708"/>
      <c r="V2700" s="708"/>
      <c r="W2700" s="710"/>
      <c r="X2700" s="313">
        <f t="shared" ref="X2700:X2731" si="782">T2700-U2700-V2700-W2700</f>
        <v>0</v>
      </c>
    </row>
    <row r="2701" spans="2:24" ht="18.600000000000001" hidden="1" thickBot="1">
      <c r="B2701" s="140"/>
      <c r="C2701" s="144">
        <v>101</v>
      </c>
      <c r="D2701" s="138" t="s">
        <v>1246</v>
      </c>
      <c r="E2701" s="704"/>
      <c r="F2701" s="449"/>
      <c r="G2701" s="245"/>
      <c r="H2701" s="245"/>
      <c r="I2701" s="476">
        <f>F2701+G2701+H2701</f>
        <v>0</v>
      </c>
      <c r="J2701" s="243" t="str">
        <f t="shared" si="781"/>
        <v/>
      </c>
      <c r="K2701" s="244"/>
      <c r="L2701" s="423"/>
      <c r="M2701" s="252"/>
      <c r="N2701" s="315">
        <f>I2701</f>
        <v>0</v>
      </c>
      <c r="O2701" s="424">
        <f>L2701+M2701-N2701</f>
        <v>0</v>
      </c>
      <c r="P2701" s="244"/>
      <c r="Q2701" s="663"/>
      <c r="R2701" s="667"/>
      <c r="S2701" s="667"/>
      <c r="T2701" s="667"/>
      <c r="U2701" s="667"/>
      <c r="V2701" s="667"/>
      <c r="W2701" s="711"/>
      <c r="X2701" s="313">
        <f t="shared" si="782"/>
        <v>0</v>
      </c>
    </row>
    <row r="2702" spans="2:24" ht="18.600000000000001" hidden="1" thickBot="1">
      <c r="B2702" s="140"/>
      <c r="C2702" s="137">
        <v>102</v>
      </c>
      <c r="D2702" s="139" t="s">
        <v>1247</v>
      </c>
      <c r="E2702" s="704"/>
      <c r="F2702" s="449"/>
      <c r="G2702" s="245"/>
      <c r="H2702" s="245"/>
      <c r="I2702" s="476">
        <f>F2702+G2702+H2702</f>
        <v>0</v>
      </c>
      <c r="J2702" s="243" t="str">
        <f t="shared" si="781"/>
        <v/>
      </c>
      <c r="K2702" s="244"/>
      <c r="L2702" s="423"/>
      <c r="M2702" s="252"/>
      <c r="N2702" s="315">
        <f>I2702</f>
        <v>0</v>
      </c>
      <c r="O2702" s="424">
        <f>L2702+M2702-N2702</f>
        <v>0</v>
      </c>
      <c r="P2702" s="244"/>
      <c r="Q2702" s="663"/>
      <c r="R2702" s="667"/>
      <c r="S2702" s="667"/>
      <c r="T2702" s="667"/>
      <c r="U2702" s="667"/>
      <c r="V2702" s="667"/>
      <c r="W2702" s="711"/>
      <c r="X2702" s="313">
        <f t="shared" si="782"/>
        <v>0</v>
      </c>
    </row>
    <row r="2703" spans="2:24" ht="18.600000000000001" hidden="1" thickBot="1">
      <c r="B2703" s="686">
        <v>200</v>
      </c>
      <c r="C2703" s="946" t="s">
        <v>1248</v>
      </c>
      <c r="D2703" s="946"/>
      <c r="E2703" s="687"/>
      <c r="F2703" s="688">
        <f>SUM(F2704:F2708)</f>
        <v>0</v>
      </c>
      <c r="G2703" s="689">
        <f>SUM(G2704:G2708)</f>
        <v>0</v>
      </c>
      <c r="H2703" s="689">
        <f>SUM(H2704:H2708)</f>
        <v>0</v>
      </c>
      <c r="I2703" s="689">
        <f>SUM(I2704:I2708)</f>
        <v>0</v>
      </c>
      <c r="J2703" s="243" t="str">
        <f t="shared" si="781"/>
        <v/>
      </c>
      <c r="K2703" s="244"/>
      <c r="L2703" s="316">
        <f>SUM(L2704:L2708)</f>
        <v>0</v>
      </c>
      <c r="M2703" s="317">
        <f>SUM(M2704:M2708)</f>
        <v>0</v>
      </c>
      <c r="N2703" s="425">
        <f>SUM(N2704:N2708)</f>
        <v>0</v>
      </c>
      <c r="O2703" s="426">
        <f>SUM(O2704:O2708)</f>
        <v>0</v>
      </c>
      <c r="P2703" s="244"/>
      <c r="Q2703" s="665"/>
      <c r="R2703" s="666"/>
      <c r="S2703" s="666"/>
      <c r="T2703" s="666"/>
      <c r="U2703" s="666"/>
      <c r="V2703" s="666"/>
      <c r="W2703" s="712"/>
      <c r="X2703" s="313">
        <f t="shared" si="782"/>
        <v>0</v>
      </c>
    </row>
    <row r="2704" spans="2:24" ht="18.600000000000001" hidden="1" thickBot="1">
      <c r="B2704" s="143"/>
      <c r="C2704" s="144">
        <v>201</v>
      </c>
      <c r="D2704" s="138" t="s">
        <v>1249</v>
      </c>
      <c r="E2704" s="704"/>
      <c r="F2704" s="449"/>
      <c r="G2704" s="245"/>
      <c r="H2704" s="245"/>
      <c r="I2704" s="476">
        <f>F2704+G2704+H2704</f>
        <v>0</v>
      </c>
      <c r="J2704" s="243" t="str">
        <f t="shared" si="781"/>
        <v/>
      </c>
      <c r="K2704" s="244"/>
      <c r="L2704" s="423"/>
      <c r="M2704" s="252"/>
      <c r="N2704" s="315">
        <f>I2704</f>
        <v>0</v>
      </c>
      <c r="O2704" s="424">
        <f>L2704+M2704-N2704</f>
        <v>0</v>
      </c>
      <c r="P2704" s="244"/>
      <c r="Q2704" s="663"/>
      <c r="R2704" s="667"/>
      <c r="S2704" s="667"/>
      <c r="T2704" s="667"/>
      <c r="U2704" s="667"/>
      <c r="V2704" s="667"/>
      <c r="W2704" s="711"/>
      <c r="X2704" s="313">
        <f t="shared" si="782"/>
        <v>0</v>
      </c>
    </row>
    <row r="2705" spans="2:24" ht="18.600000000000001" hidden="1" thickBot="1">
      <c r="B2705" s="136"/>
      <c r="C2705" s="137">
        <v>202</v>
      </c>
      <c r="D2705" s="145" t="s">
        <v>1250</v>
      </c>
      <c r="E2705" s="704"/>
      <c r="F2705" s="449"/>
      <c r="G2705" s="245"/>
      <c r="H2705" s="245"/>
      <c r="I2705" s="476">
        <f>F2705+G2705+H2705</f>
        <v>0</v>
      </c>
      <c r="J2705" s="243" t="str">
        <f t="shared" si="781"/>
        <v/>
      </c>
      <c r="K2705" s="244"/>
      <c r="L2705" s="423"/>
      <c r="M2705" s="252"/>
      <c r="N2705" s="315">
        <f>I2705</f>
        <v>0</v>
      </c>
      <c r="O2705" s="424">
        <f>L2705+M2705-N2705</f>
        <v>0</v>
      </c>
      <c r="P2705" s="244"/>
      <c r="Q2705" s="663"/>
      <c r="R2705" s="667"/>
      <c r="S2705" s="667"/>
      <c r="T2705" s="667"/>
      <c r="U2705" s="667"/>
      <c r="V2705" s="667"/>
      <c r="W2705" s="711"/>
      <c r="X2705" s="313">
        <f t="shared" si="782"/>
        <v>0</v>
      </c>
    </row>
    <row r="2706" spans="2:24" ht="18.600000000000001" hidden="1" thickBot="1">
      <c r="B2706" s="152"/>
      <c r="C2706" s="137">
        <v>205</v>
      </c>
      <c r="D2706" s="145" t="s">
        <v>901</v>
      </c>
      <c r="E2706" s="704"/>
      <c r="F2706" s="449"/>
      <c r="G2706" s="245"/>
      <c r="H2706" s="245"/>
      <c r="I2706" s="476">
        <f>F2706+G2706+H2706</f>
        <v>0</v>
      </c>
      <c r="J2706" s="243" t="str">
        <f t="shared" si="781"/>
        <v/>
      </c>
      <c r="K2706" s="244"/>
      <c r="L2706" s="423"/>
      <c r="M2706" s="252"/>
      <c r="N2706" s="315">
        <f>I2706</f>
        <v>0</v>
      </c>
      <c r="O2706" s="424">
        <f>L2706+M2706-N2706</f>
        <v>0</v>
      </c>
      <c r="P2706" s="244"/>
      <c r="Q2706" s="663"/>
      <c r="R2706" s="667"/>
      <c r="S2706" s="667"/>
      <c r="T2706" s="667"/>
      <c r="U2706" s="667"/>
      <c r="V2706" s="667"/>
      <c r="W2706" s="711"/>
      <c r="X2706" s="313">
        <f t="shared" si="782"/>
        <v>0</v>
      </c>
    </row>
    <row r="2707" spans="2:24" ht="18.600000000000001" hidden="1" thickBot="1">
      <c r="B2707" s="152"/>
      <c r="C2707" s="137">
        <v>208</v>
      </c>
      <c r="D2707" s="159" t="s">
        <v>902</v>
      </c>
      <c r="E2707" s="704"/>
      <c r="F2707" s="449"/>
      <c r="G2707" s="245"/>
      <c r="H2707" s="245"/>
      <c r="I2707" s="476">
        <f>F2707+G2707+H2707</f>
        <v>0</v>
      </c>
      <c r="J2707" s="243" t="str">
        <f t="shared" si="781"/>
        <v/>
      </c>
      <c r="K2707" s="244"/>
      <c r="L2707" s="423"/>
      <c r="M2707" s="252"/>
      <c r="N2707" s="315">
        <f>I2707</f>
        <v>0</v>
      </c>
      <c r="O2707" s="424">
        <f>L2707+M2707-N2707</f>
        <v>0</v>
      </c>
      <c r="P2707" s="244"/>
      <c r="Q2707" s="663"/>
      <c r="R2707" s="667"/>
      <c r="S2707" s="667"/>
      <c r="T2707" s="667"/>
      <c r="U2707" s="667"/>
      <c r="V2707" s="667"/>
      <c r="W2707" s="711"/>
      <c r="X2707" s="313">
        <f t="shared" si="782"/>
        <v>0</v>
      </c>
    </row>
    <row r="2708" spans="2:24" ht="18.600000000000001" hidden="1" thickBot="1">
      <c r="B2708" s="143"/>
      <c r="C2708" s="142">
        <v>209</v>
      </c>
      <c r="D2708" s="148" t="s">
        <v>903</v>
      </c>
      <c r="E2708" s="704"/>
      <c r="F2708" s="449"/>
      <c r="G2708" s="245"/>
      <c r="H2708" s="245"/>
      <c r="I2708" s="476">
        <f>F2708+G2708+H2708</f>
        <v>0</v>
      </c>
      <c r="J2708" s="243" t="str">
        <f t="shared" si="781"/>
        <v/>
      </c>
      <c r="K2708" s="244"/>
      <c r="L2708" s="423"/>
      <c r="M2708" s="252"/>
      <c r="N2708" s="315">
        <f>I2708</f>
        <v>0</v>
      </c>
      <c r="O2708" s="424">
        <f>L2708+M2708-N2708</f>
        <v>0</v>
      </c>
      <c r="P2708" s="244"/>
      <c r="Q2708" s="663"/>
      <c r="R2708" s="667"/>
      <c r="S2708" s="667"/>
      <c r="T2708" s="667"/>
      <c r="U2708" s="667"/>
      <c r="V2708" s="667"/>
      <c r="W2708" s="711"/>
      <c r="X2708" s="313">
        <f t="shared" si="782"/>
        <v>0</v>
      </c>
    </row>
    <row r="2709" spans="2:24" ht="18.600000000000001" hidden="1" thickBot="1">
      <c r="B2709" s="686">
        <v>500</v>
      </c>
      <c r="C2709" s="947" t="s">
        <v>203</v>
      </c>
      <c r="D2709" s="947"/>
      <c r="E2709" s="687"/>
      <c r="F2709" s="688">
        <f>SUM(F2710:F2716)</f>
        <v>0</v>
      </c>
      <c r="G2709" s="689">
        <f>SUM(G2710:G2716)</f>
        <v>0</v>
      </c>
      <c r="H2709" s="689">
        <f>SUM(H2710:H2716)</f>
        <v>0</v>
      </c>
      <c r="I2709" s="689">
        <f>SUM(I2710:I2716)</f>
        <v>0</v>
      </c>
      <c r="J2709" s="243" t="str">
        <f t="shared" si="781"/>
        <v/>
      </c>
      <c r="K2709" s="244"/>
      <c r="L2709" s="316">
        <f>SUM(L2710:L2716)</f>
        <v>0</v>
      </c>
      <c r="M2709" s="317">
        <f>SUM(M2710:M2716)</f>
        <v>0</v>
      </c>
      <c r="N2709" s="425">
        <f>SUM(N2710:N2716)</f>
        <v>0</v>
      </c>
      <c r="O2709" s="426">
        <f>SUM(O2710:O2716)</f>
        <v>0</v>
      </c>
      <c r="P2709" s="244"/>
      <c r="Q2709" s="665"/>
      <c r="R2709" s="666"/>
      <c r="S2709" s="667"/>
      <c r="T2709" s="666"/>
      <c r="U2709" s="666"/>
      <c r="V2709" s="666"/>
      <c r="W2709" s="712"/>
      <c r="X2709" s="313">
        <f t="shared" si="782"/>
        <v>0</v>
      </c>
    </row>
    <row r="2710" spans="2:24" ht="18.600000000000001" hidden="1" thickBot="1">
      <c r="B2710" s="143"/>
      <c r="C2710" s="160">
        <v>551</v>
      </c>
      <c r="D2710" s="456" t="s">
        <v>204</v>
      </c>
      <c r="E2710" s="704"/>
      <c r="F2710" s="449"/>
      <c r="G2710" s="245"/>
      <c r="H2710" s="245"/>
      <c r="I2710" s="476">
        <f t="shared" ref="I2710:I2717" si="783">F2710+G2710+H2710</f>
        <v>0</v>
      </c>
      <c r="J2710" s="243" t="str">
        <f t="shared" si="781"/>
        <v/>
      </c>
      <c r="K2710" s="244"/>
      <c r="L2710" s="423"/>
      <c r="M2710" s="252"/>
      <c r="N2710" s="315">
        <f t="shared" ref="N2710:N2717" si="784">I2710</f>
        <v>0</v>
      </c>
      <c r="O2710" s="424">
        <f t="shared" ref="O2710:O2717" si="785">L2710+M2710-N2710</f>
        <v>0</v>
      </c>
      <c r="P2710" s="244"/>
      <c r="Q2710" s="663"/>
      <c r="R2710" s="667"/>
      <c r="S2710" s="667"/>
      <c r="T2710" s="667"/>
      <c r="U2710" s="667"/>
      <c r="V2710" s="667"/>
      <c r="W2710" s="711"/>
      <c r="X2710" s="313">
        <f t="shared" si="782"/>
        <v>0</v>
      </c>
    </row>
    <row r="2711" spans="2:24" ht="18.600000000000001" hidden="1" thickBot="1">
      <c r="B2711" s="143"/>
      <c r="C2711" s="161">
        <v>552</v>
      </c>
      <c r="D2711" s="457" t="s">
        <v>205</v>
      </c>
      <c r="E2711" s="704"/>
      <c r="F2711" s="449"/>
      <c r="G2711" s="245"/>
      <c r="H2711" s="245"/>
      <c r="I2711" s="476">
        <f t="shared" si="783"/>
        <v>0</v>
      </c>
      <c r="J2711" s="243" t="str">
        <f t="shared" si="781"/>
        <v/>
      </c>
      <c r="K2711" s="244"/>
      <c r="L2711" s="423"/>
      <c r="M2711" s="252"/>
      <c r="N2711" s="315">
        <f t="shared" si="784"/>
        <v>0</v>
      </c>
      <c r="O2711" s="424">
        <f t="shared" si="785"/>
        <v>0</v>
      </c>
      <c r="P2711" s="244"/>
      <c r="Q2711" s="663"/>
      <c r="R2711" s="667"/>
      <c r="S2711" s="667"/>
      <c r="T2711" s="667"/>
      <c r="U2711" s="667"/>
      <c r="V2711" s="667"/>
      <c r="W2711" s="711"/>
      <c r="X2711" s="313">
        <f t="shared" si="782"/>
        <v>0</v>
      </c>
    </row>
    <row r="2712" spans="2:24" ht="18.600000000000001" hidden="1" thickBot="1">
      <c r="B2712" s="143"/>
      <c r="C2712" s="161">
        <v>558</v>
      </c>
      <c r="D2712" s="457" t="s">
        <v>1676</v>
      </c>
      <c r="E2712" s="704"/>
      <c r="F2712" s="592">
        <v>0</v>
      </c>
      <c r="G2712" s="592">
        <v>0</v>
      </c>
      <c r="H2712" s="592">
        <v>0</v>
      </c>
      <c r="I2712" s="476">
        <f t="shared" si="783"/>
        <v>0</v>
      </c>
      <c r="J2712" s="243" t="str">
        <f t="shared" si="781"/>
        <v/>
      </c>
      <c r="K2712" s="244"/>
      <c r="L2712" s="423"/>
      <c r="M2712" s="252"/>
      <c r="N2712" s="315">
        <f t="shared" si="784"/>
        <v>0</v>
      </c>
      <c r="O2712" s="424">
        <f t="shared" si="785"/>
        <v>0</v>
      </c>
      <c r="P2712" s="244"/>
      <c r="Q2712" s="663"/>
      <c r="R2712" s="667"/>
      <c r="S2712" s="667"/>
      <c r="T2712" s="667"/>
      <c r="U2712" s="667"/>
      <c r="V2712" s="667"/>
      <c r="W2712" s="711"/>
      <c r="X2712" s="313">
        <f t="shared" si="782"/>
        <v>0</v>
      </c>
    </row>
    <row r="2713" spans="2:24" ht="18.600000000000001" hidden="1" thickBot="1">
      <c r="B2713" s="143"/>
      <c r="C2713" s="161">
        <v>560</v>
      </c>
      <c r="D2713" s="458" t="s">
        <v>206</v>
      </c>
      <c r="E2713" s="704"/>
      <c r="F2713" s="449"/>
      <c r="G2713" s="245"/>
      <c r="H2713" s="245"/>
      <c r="I2713" s="476">
        <f t="shared" si="783"/>
        <v>0</v>
      </c>
      <c r="J2713" s="243" t="str">
        <f t="shared" si="781"/>
        <v/>
      </c>
      <c r="K2713" s="244"/>
      <c r="L2713" s="423"/>
      <c r="M2713" s="252"/>
      <c r="N2713" s="315">
        <f t="shared" si="784"/>
        <v>0</v>
      </c>
      <c r="O2713" s="424">
        <f t="shared" si="785"/>
        <v>0</v>
      </c>
      <c r="P2713" s="244"/>
      <c r="Q2713" s="663"/>
      <c r="R2713" s="667"/>
      <c r="S2713" s="667"/>
      <c r="T2713" s="667"/>
      <c r="U2713" s="667"/>
      <c r="V2713" s="667"/>
      <c r="W2713" s="711"/>
      <c r="X2713" s="313">
        <f t="shared" si="782"/>
        <v>0</v>
      </c>
    </row>
    <row r="2714" spans="2:24" ht="18.600000000000001" hidden="1" thickBot="1">
      <c r="B2714" s="143"/>
      <c r="C2714" s="161">
        <v>580</v>
      </c>
      <c r="D2714" s="457" t="s">
        <v>207</v>
      </c>
      <c r="E2714" s="704"/>
      <c r="F2714" s="449"/>
      <c r="G2714" s="245"/>
      <c r="H2714" s="245"/>
      <c r="I2714" s="476">
        <f t="shared" si="783"/>
        <v>0</v>
      </c>
      <c r="J2714" s="243" t="str">
        <f t="shared" si="781"/>
        <v/>
      </c>
      <c r="K2714" s="244"/>
      <c r="L2714" s="423"/>
      <c r="M2714" s="252"/>
      <c r="N2714" s="315">
        <f t="shared" si="784"/>
        <v>0</v>
      </c>
      <c r="O2714" s="424">
        <f t="shared" si="785"/>
        <v>0</v>
      </c>
      <c r="P2714" s="244"/>
      <c r="Q2714" s="663"/>
      <c r="R2714" s="667"/>
      <c r="S2714" s="667"/>
      <c r="T2714" s="667"/>
      <c r="U2714" s="667"/>
      <c r="V2714" s="667"/>
      <c r="W2714" s="711"/>
      <c r="X2714" s="313">
        <f t="shared" si="782"/>
        <v>0</v>
      </c>
    </row>
    <row r="2715" spans="2:24" ht="18.600000000000001" hidden="1" thickBot="1">
      <c r="B2715" s="143"/>
      <c r="C2715" s="161">
        <v>588</v>
      </c>
      <c r="D2715" s="457" t="s">
        <v>1681</v>
      </c>
      <c r="E2715" s="704"/>
      <c r="F2715" s="592">
        <v>0</v>
      </c>
      <c r="G2715" s="592">
        <v>0</v>
      </c>
      <c r="H2715" s="592">
        <v>0</v>
      </c>
      <c r="I2715" s="476">
        <f t="shared" si="783"/>
        <v>0</v>
      </c>
      <c r="J2715" s="243" t="str">
        <f t="shared" si="781"/>
        <v/>
      </c>
      <c r="K2715" s="244"/>
      <c r="L2715" s="423"/>
      <c r="M2715" s="252"/>
      <c r="N2715" s="315">
        <f t="shared" si="784"/>
        <v>0</v>
      </c>
      <c r="O2715" s="424">
        <f t="shared" si="785"/>
        <v>0</v>
      </c>
      <c r="P2715" s="244"/>
      <c r="Q2715" s="663"/>
      <c r="R2715" s="667"/>
      <c r="S2715" s="667"/>
      <c r="T2715" s="667"/>
      <c r="U2715" s="667"/>
      <c r="V2715" s="667"/>
      <c r="W2715" s="711"/>
      <c r="X2715" s="313">
        <f t="shared" si="782"/>
        <v>0</v>
      </c>
    </row>
    <row r="2716" spans="2:24" ht="32.4" hidden="1" thickBot="1">
      <c r="B2716" s="143"/>
      <c r="C2716" s="162">
        <v>590</v>
      </c>
      <c r="D2716" s="459" t="s">
        <v>208</v>
      </c>
      <c r="E2716" s="704"/>
      <c r="F2716" s="449"/>
      <c r="G2716" s="245"/>
      <c r="H2716" s="245"/>
      <c r="I2716" s="476">
        <f t="shared" si="783"/>
        <v>0</v>
      </c>
      <c r="J2716" s="243" t="str">
        <f t="shared" si="781"/>
        <v/>
      </c>
      <c r="K2716" s="244"/>
      <c r="L2716" s="423"/>
      <c r="M2716" s="252"/>
      <c r="N2716" s="315">
        <f t="shared" si="784"/>
        <v>0</v>
      </c>
      <c r="O2716" s="424">
        <f t="shared" si="785"/>
        <v>0</v>
      </c>
      <c r="P2716" s="244"/>
      <c r="Q2716" s="663"/>
      <c r="R2716" s="667"/>
      <c r="S2716" s="667"/>
      <c r="T2716" s="667"/>
      <c r="U2716" s="667"/>
      <c r="V2716" s="667"/>
      <c r="W2716" s="711"/>
      <c r="X2716" s="313">
        <f t="shared" si="782"/>
        <v>0</v>
      </c>
    </row>
    <row r="2717" spans="2:24" ht="18.600000000000001" hidden="1" thickBot="1">
      <c r="B2717" s="686">
        <v>800</v>
      </c>
      <c r="C2717" s="947" t="s">
        <v>1059</v>
      </c>
      <c r="D2717" s="947"/>
      <c r="E2717" s="687"/>
      <c r="F2717" s="690"/>
      <c r="G2717" s="691"/>
      <c r="H2717" s="691"/>
      <c r="I2717" s="692">
        <f t="shared" si="783"/>
        <v>0</v>
      </c>
      <c r="J2717" s="243" t="str">
        <f t="shared" si="781"/>
        <v/>
      </c>
      <c r="K2717" s="244"/>
      <c r="L2717" s="428"/>
      <c r="M2717" s="254"/>
      <c r="N2717" s="315">
        <f t="shared" si="784"/>
        <v>0</v>
      </c>
      <c r="O2717" s="424">
        <f t="shared" si="785"/>
        <v>0</v>
      </c>
      <c r="P2717" s="244"/>
      <c r="Q2717" s="665"/>
      <c r="R2717" s="666"/>
      <c r="S2717" s="667"/>
      <c r="T2717" s="667"/>
      <c r="U2717" s="666"/>
      <c r="V2717" s="667"/>
      <c r="W2717" s="711"/>
      <c r="X2717" s="313">
        <f t="shared" si="782"/>
        <v>0</v>
      </c>
    </row>
    <row r="2718" spans="2:24" ht="18.600000000000001" hidden="1" thickBot="1">
      <c r="B2718" s="686">
        <v>1000</v>
      </c>
      <c r="C2718" s="943" t="s">
        <v>210</v>
      </c>
      <c r="D2718" s="943"/>
      <c r="E2718" s="687"/>
      <c r="F2718" s="688">
        <f>SUM(F2719:F2735)</f>
        <v>0</v>
      </c>
      <c r="G2718" s="689">
        <f>SUM(G2719:G2735)</f>
        <v>0</v>
      </c>
      <c r="H2718" s="689">
        <f>SUM(H2719:H2735)</f>
        <v>0</v>
      </c>
      <c r="I2718" s="689">
        <f>SUM(I2719:I2735)</f>
        <v>0</v>
      </c>
      <c r="J2718" s="243" t="str">
        <f t="shared" si="781"/>
        <v/>
      </c>
      <c r="K2718" s="244"/>
      <c r="L2718" s="316">
        <f>SUM(L2719:L2735)</f>
        <v>0</v>
      </c>
      <c r="M2718" s="317">
        <f>SUM(M2719:M2735)</f>
        <v>0</v>
      </c>
      <c r="N2718" s="425">
        <f>SUM(N2719:N2735)</f>
        <v>0</v>
      </c>
      <c r="O2718" s="426">
        <f>SUM(O2719:O2735)</f>
        <v>0</v>
      </c>
      <c r="P2718" s="244"/>
      <c r="Q2718" s="316">
        <f t="shared" ref="Q2718:W2718" si="786">SUM(Q2719:Q2735)</f>
        <v>0</v>
      </c>
      <c r="R2718" s="317">
        <f t="shared" si="786"/>
        <v>0</v>
      </c>
      <c r="S2718" s="317">
        <f t="shared" si="786"/>
        <v>0</v>
      </c>
      <c r="T2718" s="317">
        <f t="shared" si="786"/>
        <v>0</v>
      </c>
      <c r="U2718" s="317">
        <f t="shared" si="786"/>
        <v>0</v>
      </c>
      <c r="V2718" s="317">
        <f t="shared" si="786"/>
        <v>0</v>
      </c>
      <c r="W2718" s="426">
        <f t="shared" si="786"/>
        <v>0</v>
      </c>
      <c r="X2718" s="313">
        <f t="shared" si="782"/>
        <v>0</v>
      </c>
    </row>
    <row r="2719" spans="2:24" ht="18.600000000000001" hidden="1" thickBot="1">
      <c r="B2719" s="136"/>
      <c r="C2719" s="144">
        <v>1011</v>
      </c>
      <c r="D2719" s="163" t="s">
        <v>211</v>
      </c>
      <c r="E2719" s="704"/>
      <c r="F2719" s="449"/>
      <c r="G2719" s="245"/>
      <c r="H2719" s="245"/>
      <c r="I2719" s="476">
        <f t="shared" ref="I2719:I2735" si="787">F2719+G2719+H2719</f>
        <v>0</v>
      </c>
      <c r="J2719" s="243" t="str">
        <f t="shared" si="781"/>
        <v/>
      </c>
      <c r="K2719" s="244"/>
      <c r="L2719" s="423"/>
      <c r="M2719" s="252"/>
      <c r="N2719" s="315">
        <f t="shared" ref="N2719:N2735" si="788">I2719</f>
        <v>0</v>
      </c>
      <c r="O2719" s="424">
        <f t="shared" ref="O2719:O2735" si="789">L2719+M2719-N2719</f>
        <v>0</v>
      </c>
      <c r="P2719" s="244"/>
      <c r="Q2719" s="423"/>
      <c r="R2719" s="252"/>
      <c r="S2719" s="429">
        <f t="shared" ref="S2719:S2726" si="790">+IF(+(L2719+M2719)&gt;=I2719,+M2719,+(+I2719-L2719))</f>
        <v>0</v>
      </c>
      <c r="T2719" s="315">
        <f t="shared" ref="T2719:T2726" si="791">Q2719+R2719-S2719</f>
        <v>0</v>
      </c>
      <c r="U2719" s="252"/>
      <c r="V2719" s="252"/>
      <c r="W2719" s="253"/>
      <c r="X2719" s="313">
        <f t="shared" si="782"/>
        <v>0</v>
      </c>
    </row>
    <row r="2720" spans="2:24" ht="18.600000000000001" hidden="1" thickBot="1">
      <c r="B2720" s="136"/>
      <c r="C2720" s="137">
        <v>1012</v>
      </c>
      <c r="D2720" s="145" t="s">
        <v>212</v>
      </c>
      <c r="E2720" s="704"/>
      <c r="F2720" s="449"/>
      <c r="G2720" s="245"/>
      <c r="H2720" s="245"/>
      <c r="I2720" s="476">
        <f t="shared" si="787"/>
        <v>0</v>
      </c>
      <c r="J2720" s="243" t="str">
        <f t="shared" si="781"/>
        <v/>
      </c>
      <c r="K2720" s="244"/>
      <c r="L2720" s="423"/>
      <c r="M2720" s="252"/>
      <c r="N2720" s="315">
        <f t="shared" si="788"/>
        <v>0</v>
      </c>
      <c r="O2720" s="424">
        <f t="shared" si="789"/>
        <v>0</v>
      </c>
      <c r="P2720" s="244"/>
      <c r="Q2720" s="423"/>
      <c r="R2720" s="252"/>
      <c r="S2720" s="429">
        <f t="shared" si="790"/>
        <v>0</v>
      </c>
      <c r="T2720" s="315">
        <f t="shared" si="791"/>
        <v>0</v>
      </c>
      <c r="U2720" s="252"/>
      <c r="V2720" s="252"/>
      <c r="W2720" s="253"/>
      <c r="X2720" s="313">
        <f t="shared" si="782"/>
        <v>0</v>
      </c>
    </row>
    <row r="2721" spans="2:24" ht="18.600000000000001" hidden="1" thickBot="1">
      <c r="B2721" s="136"/>
      <c r="C2721" s="137">
        <v>1013</v>
      </c>
      <c r="D2721" s="145" t="s">
        <v>213</v>
      </c>
      <c r="E2721" s="704"/>
      <c r="F2721" s="449"/>
      <c r="G2721" s="245"/>
      <c r="H2721" s="245"/>
      <c r="I2721" s="476">
        <f t="shared" si="787"/>
        <v>0</v>
      </c>
      <c r="J2721" s="243" t="str">
        <f t="shared" si="781"/>
        <v/>
      </c>
      <c r="K2721" s="244"/>
      <c r="L2721" s="423"/>
      <c r="M2721" s="252"/>
      <c r="N2721" s="315">
        <f t="shared" si="788"/>
        <v>0</v>
      </c>
      <c r="O2721" s="424">
        <f t="shared" si="789"/>
        <v>0</v>
      </c>
      <c r="P2721" s="244"/>
      <c r="Q2721" s="423"/>
      <c r="R2721" s="252"/>
      <c r="S2721" s="429">
        <f t="shared" si="790"/>
        <v>0</v>
      </c>
      <c r="T2721" s="315">
        <f t="shared" si="791"/>
        <v>0</v>
      </c>
      <c r="U2721" s="252"/>
      <c r="V2721" s="252"/>
      <c r="W2721" s="253"/>
      <c r="X2721" s="313">
        <f t="shared" si="782"/>
        <v>0</v>
      </c>
    </row>
    <row r="2722" spans="2:24" ht="18.600000000000001" hidden="1" thickBot="1">
      <c r="B2722" s="136"/>
      <c r="C2722" s="137">
        <v>1014</v>
      </c>
      <c r="D2722" s="145" t="s">
        <v>214</v>
      </c>
      <c r="E2722" s="704"/>
      <c r="F2722" s="449"/>
      <c r="G2722" s="245"/>
      <c r="H2722" s="245"/>
      <c r="I2722" s="476">
        <f t="shared" si="787"/>
        <v>0</v>
      </c>
      <c r="J2722" s="243" t="str">
        <f t="shared" si="781"/>
        <v/>
      </c>
      <c r="K2722" s="244"/>
      <c r="L2722" s="423"/>
      <c r="M2722" s="252"/>
      <c r="N2722" s="315">
        <f t="shared" si="788"/>
        <v>0</v>
      </c>
      <c r="O2722" s="424">
        <f t="shared" si="789"/>
        <v>0</v>
      </c>
      <c r="P2722" s="244"/>
      <c r="Q2722" s="423"/>
      <c r="R2722" s="252"/>
      <c r="S2722" s="429">
        <f t="shared" si="790"/>
        <v>0</v>
      </c>
      <c r="T2722" s="315">
        <f t="shared" si="791"/>
        <v>0</v>
      </c>
      <c r="U2722" s="252"/>
      <c r="V2722" s="252"/>
      <c r="W2722" s="253"/>
      <c r="X2722" s="313">
        <f t="shared" si="782"/>
        <v>0</v>
      </c>
    </row>
    <row r="2723" spans="2:24" ht="18.600000000000001" hidden="1" thickBot="1">
      <c r="B2723" s="136"/>
      <c r="C2723" s="137">
        <v>1015</v>
      </c>
      <c r="D2723" s="145" t="s">
        <v>215</v>
      </c>
      <c r="E2723" s="704"/>
      <c r="F2723" s="449"/>
      <c r="G2723" s="245"/>
      <c r="H2723" s="245"/>
      <c r="I2723" s="476">
        <f t="shared" si="787"/>
        <v>0</v>
      </c>
      <c r="J2723" s="243" t="str">
        <f t="shared" si="781"/>
        <v/>
      </c>
      <c r="K2723" s="244"/>
      <c r="L2723" s="423"/>
      <c r="M2723" s="252"/>
      <c r="N2723" s="315">
        <f t="shared" si="788"/>
        <v>0</v>
      </c>
      <c r="O2723" s="424">
        <f t="shared" si="789"/>
        <v>0</v>
      </c>
      <c r="P2723" s="244"/>
      <c r="Q2723" s="423"/>
      <c r="R2723" s="252"/>
      <c r="S2723" s="429">
        <f t="shared" si="790"/>
        <v>0</v>
      </c>
      <c r="T2723" s="315">
        <f t="shared" si="791"/>
        <v>0</v>
      </c>
      <c r="U2723" s="252"/>
      <c r="V2723" s="252"/>
      <c r="W2723" s="253"/>
      <c r="X2723" s="313">
        <f t="shared" si="782"/>
        <v>0</v>
      </c>
    </row>
    <row r="2724" spans="2:24" ht="18.600000000000001" hidden="1" thickBot="1">
      <c r="B2724" s="136"/>
      <c r="C2724" s="137">
        <v>1016</v>
      </c>
      <c r="D2724" s="145" t="s">
        <v>216</v>
      </c>
      <c r="E2724" s="704"/>
      <c r="F2724" s="449"/>
      <c r="G2724" s="245"/>
      <c r="H2724" s="245"/>
      <c r="I2724" s="476">
        <f t="shared" si="787"/>
        <v>0</v>
      </c>
      <c r="J2724" s="243" t="str">
        <f t="shared" si="781"/>
        <v/>
      </c>
      <c r="K2724" s="244"/>
      <c r="L2724" s="423"/>
      <c r="M2724" s="252"/>
      <c r="N2724" s="315">
        <f t="shared" si="788"/>
        <v>0</v>
      </c>
      <c r="O2724" s="424">
        <f t="shared" si="789"/>
        <v>0</v>
      </c>
      <c r="P2724" s="244"/>
      <c r="Q2724" s="423"/>
      <c r="R2724" s="252"/>
      <c r="S2724" s="429">
        <f t="shared" si="790"/>
        <v>0</v>
      </c>
      <c r="T2724" s="315">
        <f t="shared" si="791"/>
        <v>0</v>
      </c>
      <c r="U2724" s="252"/>
      <c r="V2724" s="252"/>
      <c r="W2724" s="253"/>
      <c r="X2724" s="313">
        <f t="shared" si="782"/>
        <v>0</v>
      </c>
    </row>
    <row r="2725" spans="2:24" ht="18.600000000000001" hidden="1" thickBot="1">
      <c r="B2725" s="140"/>
      <c r="C2725" s="164">
        <v>1020</v>
      </c>
      <c r="D2725" s="165" t="s">
        <v>217</v>
      </c>
      <c r="E2725" s="704"/>
      <c r="F2725" s="449"/>
      <c r="G2725" s="245"/>
      <c r="H2725" s="245"/>
      <c r="I2725" s="476">
        <f t="shared" si="787"/>
        <v>0</v>
      </c>
      <c r="J2725" s="243" t="str">
        <f t="shared" si="781"/>
        <v/>
      </c>
      <c r="K2725" s="244"/>
      <c r="L2725" s="423"/>
      <c r="M2725" s="252"/>
      <c r="N2725" s="315">
        <f t="shared" si="788"/>
        <v>0</v>
      </c>
      <c r="O2725" s="424">
        <f t="shared" si="789"/>
        <v>0</v>
      </c>
      <c r="P2725" s="244"/>
      <c r="Q2725" s="423"/>
      <c r="R2725" s="252"/>
      <c r="S2725" s="429">
        <f t="shared" si="790"/>
        <v>0</v>
      </c>
      <c r="T2725" s="315">
        <f t="shared" si="791"/>
        <v>0</v>
      </c>
      <c r="U2725" s="252"/>
      <c r="V2725" s="252"/>
      <c r="W2725" s="253"/>
      <c r="X2725" s="313">
        <f t="shared" si="782"/>
        <v>0</v>
      </c>
    </row>
    <row r="2726" spans="2:24" ht="18.600000000000001" hidden="1" thickBot="1">
      <c r="B2726" s="136"/>
      <c r="C2726" s="137">
        <v>1030</v>
      </c>
      <c r="D2726" s="145" t="s">
        <v>218</v>
      </c>
      <c r="E2726" s="704"/>
      <c r="F2726" s="449"/>
      <c r="G2726" s="245"/>
      <c r="H2726" s="245"/>
      <c r="I2726" s="476">
        <f t="shared" si="787"/>
        <v>0</v>
      </c>
      <c r="J2726" s="243" t="str">
        <f t="shared" si="781"/>
        <v/>
      </c>
      <c r="K2726" s="244"/>
      <c r="L2726" s="423"/>
      <c r="M2726" s="252"/>
      <c r="N2726" s="315">
        <f t="shared" si="788"/>
        <v>0</v>
      </c>
      <c r="O2726" s="424">
        <f t="shared" si="789"/>
        <v>0</v>
      </c>
      <c r="P2726" s="244"/>
      <c r="Q2726" s="423"/>
      <c r="R2726" s="252"/>
      <c r="S2726" s="429">
        <f t="shared" si="790"/>
        <v>0</v>
      </c>
      <c r="T2726" s="315">
        <f t="shared" si="791"/>
        <v>0</v>
      </c>
      <c r="U2726" s="252"/>
      <c r="V2726" s="252"/>
      <c r="W2726" s="253"/>
      <c r="X2726" s="313">
        <f t="shared" si="782"/>
        <v>0</v>
      </c>
    </row>
    <row r="2727" spans="2:24" ht="18.600000000000001" hidden="1" thickBot="1">
      <c r="B2727" s="136"/>
      <c r="C2727" s="164">
        <v>1051</v>
      </c>
      <c r="D2727" s="167" t="s">
        <v>219</v>
      </c>
      <c r="E2727" s="704"/>
      <c r="F2727" s="449"/>
      <c r="G2727" s="245"/>
      <c r="H2727" s="245"/>
      <c r="I2727" s="476">
        <f t="shared" si="787"/>
        <v>0</v>
      </c>
      <c r="J2727" s="243" t="str">
        <f t="shared" si="781"/>
        <v/>
      </c>
      <c r="K2727" s="244"/>
      <c r="L2727" s="423"/>
      <c r="M2727" s="252"/>
      <c r="N2727" s="315">
        <f t="shared" si="788"/>
        <v>0</v>
      </c>
      <c r="O2727" s="424">
        <f t="shared" si="789"/>
        <v>0</v>
      </c>
      <c r="P2727" s="244"/>
      <c r="Q2727" s="663"/>
      <c r="R2727" s="667"/>
      <c r="S2727" s="667"/>
      <c r="T2727" s="667"/>
      <c r="U2727" s="667"/>
      <c r="V2727" s="667"/>
      <c r="W2727" s="711"/>
      <c r="X2727" s="313">
        <f t="shared" si="782"/>
        <v>0</v>
      </c>
    </row>
    <row r="2728" spans="2:24" ht="18.600000000000001" hidden="1" thickBot="1">
      <c r="B2728" s="136"/>
      <c r="C2728" s="137">
        <v>1052</v>
      </c>
      <c r="D2728" s="145" t="s">
        <v>220</v>
      </c>
      <c r="E2728" s="704"/>
      <c r="F2728" s="449"/>
      <c r="G2728" s="245"/>
      <c r="H2728" s="245"/>
      <c r="I2728" s="476">
        <f t="shared" si="787"/>
        <v>0</v>
      </c>
      <c r="J2728" s="243" t="str">
        <f t="shared" si="781"/>
        <v/>
      </c>
      <c r="K2728" s="244"/>
      <c r="L2728" s="423"/>
      <c r="M2728" s="252"/>
      <c r="N2728" s="315">
        <f t="shared" si="788"/>
        <v>0</v>
      </c>
      <c r="O2728" s="424">
        <f t="shared" si="789"/>
        <v>0</v>
      </c>
      <c r="P2728" s="244"/>
      <c r="Q2728" s="663"/>
      <c r="R2728" s="667"/>
      <c r="S2728" s="667"/>
      <c r="T2728" s="667"/>
      <c r="U2728" s="667"/>
      <c r="V2728" s="667"/>
      <c r="W2728" s="711"/>
      <c r="X2728" s="313">
        <f t="shared" si="782"/>
        <v>0</v>
      </c>
    </row>
    <row r="2729" spans="2:24" ht="18.600000000000001" hidden="1" thickBot="1">
      <c r="B2729" s="136"/>
      <c r="C2729" s="168">
        <v>1053</v>
      </c>
      <c r="D2729" s="169" t="s">
        <v>1682</v>
      </c>
      <c r="E2729" s="704"/>
      <c r="F2729" s="449"/>
      <c r="G2729" s="245"/>
      <c r="H2729" s="245"/>
      <c r="I2729" s="476">
        <f t="shared" si="787"/>
        <v>0</v>
      </c>
      <c r="J2729" s="243" t="str">
        <f t="shared" si="781"/>
        <v/>
      </c>
      <c r="K2729" s="244"/>
      <c r="L2729" s="423"/>
      <c r="M2729" s="252"/>
      <c r="N2729" s="315">
        <f t="shared" si="788"/>
        <v>0</v>
      </c>
      <c r="O2729" s="424">
        <f t="shared" si="789"/>
        <v>0</v>
      </c>
      <c r="P2729" s="244"/>
      <c r="Q2729" s="663"/>
      <c r="R2729" s="667"/>
      <c r="S2729" s="667"/>
      <c r="T2729" s="667"/>
      <c r="U2729" s="667"/>
      <c r="V2729" s="667"/>
      <c r="W2729" s="711"/>
      <c r="X2729" s="313">
        <f t="shared" si="782"/>
        <v>0</v>
      </c>
    </row>
    <row r="2730" spans="2:24" ht="18.600000000000001" hidden="1" thickBot="1">
      <c r="B2730" s="136"/>
      <c r="C2730" s="137">
        <v>1062</v>
      </c>
      <c r="D2730" s="139" t="s">
        <v>221</v>
      </c>
      <c r="E2730" s="704"/>
      <c r="F2730" s="449"/>
      <c r="G2730" s="245"/>
      <c r="H2730" s="245"/>
      <c r="I2730" s="476">
        <f t="shared" si="787"/>
        <v>0</v>
      </c>
      <c r="J2730" s="243" t="str">
        <f t="shared" si="781"/>
        <v/>
      </c>
      <c r="K2730" s="244"/>
      <c r="L2730" s="423"/>
      <c r="M2730" s="252"/>
      <c r="N2730" s="315">
        <f t="shared" si="788"/>
        <v>0</v>
      </c>
      <c r="O2730" s="424">
        <f t="shared" si="789"/>
        <v>0</v>
      </c>
      <c r="P2730" s="244"/>
      <c r="Q2730" s="423"/>
      <c r="R2730" s="252"/>
      <c r="S2730" s="429">
        <f>+IF(+(L2730+M2730)&gt;=I2730,+M2730,+(+I2730-L2730))</f>
        <v>0</v>
      </c>
      <c r="T2730" s="315">
        <f>Q2730+R2730-S2730</f>
        <v>0</v>
      </c>
      <c r="U2730" s="252"/>
      <c r="V2730" s="252"/>
      <c r="W2730" s="253"/>
      <c r="X2730" s="313">
        <f t="shared" si="782"/>
        <v>0</v>
      </c>
    </row>
    <row r="2731" spans="2:24" ht="18.600000000000001" hidden="1" thickBot="1">
      <c r="B2731" s="136"/>
      <c r="C2731" s="137">
        <v>1063</v>
      </c>
      <c r="D2731" s="139" t="s">
        <v>222</v>
      </c>
      <c r="E2731" s="704"/>
      <c r="F2731" s="449"/>
      <c r="G2731" s="245"/>
      <c r="H2731" s="245"/>
      <c r="I2731" s="476">
        <f t="shared" si="787"/>
        <v>0</v>
      </c>
      <c r="J2731" s="243" t="str">
        <f t="shared" si="781"/>
        <v/>
      </c>
      <c r="K2731" s="244"/>
      <c r="L2731" s="423"/>
      <c r="M2731" s="252"/>
      <c r="N2731" s="315">
        <f t="shared" si="788"/>
        <v>0</v>
      </c>
      <c r="O2731" s="424">
        <f t="shared" si="789"/>
        <v>0</v>
      </c>
      <c r="P2731" s="244"/>
      <c r="Q2731" s="663"/>
      <c r="R2731" s="667"/>
      <c r="S2731" s="667"/>
      <c r="T2731" s="667"/>
      <c r="U2731" s="667"/>
      <c r="V2731" s="667"/>
      <c r="W2731" s="711"/>
      <c r="X2731" s="313">
        <f t="shared" si="782"/>
        <v>0</v>
      </c>
    </row>
    <row r="2732" spans="2:24" ht="18.600000000000001" hidden="1" thickBot="1">
      <c r="B2732" s="136"/>
      <c r="C2732" s="168">
        <v>1069</v>
      </c>
      <c r="D2732" s="170" t="s">
        <v>223</v>
      </c>
      <c r="E2732" s="704"/>
      <c r="F2732" s="449"/>
      <c r="G2732" s="245"/>
      <c r="H2732" s="245"/>
      <c r="I2732" s="476">
        <f t="shared" si="787"/>
        <v>0</v>
      </c>
      <c r="J2732" s="243" t="str">
        <f t="shared" ref="J2732:J2763" si="792">(IF($E2732&lt;&gt;0,$J$2,IF($I2732&lt;&gt;0,$J$2,"")))</f>
        <v/>
      </c>
      <c r="K2732" s="244"/>
      <c r="L2732" s="423"/>
      <c r="M2732" s="252"/>
      <c r="N2732" s="315">
        <f t="shared" si="788"/>
        <v>0</v>
      </c>
      <c r="O2732" s="424">
        <f t="shared" si="789"/>
        <v>0</v>
      </c>
      <c r="P2732" s="244"/>
      <c r="Q2732" s="423"/>
      <c r="R2732" s="252"/>
      <c r="S2732" s="429">
        <f>+IF(+(L2732+M2732)&gt;=I2732,+M2732,+(+I2732-L2732))</f>
        <v>0</v>
      </c>
      <c r="T2732" s="315">
        <f>Q2732+R2732-S2732</f>
        <v>0</v>
      </c>
      <c r="U2732" s="252"/>
      <c r="V2732" s="252"/>
      <c r="W2732" s="253"/>
      <c r="X2732" s="313">
        <f t="shared" ref="X2732:X2763" si="793">T2732-U2732-V2732-W2732</f>
        <v>0</v>
      </c>
    </row>
    <row r="2733" spans="2:24" ht="31.8" hidden="1" thickBot="1">
      <c r="B2733" s="140"/>
      <c r="C2733" s="137">
        <v>1091</v>
      </c>
      <c r="D2733" s="145" t="s">
        <v>224</v>
      </c>
      <c r="E2733" s="704"/>
      <c r="F2733" s="449"/>
      <c r="G2733" s="245"/>
      <c r="H2733" s="245"/>
      <c r="I2733" s="476">
        <f t="shared" si="787"/>
        <v>0</v>
      </c>
      <c r="J2733" s="243" t="str">
        <f t="shared" si="792"/>
        <v/>
      </c>
      <c r="K2733" s="244"/>
      <c r="L2733" s="423"/>
      <c r="M2733" s="252"/>
      <c r="N2733" s="315">
        <f t="shared" si="788"/>
        <v>0</v>
      </c>
      <c r="O2733" s="424">
        <f t="shared" si="789"/>
        <v>0</v>
      </c>
      <c r="P2733" s="244"/>
      <c r="Q2733" s="423"/>
      <c r="R2733" s="252"/>
      <c r="S2733" s="429">
        <f>+IF(+(L2733+M2733)&gt;=I2733,+M2733,+(+I2733-L2733))</f>
        <v>0</v>
      </c>
      <c r="T2733" s="315">
        <f>Q2733+R2733-S2733</f>
        <v>0</v>
      </c>
      <c r="U2733" s="252"/>
      <c r="V2733" s="252"/>
      <c r="W2733" s="253"/>
      <c r="X2733" s="313">
        <f t="shared" si="793"/>
        <v>0</v>
      </c>
    </row>
    <row r="2734" spans="2:24" ht="18.600000000000001" hidden="1" thickBot="1">
      <c r="B2734" s="136"/>
      <c r="C2734" s="137">
        <v>1092</v>
      </c>
      <c r="D2734" s="145" t="s">
        <v>352</v>
      </c>
      <c r="E2734" s="704"/>
      <c r="F2734" s="449"/>
      <c r="G2734" s="245"/>
      <c r="H2734" s="245"/>
      <c r="I2734" s="476">
        <f t="shared" si="787"/>
        <v>0</v>
      </c>
      <c r="J2734" s="243" t="str">
        <f t="shared" si="792"/>
        <v/>
      </c>
      <c r="K2734" s="244"/>
      <c r="L2734" s="423"/>
      <c r="M2734" s="252"/>
      <c r="N2734" s="315">
        <f t="shared" si="788"/>
        <v>0</v>
      </c>
      <c r="O2734" s="424">
        <f t="shared" si="789"/>
        <v>0</v>
      </c>
      <c r="P2734" s="244"/>
      <c r="Q2734" s="663"/>
      <c r="R2734" s="667"/>
      <c r="S2734" s="667"/>
      <c r="T2734" s="667"/>
      <c r="U2734" s="667"/>
      <c r="V2734" s="667"/>
      <c r="W2734" s="711"/>
      <c r="X2734" s="313">
        <f t="shared" si="793"/>
        <v>0</v>
      </c>
    </row>
    <row r="2735" spans="2:24" ht="18.600000000000001" hidden="1" thickBot="1">
      <c r="B2735" s="136"/>
      <c r="C2735" s="142">
        <v>1098</v>
      </c>
      <c r="D2735" s="146" t="s">
        <v>225</v>
      </c>
      <c r="E2735" s="704"/>
      <c r="F2735" s="449"/>
      <c r="G2735" s="245"/>
      <c r="H2735" s="245"/>
      <c r="I2735" s="476">
        <f t="shared" si="787"/>
        <v>0</v>
      </c>
      <c r="J2735" s="243" t="str">
        <f t="shared" si="792"/>
        <v/>
      </c>
      <c r="K2735" s="244"/>
      <c r="L2735" s="423"/>
      <c r="M2735" s="252"/>
      <c r="N2735" s="315">
        <f t="shared" si="788"/>
        <v>0</v>
      </c>
      <c r="O2735" s="424">
        <f t="shared" si="789"/>
        <v>0</v>
      </c>
      <c r="P2735" s="244"/>
      <c r="Q2735" s="423"/>
      <c r="R2735" s="252"/>
      <c r="S2735" s="429">
        <f>+IF(+(L2735+M2735)&gt;=I2735,+M2735,+(+I2735-L2735))</f>
        <v>0</v>
      </c>
      <c r="T2735" s="315">
        <f>Q2735+R2735-S2735</f>
        <v>0</v>
      </c>
      <c r="U2735" s="252"/>
      <c r="V2735" s="252"/>
      <c r="W2735" s="253"/>
      <c r="X2735" s="313">
        <f t="shared" si="793"/>
        <v>0</v>
      </c>
    </row>
    <row r="2736" spans="2:24" ht="18.600000000000001" hidden="1" thickBot="1">
      <c r="B2736" s="686">
        <v>1900</v>
      </c>
      <c r="C2736" s="942" t="s">
        <v>286</v>
      </c>
      <c r="D2736" s="942"/>
      <c r="E2736" s="687"/>
      <c r="F2736" s="688">
        <f>SUM(F2737:F2739)</f>
        <v>0</v>
      </c>
      <c r="G2736" s="689">
        <f>SUM(G2737:G2739)</f>
        <v>0</v>
      </c>
      <c r="H2736" s="689">
        <f>SUM(H2737:H2739)</f>
        <v>0</v>
      </c>
      <c r="I2736" s="689">
        <f>SUM(I2737:I2739)</f>
        <v>0</v>
      </c>
      <c r="J2736" s="243" t="str">
        <f t="shared" si="792"/>
        <v/>
      </c>
      <c r="K2736" s="244"/>
      <c r="L2736" s="316">
        <f>SUM(L2737:L2739)</f>
        <v>0</v>
      </c>
      <c r="M2736" s="317">
        <f>SUM(M2737:M2739)</f>
        <v>0</v>
      </c>
      <c r="N2736" s="425">
        <f>SUM(N2737:N2739)</f>
        <v>0</v>
      </c>
      <c r="O2736" s="426">
        <f>SUM(O2737:O2739)</f>
        <v>0</v>
      </c>
      <c r="P2736" s="244"/>
      <c r="Q2736" s="665"/>
      <c r="R2736" s="666"/>
      <c r="S2736" s="666"/>
      <c r="T2736" s="666"/>
      <c r="U2736" s="666"/>
      <c r="V2736" s="666"/>
      <c r="W2736" s="712"/>
      <c r="X2736" s="313">
        <f t="shared" si="793"/>
        <v>0</v>
      </c>
    </row>
    <row r="2737" spans="2:24" ht="18.600000000000001" hidden="1" thickBot="1">
      <c r="B2737" s="136"/>
      <c r="C2737" s="144">
        <v>1901</v>
      </c>
      <c r="D2737" s="138" t="s">
        <v>287</v>
      </c>
      <c r="E2737" s="704"/>
      <c r="F2737" s="449"/>
      <c r="G2737" s="245"/>
      <c r="H2737" s="245"/>
      <c r="I2737" s="476">
        <f>F2737+G2737+H2737</f>
        <v>0</v>
      </c>
      <c r="J2737" s="243" t="str">
        <f t="shared" si="792"/>
        <v/>
      </c>
      <c r="K2737" s="244"/>
      <c r="L2737" s="423"/>
      <c r="M2737" s="252"/>
      <c r="N2737" s="315">
        <f>I2737</f>
        <v>0</v>
      </c>
      <c r="O2737" s="424">
        <f>L2737+M2737-N2737</f>
        <v>0</v>
      </c>
      <c r="P2737" s="244"/>
      <c r="Q2737" s="663"/>
      <c r="R2737" s="667"/>
      <c r="S2737" s="667"/>
      <c r="T2737" s="667"/>
      <c r="U2737" s="667"/>
      <c r="V2737" s="667"/>
      <c r="W2737" s="711"/>
      <c r="X2737" s="313">
        <f t="shared" si="793"/>
        <v>0</v>
      </c>
    </row>
    <row r="2738" spans="2:24" ht="18.600000000000001" hidden="1" thickBot="1">
      <c r="B2738" s="136"/>
      <c r="C2738" s="137">
        <v>1981</v>
      </c>
      <c r="D2738" s="139" t="s">
        <v>288</v>
      </c>
      <c r="E2738" s="704"/>
      <c r="F2738" s="449"/>
      <c r="G2738" s="245"/>
      <c r="H2738" s="245"/>
      <c r="I2738" s="476">
        <f>F2738+G2738+H2738</f>
        <v>0</v>
      </c>
      <c r="J2738" s="243" t="str">
        <f t="shared" si="792"/>
        <v/>
      </c>
      <c r="K2738" s="244"/>
      <c r="L2738" s="423"/>
      <c r="M2738" s="252"/>
      <c r="N2738" s="315">
        <f>I2738</f>
        <v>0</v>
      </c>
      <c r="O2738" s="424">
        <f>L2738+M2738-N2738</f>
        <v>0</v>
      </c>
      <c r="P2738" s="244"/>
      <c r="Q2738" s="663"/>
      <c r="R2738" s="667"/>
      <c r="S2738" s="667"/>
      <c r="T2738" s="667"/>
      <c r="U2738" s="667"/>
      <c r="V2738" s="667"/>
      <c r="W2738" s="711"/>
      <c r="X2738" s="313">
        <f t="shared" si="793"/>
        <v>0</v>
      </c>
    </row>
    <row r="2739" spans="2:24" ht="18.600000000000001" hidden="1" thickBot="1">
      <c r="B2739" s="136"/>
      <c r="C2739" s="142">
        <v>1991</v>
      </c>
      <c r="D2739" s="141" t="s">
        <v>289</v>
      </c>
      <c r="E2739" s="704"/>
      <c r="F2739" s="449"/>
      <c r="G2739" s="245"/>
      <c r="H2739" s="245"/>
      <c r="I2739" s="476">
        <f>F2739+G2739+H2739</f>
        <v>0</v>
      </c>
      <c r="J2739" s="243" t="str">
        <f t="shared" si="792"/>
        <v/>
      </c>
      <c r="K2739" s="244"/>
      <c r="L2739" s="423"/>
      <c r="M2739" s="252"/>
      <c r="N2739" s="315">
        <f>I2739</f>
        <v>0</v>
      </c>
      <c r="O2739" s="424">
        <f>L2739+M2739-N2739</f>
        <v>0</v>
      </c>
      <c r="P2739" s="244"/>
      <c r="Q2739" s="663"/>
      <c r="R2739" s="667"/>
      <c r="S2739" s="667"/>
      <c r="T2739" s="667"/>
      <c r="U2739" s="667"/>
      <c r="V2739" s="667"/>
      <c r="W2739" s="711"/>
      <c r="X2739" s="313">
        <f t="shared" si="793"/>
        <v>0</v>
      </c>
    </row>
    <row r="2740" spans="2:24" ht="18.600000000000001" hidden="1" thickBot="1">
      <c r="B2740" s="686">
        <v>2100</v>
      </c>
      <c r="C2740" s="942" t="s">
        <v>1067</v>
      </c>
      <c r="D2740" s="942"/>
      <c r="E2740" s="687"/>
      <c r="F2740" s="688">
        <f>SUM(F2741:F2745)</f>
        <v>0</v>
      </c>
      <c r="G2740" s="689">
        <f>SUM(G2741:G2745)</f>
        <v>0</v>
      </c>
      <c r="H2740" s="689">
        <f>SUM(H2741:H2745)</f>
        <v>0</v>
      </c>
      <c r="I2740" s="689">
        <f>SUM(I2741:I2745)</f>
        <v>0</v>
      </c>
      <c r="J2740" s="243" t="str">
        <f t="shared" si="792"/>
        <v/>
      </c>
      <c r="K2740" s="244"/>
      <c r="L2740" s="316">
        <f>SUM(L2741:L2745)</f>
        <v>0</v>
      </c>
      <c r="M2740" s="317">
        <f>SUM(M2741:M2745)</f>
        <v>0</v>
      </c>
      <c r="N2740" s="425">
        <f>SUM(N2741:N2745)</f>
        <v>0</v>
      </c>
      <c r="O2740" s="426">
        <f>SUM(O2741:O2745)</f>
        <v>0</v>
      </c>
      <c r="P2740" s="244"/>
      <c r="Q2740" s="665"/>
      <c r="R2740" s="666"/>
      <c r="S2740" s="666"/>
      <c r="T2740" s="666"/>
      <c r="U2740" s="666"/>
      <c r="V2740" s="666"/>
      <c r="W2740" s="712"/>
      <c r="X2740" s="313">
        <f t="shared" si="793"/>
        <v>0</v>
      </c>
    </row>
    <row r="2741" spans="2:24" ht="18.600000000000001" hidden="1" thickBot="1">
      <c r="B2741" s="136"/>
      <c r="C2741" s="144">
        <v>2110</v>
      </c>
      <c r="D2741" s="147" t="s">
        <v>226</v>
      </c>
      <c r="E2741" s="704"/>
      <c r="F2741" s="449"/>
      <c r="G2741" s="245"/>
      <c r="H2741" s="245"/>
      <c r="I2741" s="476">
        <f>F2741+G2741+H2741</f>
        <v>0</v>
      </c>
      <c r="J2741" s="243" t="str">
        <f t="shared" si="792"/>
        <v/>
      </c>
      <c r="K2741" s="244"/>
      <c r="L2741" s="423"/>
      <c r="M2741" s="252"/>
      <c r="N2741" s="315">
        <f>I2741</f>
        <v>0</v>
      </c>
      <c r="O2741" s="424">
        <f>L2741+M2741-N2741</f>
        <v>0</v>
      </c>
      <c r="P2741" s="244"/>
      <c r="Q2741" s="663"/>
      <c r="R2741" s="667"/>
      <c r="S2741" s="667"/>
      <c r="T2741" s="667"/>
      <c r="U2741" s="667"/>
      <c r="V2741" s="667"/>
      <c r="W2741" s="711"/>
      <c r="X2741" s="313">
        <f t="shared" si="793"/>
        <v>0</v>
      </c>
    </row>
    <row r="2742" spans="2:24" ht="18.600000000000001" hidden="1" thickBot="1">
      <c r="B2742" s="171"/>
      <c r="C2742" s="137">
        <v>2120</v>
      </c>
      <c r="D2742" s="159" t="s">
        <v>227</v>
      </c>
      <c r="E2742" s="704"/>
      <c r="F2742" s="449"/>
      <c r="G2742" s="245"/>
      <c r="H2742" s="245"/>
      <c r="I2742" s="476">
        <f>F2742+G2742+H2742</f>
        <v>0</v>
      </c>
      <c r="J2742" s="243" t="str">
        <f t="shared" si="792"/>
        <v/>
      </c>
      <c r="K2742" s="244"/>
      <c r="L2742" s="423"/>
      <c r="M2742" s="252"/>
      <c r="N2742" s="315">
        <f>I2742</f>
        <v>0</v>
      </c>
      <c r="O2742" s="424">
        <f>L2742+M2742-N2742</f>
        <v>0</v>
      </c>
      <c r="P2742" s="244"/>
      <c r="Q2742" s="663"/>
      <c r="R2742" s="667"/>
      <c r="S2742" s="667"/>
      <c r="T2742" s="667"/>
      <c r="U2742" s="667"/>
      <c r="V2742" s="667"/>
      <c r="W2742" s="711"/>
      <c r="X2742" s="313">
        <f t="shared" si="793"/>
        <v>0</v>
      </c>
    </row>
    <row r="2743" spans="2:24" ht="18.600000000000001" hidden="1" thickBot="1">
      <c r="B2743" s="171"/>
      <c r="C2743" s="137">
        <v>2125</v>
      </c>
      <c r="D2743" s="156" t="s">
        <v>1060</v>
      </c>
      <c r="E2743" s="704"/>
      <c r="F2743" s="592">
        <v>0</v>
      </c>
      <c r="G2743" s="592">
        <v>0</v>
      </c>
      <c r="H2743" s="592">
        <v>0</v>
      </c>
      <c r="I2743" s="476">
        <f>F2743+G2743+H2743</f>
        <v>0</v>
      </c>
      <c r="J2743" s="243" t="str">
        <f t="shared" si="792"/>
        <v/>
      </c>
      <c r="K2743" s="244"/>
      <c r="L2743" s="423"/>
      <c r="M2743" s="252"/>
      <c r="N2743" s="315">
        <f>I2743</f>
        <v>0</v>
      </c>
      <c r="O2743" s="424">
        <f>L2743+M2743-N2743</f>
        <v>0</v>
      </c>
      <c r="P2743" s="244"/>
      <c r="Q2743" s="663"/>
      <c r="R2743" s="667"/>
      <c r="S2743" s="667"/>
      <c r="T2743" s="667"/>
      <c r="U2743" s="667"/>
      <c r="V2743" s="667"/>
      <c r="W2743" s="711"/>
      <c r="X2743" s="313">
        <f t="shared" si="793"/>
        <v>0</v>
      </c>
    </row>
    <row r="2744" spans="2:24" ht="18.600000000000001" hidden="1" thickBot="1">
      <c r="B2744" s="143"/>
      <c r="C2744" s="137">
        <v>2140</v>
      </c>
      <c r="D2744" s="159" t="s">
        <v>229</v>
      </c>
      <c r="E2744" s="704"/>
      <c r="F2744" s="592">
        <v>0</v>
      </c>
      <c r="G2744" s="592">
        <v>0</v>
      </c>
      <c r="H2744" s="592">
        <v>0</v>
      </c>
      <c r="I2744" s="476">
        <f>F2744+G2744+H2744</f>
        <v>0</v>
      </c>
      <c r="J2744" s="243" t="str">
        <f t="shared" si="792"/>
        <v/>
      </c>
      <c r="K2744" s="244"/>
      <c r="L2744" s="423"/>
      <c r="M2744" s="252"/>
      <c r="N2744" s="315">
        <f>I2744</f>
        <v>0</v>
      </c>
      <c r="O2744" s="424">
        <f>L2744+M2744-N2744</f>
        <v>0</v>
      </c>
      <c r="P2744" s="244"/>
      <c r="Q2744" s="663"/>
      <c r="R2744" s="667"/>
      <c r="S2744" s="667"/>
      <c r="T2744" s="667"/>
      <c r="U2744" s="667"/>
      <c r="V2744" s="667"/>
      <c r="W2744" s="711"/>
      <c r="X2744" s="313">
        <f t="shared" si="793"/>
        <v>0</v>
      </c>
    </row>
    <row r="2745" spans="2:24" ht="18.600000000000001" hidden="1" thickBot="1">
      <c r="B2745" s="136"/>
      <c r="C2745" s="142">
        <v>2190</v>
      </c>
      <c r="D2745" s="491" t="s">
        <v>230</v>
      </c>
      <c r="E2745" s="704"/>
      <c r="F2745" s="449"/>
      <c r="G2745" s="245"/>
      <c r="H2745" s="245"/>
      <c r="I2745" s="476">
        <f>F2745+G2745+H2745</f>
        <v>0</v>
      </c>
      <c r="J2745" s="243" t="str">
        <f t="shared" si="792"/>
        <v/>
      </c>
      <c r="K2745" s="244"/>
      <c r="L2745" s="423"/>
      <c r="M2745" s="252"/>
      <c r="N2745" s="315">
        <f>I2745</f>
        <v>0</v>
      </c>
      <c r="O2745" s="424">
        <f>L2745+M2745-N2745</f>
        <v>0</v>
      </c>
      <c r="P2745" s="244"/>
      <c r="Q2745" s="663"/>
      <c r="R2745" s="667"/>
      <c r="S2745" s="667"/>
      <c r="T2745" s="667"/>
      <c r="U2745" s="667"/>
      <c r="V2745" s="667"/>
      <c r="W2745" s="711"/>
      <c r="X2745" s="313">
        <f t="shared" si="793"/>
        <v>0</v>
      </c>
    </row>
    <row r="2746" spans="2:24" ht="18.600000000000001" hidden="1" thickBot="1">
      <c r="B2746" s="686">
        <v>2200</v>
      </c>
      <c r="C2746" s="942" t="s">
        <v>231</v>
      </c>
      <c r="D2746" s="942"/>
      <c r="E2746" s="687"/>
      <c r="F2746" s="688">
        <f>SUM(F2747:F2748)</f>
        <v>0</v>
      </c>
      <c r="G2746" s="689">
        <f>SUM(G2747:G2748)</f>
        <v>0</v>
      </c>
      <c r="H2746" s="689">
        <f>SUM(H2747:H2748)</f>
        <v>0</v>
      </c>
      <c r="I2746" s="689">
        <f>SUM(I2747:I2748)</f>
        <v>0</v>
      </c>
      <c r="J2746" s="243" t="str">
        <f t="shared" si="792"/>
        <v/>
      </c>
      <c r="K2746" s="244"/>
      <c r="L2746" s="316">
        <f>SUM(L2747:L2748)</f>
        <v>0</v>
      </c>
      <c r="M2746" s="317">
        <f>SUM(M2747:M2748)</f>
        <v>0</v>
      </c>
      <c r="N2746" s="425">
        <f>SUM(N2747:N2748)</f>
        <v>0</v>
      </c>
      <c r="O2746" s="426">
        <f>SUM(O2747:O2748)</f>
        <v>0</v>
      </c>
      <c r="P2746" s="244"/>
      <c r="Q2746" s="665"/>
      <c r="R2746" s="666"/>
      <c r="S2746" s="666"/>
      <c r="T2746" s="666"/>
      <c r="U2746" s="666"/>
      <c r="V2746" s="666"/>
      <c r="W2746" s="712"/>
      <c r="X2746" s="313">
        <f t="shared" si="793"/>
        <v>0</v>
      </c>
    </row>
    <row r="2747" spans="2:24" ht="18.600000000000001" hidden="1" thickBot="1">
      <c r="B2747" s="136"/>
      <c r="C2747" s="137">
        <v>2221</v>
      </c>
      <c r="D2747" s="139" t="s">
        <v>1440</v>
      </c>
      <c r="E2747" s="704"/>
      <c r="F2747" s="449"/>
      <c r="G2747" s="245"/>
      <c r="H2747" s="245"/>
      <c r="I2747" s="476">
        <f t="shared" ref="I2747:I2752" si="794">F2747+G2747+H2747</f>
        <v>0</v>
      </c>
      <c r="J2747" s="243" t="str">
        <f t="shared" si="792"/>
        <v/>
      </c>
      <c r="K2747" s="244"/>
      <c r="L2747" s="423"/>
      <c r="M2747" s="252"/>
      <c r="N2747" s="315">
        <f t="shared" ref="N2747:N2752" si="795">I2747</f>
        <v>0</v>
      </c>
      <c r="O2747" s="424">
        <f t="shared" ref="O2747:O2752" si="796">L2747+M2747-N2747</f>
        <v>0</v>
      </c>
      <c r="P2747" s="244"/>
      <c r="Q2747" s="663"/>
      <c r="R2747" s="667"/>
      <c r="S2747" s="667"/>
      <c r="T2747" s="667"/>
      <c r="U2747" s="667"/>
      <c r="V2747" s="667"/>
      <c r="W2747" s="711"/>
      <c r="X2747" s="313">
        <f t="shared" si="793"/>
        <v>0</v>
      </c>
    </row>
    <row r="2748" spans="2:24" ht="18.600000000000001" hidden="1" thickBot="1">
      <c r="B2748" s="136"/>
      <c r="C2748" s="142">
        <v>2224</v>
      </c>
      <c r="D2748" s="141" t="s">
        <v>232</v>
      </c>
      <c r="E2748" s="704"/>
      <c r="F2748" s="449"/>
      <c r="G2748" s="245"/>
      <c r="H2748" s="245"/>
      <c r="I2748" s="476">
        <f t="shared" si="794"/>
        <v>0</v>
      </c>
      <c r="J2748" s="243" t="str">
        <f t="shared" si="792"/>
        <v/>
      </c>
      <c r="K2748" s="244"/>
      <c r="L2748" s="423"/>
      <c r="M2748" s="252"/>
      <c r="N2748" s="315">
        <f t="shared" si="795"/>
        <v>0</v>
      </c>
      <c r="O2748" s="424">
        <f t="shared" si="796"/>
        <v>0</v>
      </c>
      <c r="P2748" s="244"/>
      <c r="Q2748" s="663"/>
      <c r="R2748" s="667"/>
      <c r="S2748" s="667"/>
      <c r="T2748" s="667"/>
      <c r="U2748" s="667"/>
      <c r="V2748" s="667"/>
      <c r="W2748" s="711"/>
      <c r="X2748" s="313">
        <f t="shared" si="793"/>
        <v>0</v>
      </c>
    </row>
    <row r="2749" spans="2:24" ht="18.600000000000001" hidden="1" thickBot="1">
      <c r="B2749" s="686">
        <v>2500</v>
      </c>
      <c r="C2749" s="944" t="s">
        <v>233</v>
      </c>
      <c r="D2749" s="944"/>
      <c r="E2749" s="687"/>
      <c r="F2749" s="690"/>
      <c r="G2749" s="691"/>
      <c r="H2749" s="691"/>
      <c r="I2749" s="692">
        <f t="shared" si="794"/>
        <v>0</v>
      </c>
      <c r="J2749" s="243" t="str">
        <f t="shared" si="792"/>
        <v/>
      </c>
      <c r="K2749" s="244"/>
      <c r="L2749" s="428"/>
      <c r="M2749" s="254"/>
      <c r="N2749" s="315">
        <f t="shared" si="795"/>
        <v>0</v>
      </c>
      <c r="O2749" s="424">
        <f t="shared" si="796"/>
        <v>0</v>
      </c>
      <c r="P2749" s="244"/>
      <c r="Q2749" s="665"/>
      <c r="R2749" s="666"/>
      <c r="S2749" s="667"/>
      <c r="T2749" s="667"/>
      <c r="U2749" s="666"/>
      <c r="V2749" s="667"/>
      <c r="W2749" s="711"/>
      <c r="X2749" s="313">
        <f t="shared" si="793"/>
        <v>0</v>
      </c>
    </row>
    <row r="2750" spans="2:24" ht="18.600000000000001" hidden="1" thickBot="1">
      <c r="B2750" s="686">
        <v>2600</v>
      </c>
      <c r="C2750" s="961" t="s">
        <v>234</v>
      </c>
      <c r="D2750" s="962"/>
      <c r="E2750" s="687"/>
      <c r="F2750" s="690"/>
      <c r="G2750" s="691"/>
      <c r="H2750" s="691"/>
      <c r="I2750" s="692">
        <f t="shared" si="794"/>
        <v>0</v>
      </c>
      <c r="J2750" s="243" t="str">
        <f t="shared" si="792"/>
        <v/>
      </c>
      <c r="K2750" s="244"/>
      <c r="L2750" s="428"/>
      <c r="M2750" s="254"/>
      <c r="N2750" s="315">
        <f t="shared" si="795"/>
        <v>0</v>
      </c>
      <c r="O2750" s="424">
        <f t="shared" si="796"/>
        <v>0</v>
      </c>
      <c r="P2750" s="244"/>
      <c r="Q2750" s="665"/>
      <c r="R2750" s="666"/>
      <c r="S2750" s="667"/>
      <c r="T2750" s="667"/>
      <c r="U2750" s="666"/>
      <c r="V2750" s="667"/>
      <c r="W2750" s="711"/>
      <c r="X2750" s="313">
        <f t="shared" si="793"/>
        <v>0</v>
      </c>
    </row>
    <row r="2751" spans="2:24" ht="18.600000000000001" hidden="1" thickBot="1">
      <c r="B2751" s="686">
        <v>2700</v>
      </c>
      <c r="C2751" s="961" t="s">
        <v>235</v>
      </c>
      <c r="D2751" s="962"/>
      <c r="E2751" s="687"/>
      <c r="F2751" s="690"/>
      <c r="G2751" s="691"/>
      <c r="H2751" s="691"/>
      <c r="I2751" s="692">
        <f t="shared" si="794"/>
        <v>0</v>
      </c>
      <c r="J2751" s="243" t="str">
        <f t="shared" si="792"/>
        <v/>
      </c>
      <c r="K2751" s="244"/>
      <c r="L2751" s="428"/>
      <c r="M2751" s="254"/>
      <c r="N2751" s="315">
        <f t="shared" si="795"/>
        <v>0</v>
      </c>
      <c r="O2751" s="424">
        <f t="shared" si="796"/>
        <v>0</v>
      </c>
      <c r="P2751" s="244"/>
      <c r="Q2751" s="665"/>
      <c r="R2751" s="666"/>
      <c r="S2751" s="667"/>
      <c r="T2751" s="667"/>
      <c r="U2751" s="666"/>
      <c r="V2751" s="667"/>
      <c r="W2751" s="711"/>
      <c r="X2751" s="313">
        <f t="shared" si="793"/>
        <v>0</v>
      </c>
    </row>
    <row r="2752" spans="2:24" ht="18.600000000000001" hidden="1" thickBot="1">
      <c r="B2752" s="686">
        <v>2800</v>
      </c>
      <c r="C2752" s="961" t="s">
        <v>1683</v>
      </c>
      <c r="D2752" s="962"/>
      <c r="E2752" s="687"/>
      <c r="F2752" s="690"/>
      <c r="G2752" s="691"/>
      <c r="H2752" s="691"/>
      <c r="I2752" s="692">
        <f t="shared" si="794"/>
        <v>0</v>
      </c>
      <c r="J2752" s="243" t="str">
        <f t="shared" si="792"/>
        <v/>
      </c>
      <c r="K2752" s="244"/>
      <c r="L2752" s="428"/>
      <c r="M2752" s="254"/>
      <c r="N2752" s="315">
        <f t="shared" si="795"/>
        <v>0</v>
      </c>
      <c r="O2752" s="424">
        <f t="shared" si="796"/>
        <v>0</v>
      </c>
      <c r="P2752" s="244"/>
      <c r="Q2752" s="665"/>
      <c r="R2752" s="666"/>
      <c r="S2752" s="667"/>
      <c r="T2752" s="667"/>
      <c r="U2752" s="666"/>
      <c r="V2752" s="667"/>
      <c r="W2752" s="711"/>
      <c r="X2752" s="313">
        <f t="shared" si="793"/>
        <v>0</v>
      </c>
    </row>
    <row r="2753" spans="2:24" ht="18.600000000000001" hidden="1" thickBot="1">
      <c r="B2753" s="686">
        <v>2900</v>
      </c>
      <c r="C2753" s="952" t="s">
        <v>236</v>
      </c>
      <c r="D2753" s="953"/>
      <c r="E2753" s="687"/>
      <c r="F2753" s="688">
        <f>SUM(F2754:F2761)</f>
        <v>0</v>
      </c>
      <c r="G2753" s="689">
        <f>SUM(G2754:G2761)</f>
        <v>0</v>
      </c>
      <c r="H2753" s="689">
        <f>SUM(H2754:H2761)</f>
        <v>0</v>
      </c>
      <c r="I2753" s="689">
        <f>SUM(I2754:I2761)</f>
        <v>0</v>
      </c>
      <c r="J2753" s="243" t="str">
        <f t="shared" si="792"/>
        <v/>
      </c>
      <c r="K2753" s="244"/>
      <c r="L2753" s="316">
        <f>SUM(L2754:L2761)</f>
        <v>0</v>
      </c>
      <c r="M2753" s="317">
        <f>SUM(M2754:M2761)</f>
        <v>0</v>
      </c>
      <c r="N2753" s="425">
        <f>SUM(N2754:N2761)</f>
        <v>0</v>
      </c>
      <c r="O2753" s="426">
        <f>SUM(O2754:O2761)</f>
        <v>0</v>
      </c>
      <c r="P2753" s="244"/>
      <c r="Q2753" s="665"/>
      <c r="R2753" s="666"/>
      <c r="S2753" s="666"/>
      <c r="T2753" s="666"/>
      <c r="U2753" s="666"/>
      <c r="V2753" s="666"/>
      <c r="W2753" s="712"/>
      <c r="X2753" s="313">
        <f t="shared" si="793"/>
        <v>0</v>
      </c>
    </row>
    <row r="2754" spans="2:24" ht="18.600000000000001" hidden="1" thickBot="1">
      <c r="B2754" s="172"/>
      <c r="C2754" s="144">
        <v>2910</v>
      </c>
      <c r="D2754" s="319" t="s">
        <v>1720</v>
      </c>
      <c r="E2754" s="704"/>
      <c r="F2754" s="449"/>
      <c r="G2754" s="245"/>
      <c r="H2754" s="245"/>
      <c r="I2754" s="476">
        <f t="shared" ref="I2754:I2761" si="797">F2754+G2754+H2754</f>
        <v>0</v>
      </c>
      <c r="J2754" s="243" t="str">
        <f t="shared" si="792"/>
        <v/>
      </c>
      <c r="K2754" s="244"/>
      <c r="L2754" s="423"/>
      <c r="M2754" s="252"/>
      <c r="N2754" s="315">
        <f t="shared" ref="N2754:N2761" si="798">I2754</f>
        <v>0</v>
      </c>
      <c r="O2754" s="424">
        <f t="shared" ref="O2754:O2761" si="799">L2754+M2754-N2754</f>
        <v>0</v>
      </c>
      <c r="P2754" s="244"/>
      <c r="Q2754" s="663"/>
      <c r="R2754" s="667"/>
      <c r="S2754" s="667"/>
      <c r="T2754" s="667"/>
      <c r="U2754" s="667"/>
      <c r="V2754" s="667"/>
      <c r="W2754" s="711"/>
      <c r="X2754" s="313">
        <f t="shared" si="793"/>
        <v>0</v>
      </c>
    </row>
    <row r="2755" spans="2:24" ht="18.600000000000001" hidden="1" thickBot="1">
      <c r="B2755" s="172"/>
      <c r="C2755" s="144">
        <v>2920</v>
      </c>
      <c r="D2755" s="319" t="s">
        <v>237</v>
      </c>
      <c r="E2755" s="704"/>
      <c r="F2755" s="449"/>
      <c r="G2755" s="245"/>
      <c r="H2755" s="245"/>
      <c r="I2755" s="476">
        <f t="shared" si="797"/>
        <v>0</v>
      </c>
      <c r="J2755" s="243" t="str">
        <f t="shared" si="792"/>
        <v/>
      </c>
      <c r="K2755" s="244"/>
      <c r="L2755" s="423"/>
      <c r="M2755" s="252"/>
      <c r="N2755" s="315">
        <f t="shared" si="798"/>
        <v>0</v>
      </c>
      <c r="O2755" s="424">
        <f t="shared" si="799"/>
        <v>0</v>
      </c>
      <c r="P2755" s="244"/>
      <c r="Q2755" s="663"/>
      <c r="R2755" s="667"/>
      <c r="S2755" s="667"/>
      <c r="T2755" s="667"/>
      <c r="U2755" s="667"/>
      <c r="V2755" s="667"/>
      <c r="W2755" s="711"/>
      <c r="X2755" s="313">
        <f t="shared" si="793"/>
        <v>0</v>
      </c>
    </row>
    <row r="2756" spans="2:24" ht="33" hidden="1" thickBot="1">
      <c r="B2756" s="172"/>
      <c r="C2756" s="168">
        <v>2969</v>
      </c>
      <c r="D2756" s="320" t="s">
        <v>238</v>
      </c>
      <c r="E2756" s="704"/>
      <c r="F2756" s="449"/>
      <c r="G2756" s="245"/>
      <c r="H2756" s="245"/>
      <c r="I2756" s="476">
        <f t="shared" si="797"/>
        <v>0</v>
      </c>
      <c r="J2756" s="243" t="str">
        <f t="shared" si="792"/>
        <v/>
      </c>
      <c r="K2756" s="244"/>
      <c r="L2756" s="423"/>
      <c r="M2756" s="252"/>
      <c r="N2756" s="315">
        <f t="shared" si="798"/>
        <v>0</v>
      </c>
      <c r="O2756" s="424">
        <f t="shared" si="799"/>
        <v>0</v>
      </c>
      <c r="P2756" s="244"/>
      <c r="Q2756" s="663"/>
      <c r="R2756" s="667"/>
      <c r="S2756" s="667"/>
      <c r="T2756" s="667"/>
      <c r="U2756" s="667"/>
      <c r="V2756" s="667"/>
      <c r="W2756" s="711"/>
      <c r="X2756" s="313">
        <f t="shared" si="793"/>
        <v>0</v>
      </c>
    </row>
    <row r="2757" spans="2:24" ht="33" hidden="1" thickBot="1">
      <c r="B2757" s="172"/>
      <c r="C2757" s="168">
        <v>2970</v>
      </c>
      <c r="D2757" s="320" t="s">
        <v>239</v>
      </c>
      <c r="E2757" s="704"/>
      <c r="F2757" s="449"/>
      <c r="G2757" s="245"/>
      <c r="H2757" s="245"/>
      <c r="I2757" s="476">
        <f t="shared" si="797"/>
        <v>0</v>
      </c>
      <c r="J2757" s="243" t="str">
        <f t="shared" si="792"/>
        <v/>
      </c>
      <c r="K2757" s="244"/>
      <c r="L2757" s="423"/>
      <c r="M2757" s="252"/>
      <c r="N2757" s="315">
        <f t="shared" si="798"/>
        <v>0</v>
      </c>
      <c r="O2757" s="424">
        <f t="shared" si="799"/>
        <v>0</v>
      </c>
      <c r="P2757" s="244"/>
      <c r="Q2757" s="663"/>
      <c r="R2757" s="667"/>
      <c r="S2757" s="667"/>
      <c r="T2757" s="667"/>
      <c r="U2757" s="667"/>
      <c r="V2757" s="667"/>
      <c r="W2757" s="711"/>
      <c r="X2757" s="313">
        <f t="shared" si="793"/>
        <v>0</v>
      </c>
    </row>
    <row r="2758" spans="2:24" ht="18.600000000000001" hidden="1" thickBot="1">
      <c r="B2758" s="172"/>
      <c r="C2758" s="166">
        <v>2989</v>
      </c>
      <c r="D2758" s="321" t="s">
        <v>240</v>
      </c>
      <c r="E2758" s="704"/>
      <c r="F2758" s="449"/>
      <c r="G2758" s="245"/>
      <c r="H2758" s="245"/>
      <c r="I2758" s="476">
        <f t="shared" si="797"/>
        <v>0</v>
      </c>
      <c r="J2758" s="243" t="str">
        <f t="shared" si="792"/>
        <v/>
      </c>
      <c r="K2758" s="244"/>
      <c r="L2758" s="423"/>
      <c r="M2758" s="252"/>
      <c r="N2758" s="315">
        <f t="shared" si="798"/>
        <v>0</v>
      </c>
      <c r="O2758" s="424">
        <f t="shared" si="799"/>
        <v>0</v>
      </c>
      <c r="P2758" s="244"/>
      <c r="Q2758" s="663"/>
      <c r="R2758" s="667"/>
      <c r="S2758" s="667"/>
      <c r="T2758" s="667"/>
      <c r="U2758" s="667"/>
      <c r="V2758" s="667"/>
      <c r="W2758" s="711"/>
      <c r="X2758" s="313">
        <f t="shared" si="793"/>
        <v>0</v>
      </c>
    </row>
    <row r="2759" spans="2:24" ht="33" hidden="1" thickBot="1">
      <c r="B2759" s="136"/>
      <c r="C2759" s="137">
        <v>2990</v>
      </c>
      <c r="D2759" s="322" t="s">
        <v>1701</v>
      </c>
      <c r="E2759" s="704"/>
      <c r="F2759" s="449"/>
      <c r="G2759" s="245"/>
      <c r="H2759" s="245"/>
      <c r="I2759" s="476">
        <f t="shared" si="797"/>
        <v>0</v>
      </c>
      <c r="J2759" s="243" t="str">
        <f t="shared" si="792"/>
        <v/>
      </c>
      <c r="K2759" s="244"/>
      <c r="L2759" s="423"/>
      <c r="M2759" s="252"/>
      <c r="N2759" s="315">
        <f t="shared" si="798"/>
        <v>0</v>
      </c>
      <c r="O2759" s="424">
        <f t="shared" si="799"/>
        <v>0</v>
      </c>
      <c r="P2759" s="244"/>
      <c r="Q2759" s="663"/>
      <c r="R2759" s="667"/>
      <c r="S2759" s="667"/>
      <c r="T2759" s="667"/>
      <c r="U2759" s="667"/>
      <c r="V2759" s="667"/>
      <c r="W2759" s="711"/>
      <c r="X2759" s="313">
        <f t="shared" si="793"/>
        <v>0</v>
      </c>
    </row>
    <row r="2760" spans="2:24" ht="18.600000000000001" hidden="1" thickBot="1">
      <c r="B2760" s="136"/>
      <c r="C2760" s="137">
        <v>2991</v>
      </c>
      <c r="D2760" s="322" t="s">
        <v>241</v>
      </c>
      <c r="E2760" s="704"/>
      <c r="F2760" s="449"/>
      <c r="G2760" s="245"/>
      <c r="H2760" s="245"/>
      <c r="I2760" s="476">
        <f t="shared" si="797"/>
        <v>0</v>
      </c>
      <c r="J2760" s="243" t="str">
        <f t="shared" si="792"/>
        <v/>
      </c>
      <c r="K2760" s="244"/>
      <c r="L2760" s="423"/>
      <c r="M2760" s="252"/>
      <c r="N2760" s="315">
        <f t="shared" si="798"/>
        <v>0</v>
      </c>
      <c r="O2760" s="424">
        <f t="shared" si="799"/>
        <v>0</v>
      </c>
      <c r="P2760" s="244"/>
      <c r="Q2760" s="663"/>
      <c r="R2760" s="667"/>
      <c r="S2760" s="667"/>
      <c r="T2760" s="667"/>
      <c r="U2760" s="667"/>
      <c r="V2760" s="667"/>
      <c r="W2760" s="711"/>
      <c r="X2760" s="313">
        <f t="shared" si="793"/>
        <v>0</v>
      </c>
    </row>
    <row r="2761" spans="2:24" ht="18.600000000000001" hidden="1" thickBot="1">
      <c r="B2761" s="136"/>
      <c r="C2761" s="142">
        <v>2992</v>
      </c>
      <c r="D2761" s="154" t="s">
        <v>242</v>
      </c>
      <c r="E2761" s="704"/>
      <c r="F2761" s="449"/>
      <c r="G2761" s="245"/>
      <c r="H2761" s="245"/>
      <c r="I2761" s="476">
        <f t="shared" si="797"/>
        <v>0</v>
      </c>
      <c r="J2761" s="243" t="str">
        <f t="shared" si="792"/>
        <v/>
      </c>
      <c r="K2761" s="244"/>
      <c r="L2761" s="423"/>
      <c r="M2761" s="252"/>
      <c r="N2761" s="315">
        <f t="shared" si="798"/>
        <v>0</v>
      </c>
      <c r="O2761" s="424">
        <f t="shared" si="799"/>
        <v>0</v>
      </c>
      <c r="P2761" s="244"/>
      <c r="Q2761" s="663"/>
      <c r="R2761" s="667"/>
      <c r="S2761" s="667"/>
      <c r="T2761" s="667"/>
      <c r="U2761" s="667"/>
      <c r="V2761" s="667"/>
      <c r="W2761" s="711"/>
      <c r="X2761" s="313">
        <f t="shared" si="793"/>
        <v>0</v>
      </c>
    </row>
    <row r="2762" spans="2:24" ht="18.600000000000001" hidden="1" thickBot="1">
      <c r="B2762" s="686">
        <v>3300</v>
      </c>
      <c r="C2762" s="952" t="s">
        <v>1740</v>
      </c>
      <c r="D2762" s="952"/>
      <c r="E2762" s="687"/>
      <c r="F2762" s="673">
        <v>0</v>
      </c>
      <c r="G2762" s="673">
        <v>0</v>
      </c>
      <c r="H2762" s="673">
        <v>0</v>
      </c>
      <c r="I2762" s="689">
        <f>SUM(I2763:I2767)</f>
        <v>0</v>
      </c>
      <c r="J2762" s="243" t="str">
        <f t="shared" si="792"/>
        <v/>
      </c>
      <c r="K2762" s="244"/>
      <c r="L2762" s="665"/>
      <c r="M2762" s="666"/>
      <c r="N2762" s="666"/>
      <c r="O2762" s="712"/>
      <c r="P2762" s="244"/>
      <c r="Q2762" s="665"/>
      <c r="R2762" s="666"/>
      <c r="S2762" s="666"/>
      <c r="T2762" s="666"/>
      <c r="U2762" s="666"/>
      <c r="V2762" s="666"/>
      <c r="W2762" s="712"/>
      <c r="X2762" s="313">
        <f t="shared" si="793"/>
        <v>0</v>
      </c>
    </row>
    <row r="2763" spans="2:24" ht="18.600000000000001" hidden="1" thickBot="1">
      <c r="B2763" s="143"/>
      <c r="C2763" s="144">
        <v>3301</v>
      </c>
      <c r="D2763" s="460" t="s">
        <v>243</v>
      </c>
      <c r="E2763" s="704"/>
      <c r="F2763" s="592">
        <v>0</v>
      </c>
      <c r="G2763" s="592">
        <v>0</v>
      </c>
      <c r="H2763" s="592">
        <v>0</v>
      </c>
      <c r="I2763" s="476">
        <f t="shared" ref="I2763:I2770" si="800">F2763+G2763+H2763</f>
        <v>0</v>
      </c>
      <c r="J2763" s="243" t="str">
        <f t="shared" si="792"/>
        <v/>
      </c>
      <c r="K2763" s="244"/>
      <c r="L2763" s="663"/>
      <c r="M2763" s="667"/>
      <c r="N2763" s="667"/>
      <c r="O2763" s="711"/>
      <c r="P2763" s="244"/>
      <c r="Q2763" s="663"/>
      <c r="R2763" s="667"/>
      <c r="S2763" s="667"/>
      <c r="T2763" s="667"/>
      <c r="U2763" s="667"/>
      <c r="V2763" s="667"/>
      <c r="W2763" s="711"/>
      <c r="X2763" s="313">
        <f t="shared" si="793"/>
        <v>0</v>
      </c>
    </row>
    <row r="2764" spans="2:24" ht="18.600000000000001" hidden="1" thickBot="1">
      <c r="B2764" s="143"/>
      <c r="C2764" s="168">
        <v>3302</v>
      </c>
      <c r="D2764" s="461" t="s">
        <v>1061</v>
      </c>
      <c r="E2764" s="704"/>
      <c r="F2764" s="592">
        <v>0</v>
      </c>
      <c r="G2764" s="592">
        <v>0</v>
      </c>
      <c r="H2764" s="592">
        <v>0</v>
      </c>
      <c r="I2764" s="476">
        <f t="shared" si="800"/>
        <v>0</v>
      </c>
      <c r="J2764" s="243" t="str">
        <f t="shared" ref="J2764:J2795" si="801">(IF($E2764&lt;&gt;0,$J$2,IF($I2764&lt;&gt;0,$J$2,"")))</f>
        <v/>
      </c>
      <c r="K2764" s="244"/>
      <c r="L2764" s="663"/>
      <c r="M2764" s="667"/>
      <c r="N2764" s="667"/>
      <c r="O2764" s="711"/>
      <c r="P2764" s="244"/>
      <c r="Q2764" s="663"/>
      <c r="R2764" s="667"/>
      <c r="S2764" s="667"/>
      <c r="T2764" s="667"/>
      <c r="U2764" s="667"/>
      <c r="V2764" s="667"/>
      <c r="W2764" s="711"/>
      <c r="X2764" s="313">
        <f t="shared" ref="X2764:X2795" si="802">T2764-U2764-V2764-W2764</f>
        <v>0</v>
      </c>
    </row>
    <row r="2765" spans="2:24" ht="18.600000000000001" hidden="1" thickBot="1">
      <c r="B2765" s="143"/>
      <c r="C2765" s="166">
        <v>3304</v>
      </c>
      <c r="D2765" s="462" t="s">
        <v>245</v>
      </c>
      <c r="E2765" s="704"/>
      <c r="F2765" s="592">
        <v>0</v>
      </c>
      <c r="G2765" s="592">
        <v>0</v>
      </c>
      <c r="H2765" s="592">
        <v>0</v>
      </c>
      <c r="I2765" s="476">
        <f t="shared" si="800"/>
        <v>0</v>
      </c>
      <c r="J2765" s="243" t="str">
        <f t="shared" si="801"/>
        <v/>
      </c>
      <c r="K2765" s="244"/>
      <c r="L2765" s="663"/>
      <c r="M2765" s="667"/>
      <c r="N2765" s="667"/>
      <c r="O2765" s="711"/>
      <c r="P2765" s="244"/>
      <c r="Q2765" s="663"/>
      <c r="R2765" s="667"/>
      <c r="S2765" s="667"/>
      <c r="T2765" s="667"/>
      <c r="U2765" s="667"/>
      <c r="V2765" s="667"/>
      <c r="W2765" s="711"/>
      <c r="X2765" s="313">
        <f t="shared" si="802"/>
        <v>0</v>
      </c>
    </row>
    <row r="2766" spans="2:24" ht="31.8" hidden="1" thickBot="1">
      <c r="B2766" s="143"/>
      <c r="C2766" s="142">
        <v>3306</v>
      </c>
      <c r="D2766" s="463" t="s">
        <v>1684</v>
      </c>
      <c r="E2766" s="704"/>
      <c r="F2766" s="592">
        <v>0</v>
      </c>
      <c r="G2766" s="592">
        <v>0</v>
      </c>
      <c r="H2766" s="592">
        <v>0</v>
      </c>
      <c r="I2766" s="476">
        <f t="shared" si="800"/>
        <v>0</v>
      </c>
      <c r="J2766" s="243" t="str">
        <f t="shared" si="801"/>
        <v/>
      </c>
      <c r="K2766" s="244"/>
      <c r="L2766" s="663"/>
      <c r="M2766" s="667"/>
      <c r="N2766" s="667"/>
      <c r="O2766" s="711"/>
      <c r="P2766" s="244"/>
      <c r="Q2766" s="663"/>
      <c r="R2766" s="667"/>
      <c r="S2766" s="667"/>
      <c r="T2766" s="667"/>
      <c r="U2766" s="667"/>
      <c r="V2766" s="667"/>
      <c r="W2766" s="711"/>
      <c r="X2766" s="313">
        <f t="shared" si="802"/>
        <v>0</v>
      </c>
    </row>
    <row r="2767" spans="2:24" ht="18.600000000000001" hidden="1" thickBot="1">
      <c r="B2767" s="143"/>
      <c r="C2767" s="142">
        <v>3307</v>
      </c>
      <c r="D2767" s="463" t="s">
        <v>1775</v>
      </c>
      <c r="E2767" s="704"/>
      <c r="F2767" s="592">
        <v>0</v>
      </c>
      <c r="G2767" s="592">
        <v>0</v>
      </c>
      <c r="H2767" s="592">
        <v>0</v>
      </c>
      <c r="I2767" s="476">
        <f t="shared" si="800"/>
        <v>0</v>
      </c>
      <c r="J2767" s="243" t="str">
        <f t="shared" si="801"/>
        <v/>
      </c>
      <c r="K2767" s="244"/>
      <c r="L2767" s="663"/>
      <c r="M2767" s="667"/>
      <c r="N2767" s="667"/>
      <c r="O2767" s="711"/>
      <c r="P2767" s="244"/>
      <c r="Q2767" s="663"/>
      <c r="R2767" s="667"/>
      <c r="S2767" s="667"/>
      <c r="T2767" s="667"/>
      <c r="U2767" s="667"/>
      <c r="V2767" s="667"/>
      <c r="W2767" s="711"/>
      <c r="X2767" s="313">
        <f t="shared" si="802"/>
        <v>0</v>
      </c>
    </row>
    <row r="2768" spans="2:24" ht="18.600000000000001" hidden="1" thickBot="1">
      <c r="B2768" s="686">
        <v>3900</v>
      </c>
      <c r="C2768" s="944" t="s">
        <v>246</v>
      </c>
      <c r="D2768" s="965"/>
      <c r="E2768" s="687"/>
      <c r="F2768" s="673">
        <v>0</v>
      </c>
      <c r="G2768" s="673">
        <v>0</v>
      </c>
      <c r="H2768" s="673">
        <v>0</v>
      </c>
      <c r="I2768" s="692">
        <f t="shared" si="800"/>
        <v>0</v>
      </c>
      <c r="J2768" s="243" t="str">
        <f t="shared" si="801"/>
        <v/>
      </c>
      <c r="K2768" s="244"/>
      <c r="L2768" s="428"/>
      <c r="M2768" s="254"/>
      <c r="N2768" s="317">
        <f>I2768</f>
        <v>0</v>
      </c>
      <c r="O2768" s="424">
        <f>L2768+M2768-N2768</f>
        <v>0</v>
      </c>
      <c r="P2768" s="244"/>
      <c r="Q2768" s="428"/>
      <c r="R2768" s="254"/>
      <c r="S2768" s="429">
        <f>+IF(+(L2768+M2768)&gt;=I2768,+M2768,+(+I2768-L2768))</f>
        <v>0</v>
      </c>
      <c r="T2768" s="315">
        <f>Q2768+R2768-S2768</f>
        <v>0</v>
      </c>
      <c r="U2768" s="254"/>
      <c r="V2768" s="254"/>
      <c r="W2768" s="253"/>
      <c r="X2768" s="313">
        <f t="shared" si="802"/>
        <v>0</v>
      </c>
    </row>
    <row r="2769" spans="2:24" ht="18.600000000000001" hidden="1" thickBot="1">
      <c r="B2769" s="686">
        <v>4000</v>
      </c>
      <c r="C2769" s="966" t="s">
        <v>247</v>
      </c>
      <c r="D2769" s="966"/>
      <c r="E2769" s="687"/>
      <c r="F2769" s="690"/>
      <c r="G2769" s="691"/>
      <c r="H2769" s="691"/>
      <c r="I2769" s="692">
        <f t="shared" si="800"/>
        <v>0</v>
      </c>
      <c r="J2769" s="243" t="str">
        <f t="shared" si="801"/>
        <v/>
      </c>
      <c r="K2769" s="244"/>
      <c r="L2769" s="428"/>
      <c r="M2769" s="254"/>
      <c r="N2769" s="317">
        <f>I2769</f>
        <v>0</v>
      </c>
      <c r="O2769" s="424">
        <f>L2769+M2769-N2769</f>
        <v>0</v>
      </c>
      <c r="P2769" s="244"/>
      <c r="Q2769" s="665"/>
      <c r="R2769" s="666"/>
      <c r="S2769" s="666"/>
      <c r="T2769" s="667"/>
      <c r="U2769" s="666"/>
      <c r="V2769" s="666"/>
      <c r="W2769" s="711"/>
      <c r="X2769" s="313">
        <f t="shared" si="802"/>
        <v>0</v>
      </c>
    </row>
    <row r="2770" spans="2:24" ht="18.600000000000001" hidden="1" thickBot="1">
      <c r="B2770" s="686">
        <v>4100</v>
      </c>
      <c r="C2770" s="966" t="s">
        <v>248</v>
      </c>
      <c r="D2770" s="966"/>
      <c r="E2770" s="687"/>
      <c r="F2770" s="673">
        <v>0</v>
      </c>
      <c r="G2770" s="673">
        <v>0</v>
      </c>
      <c r="H2770" s="673">
        <v>0</v>
      </c>
      <c r="I2770" s="692">
        <f t="shared" si="800"/>
        <v>0</v>
      </c>
      <c r="J2770" s="243" t="str">
        <f t="shared" si="801"/>
        <v/>
      </c>
      <c r="K2770" s="244"/>
      <c r="L2770" s="665"/>
      <c r="M2770" s="666"/>
      <c r="N2770" s="666"/>
      <c r="O2770" s="712"/>
      <c r="P2770" s="244"/>
      <c r="Q2770" s="665"/>
      <c r="R2770" s="666"/>
      <c r="S2770" s="666"/>
      <c r="T2770" s="666"/>
      <c r="U2770" s="666"/>
      <c r="V2770" s="666"/>
      <c r="W2770" s="712"/>
      <c r="X2770" s="313">
        <f t="shared" si="802"/>
        <v>0</v>
      </c>
    </row>
    <row r="2771" spans="2:24" ht="18.600000000000001" hidden="1" thickBot="1">
      <c r="B2771" s="686">
        <v>4200</v>
      </c>
      <c r="C2771" s="952" t="s">
        <v>249</v>
      </c>
      <c r="D2771" s="953"/>
      <c r="E2771" s="687"/>
      <c r="F2771" s="688">
        <f>SUM(F2772:F2777)</f>
        <v>0</v>
      </c>
      <c r="G2771" s="689">
        <f>SUM(G2772:G2777)</f>
        <v>0</v>
      </c>
      <c r="H2771" s="689">
        <f>SUM(H2772:H2777)</f>
        <v>0</v>
      </c>
      <c r="I2771" s="689">
        <f>SUM(I2772:I2777)</f>
        <v>0</v>
      </c>
      <c r="J2771" s="243" t="str">
        <f t="shared" si="801"/>
        <v/>
      </c>
      <c r="K2771" s="244"/>
      <c r="L2771" s="316">
        <f>SUM(L2772:L2777)</f>
        <v>0</v>
      </c>
      <c r="M2771" s="317">
        <f>SUM(M2772:M2777)</f>
        <v>0</v>
      </c>
      <c r="N2771" s="425">
        <f>SUM(N2772:N2777)</f>
        <v>0</v>
      </c>
      <c r="O2771" s="426">
        <f>SUM(O2772:O2777)</f>
        <v>0</v>
      </c>
      <c r="P2771" s="244"/>
      <c r="Q2771" s="316">
        <f t="shared" ref="Q2771:W2771" si="803">SUM(Q2772:Q2777)</f>
        <v>0</v>
      </c>
      <c r="R2771" s="317">
        <f t="shared" si="803"/>
        <v>0</v>
      </c>
      <c r="S2771" s="317">
        <f t="shared" si="803"/>
        <v>0</v>
      </c>
      <c r="T2771" s="317">
        <f t="shared" si="803"/>
        <v>0</v>
      </c>
      <c r="U2771" s="317">
        <f t="shared" si="803"/>
        <v>0</v>
      </c>
      <c r="V2771" s="317">
        <f t="shared" si="803"/>
        <v>0</v>
      </c>
      <c r="W2771" s="426">
        <f t="shared" si="803"/>
        <v>0</v>
      </c>
      <c r="X2771" s="313">
        <f t="shared" si="802"/>
        <v>0</v>
      </c>
    </row>
    <row r="2772" spans="2:24" ht="18.600000000000001" hidden="1" thickBot="1">
      <c r="B2772" s="173"/>
      <c r="C2772" s="144">
        <v>4201</v>
      </c>
      <c r="D2772" s="138" t="s">
        <v>250</v>
      </c>
      <c r="E2772" s="704"/>
      <c r="F2772" s="449"/>
      <c r="G2772" s="245"/>
      <c r="H2772" s="245"/>
      <c r="I2772" s="476">
        <f t="shared" ref="I2772:I2777" si="804">F2772+G2772+H2772</f>
        <v>0</v>
      </c>
      <c r="J2772" s="243" t="str">
        <f t="shared" si="801"/>
        <v/>
      </c>
      <c r="K2772" s="244"/>
      <c r="L2772" s="423"/>
      <c r="M2772" s="252"/>
      <c r="N2772" s="315">
        <f t="shared" ref="N2772:N2777" si="805">I2772</f>
        <v>0</v>
      </c>
      <c r="O2772" s="424">
        <f t="shared" ref="O2772:O2777" si="806">L2772+M2772-N2772</f>
        <v>0</v>
      </c>
      <c r="P2772" s="244"/>
      <c r="Q2772" s="423"/>
      <c r="R2772" s="252"/>
      <c r="S2772" s="429">
        <f t="shared" ref="S2772:S2777" si="807">+IF(+(L2772+M2772)&gt;=I2772,+M2772,+(+I2772-L2772))</f>
        <v>0</v>
      </c>
      <c r="T2772" s="315">
        <f t="shared" ref="T2772:T2777" si="808">Q2772+R2772-S2772</f>
        <v>0</v>
      </c>
      <c r="U2772" s="252"/>
      <c r="V2772" s="252"/>
      <c r="W2772" s="253"/>
      <c r="X2772" s="313">
        <f t="shared" si="802"/>
        <v>0</v>
      </c>
    </row>
    <row r="2773" spans="2:24" ht="18.600000000000001" hidden="1" thickBot="1">
      <c r="B2773" s="173"/>
      <c r="C2773" s="137">
        <v>4202</v>
      </c>
      <c r="D2773" s="139" t="s">
        <v>251</v>
      </c>
      <c r="E2773" s="704"/>
      <c r="F2773" s="449"/>
      <c r="G2773" s="245"/>
      <c r="H2773" s="245"/>
      <c r="I2773" s="476">
        <f t="shared" si="804"/>
        <v>0</v>
      </c>
      <c r="J2773" s="243" t="str">
        <f t="shared" si="801"/>
        <v/>
      </c>
      <c r="K2773" s="244"/>
      <c r="L2773" s="423"/>
      <c r="M2773" s="252"/>
      <c r="N2773" s="315">
        <f t="shared" si="805"/>
        <v>0</v>
      </c>
      <c r="O2773" s="424">
        <f t="shared" si="806"/>
        <v>0</v>
      </c>
      <c r="P2773" s="244"/>
      <c r="Q2773" s="423"/>
      <c r="R2773" s="252"/>
      <c r="S2773" s="429">
        <f t="shared" si="807"/>
        <v>0</v>
      </c>
      <c r="T2773" s="315">
        <f t="shared" si="808"/>
        <v>0</v>
      </c>
      <c r="U2773" s="252"/>
      <c r="V2773" s="252"/>
      <c r="W2773" s="253"/>
      <c r="X2773" s="313">
        <f t="shared" si="802"/>
        <v>0</v>
      </c>
    </row>
    <row r="2774" spans="2:24" ht="18.600000000000001" hidden="1" thickBot="1">
      <c r="B2774" s="173"/>
      <c r="C2774" s="137">
        <v>4214</v>
      </c>
      <c r="D2774" s="139" t="s">
        <v>252</v>
      </c>
      <c r="E2774" s="704"/>
      <c r="F2774" s="449"/>
      <c r="G2774" s="245"/>
      <c r="H2774" s="245"/>
      <c r="I2774" s="476">
        <f t="shared" si="804"/>
        <v>0</v>
      </c>
      <c r="J2774" s="243" t="str">
        <f t="shared" si="801"/>
        <v/>
      </c>
      <c r="K2774" s="244"/>
      <c r="L2774" s="423"/>
      <c r="M2774" s="252"/>
      <c r="N2774" s="315">
        <f t="shared" si="805"/>
        <v>0</v>
      </c>
      <c r="O2774" s="424">
        <f t="shared" si="806"/>
        <v>0</v>
      </c>
      <c r="P2774" s="244"/>
      <c r="Q2774" s="423"/>
      <c r="R2774" s="252"/>
      <c r="S2774" s="429">
        <f t="shared" si="807"/>
        <v>0</v>
      </c>
      <c r="T2774" s="315">
        <f t="shared" si="808"/>
        <v>0</v>
      </c>
      <c r="U2774" s="252"/>
      <c r="V2774" s="252"/>
      <c r="W2774" s="253"/>
      <c r="X2774" s="313">
        <f t="shared" si="802"/>
        <v>0</v>
      </c>
    </row>
    <row r="2775" spans="2:24" ht="18.600000000000001" hidden="1" thickBot="1">
      <c r="B2775" s="173"/>
      <c r="C2775" s="137">
        <v>4217</v>
      </c>
      <c r="D2775" s="139" t="s">
        <v>253</v>
      </c>
      <c r="E2775" s="704"/>
      <c r="F2775" s="449"/>
      <c r="G2775" s="245"/>
      <c r="H2775" s="245"/>
      <c r="I2775" s="476">
        <f t="shared" si="804"/>
        <v>0</v>
      </c>
      <c r="J2775" s="243" t="str">
        <f t="shared" si="801"/>
        <v/>
      </c>
      <c r="K2775" s="244"/>
      <c r="L2775" s="423"/>
      <c r="M2775" s="252"/>
      <c r="N2775" s="315">
        <f t="shared" si="805"/>
        <v>0</v>
      </c>
      <c r="O2775" s="424">
        <f t="shared" si="806"/>
        <v>0</v>
      </c>
      <c r="P2775" s="244"/>
      <c r="Q2775" s="423"/>
      <c r="R2775" s="252"/>
      <c r="S2775" s="429">
        <f t="shared" si="807"/>
        <v>0</v>
      </c>
      <c r="T2775" s="315">
        <f t="shared" si="808"/>
        <v>0</v>
      </c>
      <c r="U2775" s="252"/>
      <c r="V2775" s="252"/>
      <c r="W2775" s="253"/>
      <c r="X2775" s="313">
        <f t="shared" si="802"/>
        <v>0</v>
      </c>
    </row>
    <row r="2776" spans="2:24" ht="18.600000000000001" hidden="1" thickBot="1">
      <c r="B2776" s="173"/>
      <c r="C2776" s="137">
        <v>4218</v>
      </c>
      <c r="D2776" s="145" t="s">
        <v>254</v>
      </c>
      <c r="E2776" s="704"/>
      <c r="F2776" s="449"/>
      <c r="G2776" s="245"/>
      <c r="H2776" s="245"/>
      <c r="I2776" s="476">
        <f t="shared" si="804"/>
        <v>0</v>
      </c>
      <c r="J2776" s="243" t="str">
        <f t="shared" si="801"/>
        <v/>
      </c>
      <c r="K2776" s="244"/>
      <c r="L2776" s="423"/>
      <c r="M2776" s="252"/>
      <c r="N2776" s="315">
        <f t="shared" si="805"/>
        <v>0</v>
      </c>
      <c r="O2776" s="424">
        <f t="shared" si="806"/>
        <v>0</v>
      </c>
      <c r="P2776" s="244"/>
      <c r="Q2776" s="423"/>
      <c r="R2776" s="252"/>
      <c r="S2776" s="429">
        <f t="shared" si="807"/>
        <v>0</v>
      </c>
      <c r="T2776" s="315">
        <f t="shared" si="808"/>
        <v>0</v>
      </c>
      <c r="U2776" s="252"/>
      <c r="V2776" s="252"/>
      <c r="W2776" s="253"/>
      <c r="X2776" s="313">
        <f t="shared" si="802"/>
        <v>0</v>
      </c>
    </row>
    <row r="2777" spans="2:24" ht="18.600000000000001" hidden="1" thickBot="1">
      <c r="B2777" s="173"/>
      <c r="C2777" s="137">
        <v>4219</v>
      </c>
      <c r="D2777" s="156" t="s">
        <v>255</v>
      </c>
      <c r="E2777" s="704"/>
      <c r="F2777" s="449"/>
      <c r="G2777" s="245"/>
      <c r="H2777" s="245"/>
      <c r="I2777" s="476">
        <f t="shared" si="804"/>
        <v>0</v>
      </c>
      <c r="J2777" s="243" t="str">
        <f t="shared" si="801"/>
        <v/>
      </c>
      <c r="K2777" s="244"/>
      <c r="L2777" s="423"/>
      <c r="M2777" s="252"/>
      <c r="N2777" s="315">
        <f t="shared" si="805"/>
        <v>0</v>
      </c>
      <c r="O2777" s="424">
        <f t="shared" si="806"/>
        <v>0</v>
      </c>
      <c r="P2777" s="244"/>
      <c r="Q2777" s="423"/>
      <c r="R2777" s="252"/>
      <c r="S2777" s="429">
        <f t="shared" si="807"/>
        <v>0</v>
      </c>
      <c r="T2777" s="315">
        <f t="shared" si="808"/>
        <v>0</v>
      </c>
      <c r="U2777" s="252"/>
      <c r="V2777" s="252"/>
      <c r="W2777" s="253"/>
      <c r="X2777" s="313">
        <f t="shared" si="802"/>
        <v>0</v>
      </c>
    </row>
    <row r="2778" spans="2:24" ht="18.600000000000001" hidden="1" thickBot="1">
      <c r="B2778" s="686">
        <v>4300</v>
      </c>
      <c r="C2778" s="942" t="s">
        <v>1685</v>
      </c>
      <c r="D2778" s="942"/>
      <c r="E2778" s="687"/>
      <c r="F2778" s="688">
        <f>SUM(F2779:F2781)</f>
        <v>0</v>
      </c>
      <c r="G2778" s="689">
        <f>SUM(G2779:G2781)</f>
        <v>0</v>
      </c>
      <c r="H2778" s="689">
        <f>SUM(H2779:H2781)</f>
        <v>0</v>
      </c>
      <c r="I2778" s="689">
        <f>SUM(I2779:I2781)</f>
        <v>0</v>
      </c>
      <c r="J2778" s="243" t="str">
        <f t="shared" si="801"/>
        <v/>
      </c>
      <c r="K2778" s="244"/>
      <c r="L2778" s="316">
        <f>SUM(L2779:L2781)</f>
        <v>0</v>
      </c>
      <c r="M2778" s="317">
        <f>SUM(M2779:M2781)</f>
        <v>0</v>
      </c>
      <c r="N2778" s="425">
        <f>SUM(N2779:N2781)</f>
        <v>0</v>
      </c>
      <c r="O2778" s="426">
        <f>SUM(O2779:O2781)</f>
        <v>0</v>
      </c>
      <c r="P2778" s="244"/>
      <c r="Q2778" s="316">
        <f t="shared" ref="Q2778:W2778" si="809">SUM(Q2779:Q2781)</f>
        <v>0</v>
      </c>
      <c r="R2778" s="317">
        <f t="shared" si="809"/>
        <v>0</v>
      </c>
      <c r="S2778" s="317">
        <f t="shared" si="809"/>
        <v>0</v>
      </c>
      <c r="T2778" s="317">
        <f t="shared" si="809"/>
        <v>0</v>
      </c>
      <c r="U2778" s="317">
        <f t="shared" si="809"/>
        <v>0</v>
      </c>
      <c r="V2778" s="317">
        <f t="shared" si="809"/>
        <v>0</v>
      </c>
      <c r="W2778" s="426">
        <f t="shared" si="809"/>
        <v>0</v>
      </c>
      <c r="X2778" s="313">
        <f t="shared" si="802"/>
        <v>0</v>
      </c>
    </row>
    <row r="2779" spans="2:24" ht="18.600000000000001" hidden="1" thickBot="1">
      <c r="B2779" s="173"/>
      <c r="C2779" s="144">
        <v>4301</v>
      </c>
      <c r="D2779" s="163" t="s">
        <v>256</v>
      </c>
      <c r="E2779" s="704"/>
      <c r="F2779" s="449"/>
      <c r="G2779" s="245"/>
      <c r="H2779" s="245"/>
      <c r="I2779" s="476">
        <f t="shared" ref="I2779:I2784" si="810">F2779+G2779+H2779</f>
        <v>0</v>
      </c>
      <c r="J2779" s="243" t="str">
        <f t="shared" si="801"/>
        <v/>
      </c>
      <c r="K2779" s="244"/>
      <c r="L2779" s="423"/>
      <c r="M2779" s="252"/>
      <c r="N2779" s="315">
        <f t="shared" ref="N2779:N2784" si="811">I2779</f>
        <v>0</v>
      </c>
      <c r="O2779" s="424">
        <f t="shared" ref="O2779:O2784" si="812">L2779+M2779-N2779</f>
        <v>0</v>
      </c>
      <c r="P2779" s="244"/>
      <c r="Q2779" s="423"/>
      <c r="R2779" s="252"/>
      <c r="S2779" s="429">
        <f t="shared" ref="S2779:S2784" si="813">+IF(+(L2779+M2779)&gt;=I2779,+M2779,+(+I2779-L2779))</f>
        <v>0</v>
      </c>
      <c r="T2779" s="315">
        <f t="shared" ref="T2779:T2784" si="814">Q2779+R2779-S2779</f>
        <v>0</v>
      </c>
      <c r="U2779" s="252"/>
      <c r="V2779" s="252"/>
      <c r="W2779" s="253"/>
      <c r="X2779" s="313">
        <f t="shared" si="802"/>
        <v>0</v>
      </c>
    </row>
    <row r="2780" spans="2:24" ht="18.600000000000001" hidden="1" thickBot="1">
      <c r="B2780" s="173"/>
      <c r="C2780" s="137">
        <v>4302</v>
      </c>
      <c r="D2780" s="139" t="s">
        <v>1062</v>
      </c>
      <c r="E2780" s="704"/>
      <c r="F2780" s="449"/>
      <c r="G2780" s="245"/>
      <c r="H2780" s="245"/>
      <c r="I2780" s="476">
        <f t="shared" si="810"/>
        <v>0</v>
      </c>
      <c r="J2780" s="243" t="str">
        <f t="shared" si="801"/>
        <v/>
      </c>
      <c r="K2780" s="244"/>
      <c r="L2780" s="423"/>
      <c r="M2780" s="252"/>
      <c r="N2780" s="315">
        <f t="shared" si="811"/>
        <v>0</v>
      </c>
      <c r="O2780" s="424">
        <f t="shared" si="812"/>
        <v>0</v>
      </c>
      <c r="P2780" s="244"/>
      <c r="Q2780" s="423"/>
      <c r="R2780" s="252"/>
      <c r="S2780" s="429">
        <f t="shared" si="813"/>
        <v>0</v>
      </c>
      <c r="T2780" s="315">
        <f t="shared" si="814"/>
        <v>0</v>
      </c>
      <c r="U2780" s="252"/>
      <c r="V2780" s="252"/>
      <c r="W2780" s="253"/>
      <c r="X2780" s="313">
        <f t="shared" si="802"/>
        <v>0</v>
      </c>
    </row>
    <row r="2781" spans="2:24" ht="18.600000000000001" hidden="1" thickBot="1">
      <c r="B2781" s="173"/>
      <c r="C2781" s="142">
        <v>4309</v>
      </c>
      <c r="D2781" s="148" t="s">
        <v>258</v>
      </c>
      <c r="E2781" s="704"/>
      <c r="F2781" s="449"/>
      <c r="G2781" s="245"/>
      <c r="H2781" s="245"/>
      <c r="I2781" s="476">
        <f t="shared" si="810"/>
        <v>0</v>
      </c>
      <c r="J2781" s="243" t="str">
        <f t="shared" si="801"/>
        <v/>
      </c>
      <c r="K2781" s="244"/>
      <c r="L2781" s="423"/>
      <c r="M2781" s="252"/>
      <c r="N2781" s="315">
        <f t="shared" si="811"/>
        <v>0</v>
      </c>
      <c r="O2781" s="424">
        <f t="shared" si="812"/>
        <v>0</v>
      </c>
      <c r="P2781" s="244"/>
      <c r="Q2781" s="423"/>
      <c r="R2781" s="252"/>
      <c r="S2781" s="429">
        <f t="shared" si="813"/>
        <v>0</v>
      </c>
      <c r="T2781" s="315">
        <f t="shared" si="814"/>
        <v>0</v>
      </c>
      <c r="U2781" s="252"/>
      <c r="V2781" s="252"/>
      <c r="W2781" s="253"/>
      <c r="X2781" s="313">
        <f t="shared" si="802"/>
        <v>0</v>
      </c>
    </row>
    <row r="2782" spans="2:24" ht="18.600000000000001" hidden="1" thickBot="1">
      <c r="B2782" s="686">
        <v>4400</v>
      </c>
      <c r="C2782" s="944" t="s">
        <v>1686</v>
      </c>
      <c r="D2782" s="944"/>
      <c r="E2782" s="687"/>
      <c r="F2782" s="690"/>
      <c r="G2782" s="691"/>
      <c r="H2782" s="691"/>
      <c r="I2782" s="692">
        <f t="shared" si="810"/>
        <v>0</v>
      </c>
      <c r="J2782" s="243" t="str">
        <f t="shared" si="801"/>
        <v/>
      </c>
      <c r="K2782" s="244"/>
      <c r="L2782" s="428"/>
      <c r="M2782" s="254"/>
      <c r="N2782" s="317">
        <f t="shared" si="811"/>
        <v>0</v>
      </c>
      <c r="O2782" s="424">
        <f t="shared" si="812"/>
        <v>0</v>
      </c>
      <c r="P2782" s="244"/>
      <c r="Q2782" s="428"/>
      <c r="R2782" s="254"/>
      <c r="S2782" s="429">
        <f t="shared" si="813"/>
        <v>0</v>
      </c>
      <c r="T2782" s="315">
        <f t="shared" si="814"/>
        <v>0</v>
      </c>
      <c r="U2782" s="254"/>
      <c r="V2782" s="254"/>
      <c r="W2782" s="253"/>
      <c r="X2782" s="313">
        <f t="shared" si="802"/>
        <v>0</v>
      </c>
    </row>
    <row r="2783" spans="2:24" ht="18.600000000000001" hidden="1" thickBot="1">
      <c r="B2783" s="686">
        <v>4500</v>
      </c>
      <c r="C2783" s="966" t="s">
        <v>1687</v>
      </c>
      <c r="D2783" s="966"/>
      <c r="E2783" s="687"/>
      <c r="F2783" s="690"/>
      <c r="G2783" s="691"/>
      <c r="H2783" s="691"/>
      <c r="I2783" s="692">
        <f t="shared" si="810"/>
        <v>0</v>
      </c>
      <c r="J2783" s="243" t="str">
        <f t="shared" si="801"/>
        <v/>
      </c>
      <c r="K2783" s="244"/>
      <c r="L2783" s="428"/>
      <c r="M2783" s="254"/>
      <c r="N2783" s="317">
        <f t="shared" si="811"/>
        <v>0</v>
      </c>
      <c r="O2783" s="424">
        <f t="shared" si="812"/>
        <v>0</v>
      </c>
      <c r="P2783" s="244"/>
      <c r="Q2783" s="428"/>
      <c r="R2783" s="254"/>
      <c r="S2783" s="429">
        <f t="shared" si="813"/>
        <v>0</v>
      </c>
      <c r="T2783" s="315">
        <f t="shared" si="814"/>
        <v>0</v>
      </c>
      <c r="U2783" s="254"/>
      <c r="V2783" s="254"/>
      <c r="W2783" s="253"/>
      <c r="X2783" s="313">
        <f t="shared" si="802"/>
        <v>0</v>
      </c>
    </row>
    <row r="2784" spans="2:24" ht="18.600000000000001" hidden="1" thickBot="1">
      <c r="B2784" s="686">
        <v>4600</v>
      </c>
      <c r="C2784" s="961" t="s">
        <v>259</v>
      </c>
      <c r="D2784" s="967"/>
      <c r="E2784" s="687"/>
      <c r="F2784" s="690"/>
      <c r="G2784" s="691"/>
      <c r="H2784" s="691"/>
      <c r="I2784" s="692">
        <f t="shared" si="810"/>
        <v>0</v>
      </c>
      <c r="J2784" s="243" t="str">
        <f t="shared" si="801"/>
        <v/>
      </c>
      <c r="K2784" s="244"/>
      <c r="L2784" s="428"/>
      <c r="M2784" s="254"/>
      <c r="N2784" s="317">
        <f t="shared" si="811"/>
        <v>0</v>
      </c>
      <c r="O2784" s="424">
        <f t="shared" si="812"/>
        <v>0</v>
      </c>
      <c r="P2784" s="244"/>
      <c r="Q2784" s="428"/>
      <c r="R2784" s="254"/>
      <c r="S2784" s="429">
        <f t="shared" si="813"/>
        <v>0</v>
      </c>
      <c r="T2784" s="315">
        <f t="shared" si="814"/>
        <v>0</v>
      </c>
      <c r="U2784" s="254"/>
      <c r="V2784" s="254"/>
      <c r="W2784" s="253"/>
      <c r="X2784" s="313">
        <f t="shared" si="802"/>
        <v>0</v>
      </c>
    </row>
    <row r="2785" spans="2:24" ht="18.600000000000001" hidden="1" thickBot="1">
      <c r="B2785" s="686">
        <v>4900</v>
      </c>
      <c r="C2785" s="952" t="s">
        <v>290</v>
      </c>
      <c r="D2785" s="952"/>
      <c r="E2785" s="687"/>
      <c r="F2785" s="688">
        <f>+F2786+F2787</f>
        <v>0</v>
      </c>
      <c r="G2785" s="689">
        <f>+G2786+G2787</f>
        <v>0</v>
      </c>
      <c r="H2785" s="689">
        <f>+H2786+H2787</f>
        <v>0</v>
      </c>
      <c r="I2785" s="689">
        <f>+I2786+I2787</f>
        <v>0</v>
      </c>
      <c r="J2785" s="243" t="str">
        <f t="shared" si="801"/>
        <v/>
      </c>
      <c r="K2785" s="244"/>
      <c r="L2785" s="665"/>
      <c r="M2785" s="666"/>
      <c r="N2785" s="666"/>
      <c r="O2785" s="712"/>
      <c r="P2785" s="244"/>
      <c r="Q2785" s="665"/>
      <c r="R2785" s="666"/>
      <c r="S2785" s="666"/>
      <c r="T2785" s="666"/>
      <c r="U2785" s="666"/>
      <c r="V2785" s="666"/>
      <c r="W2785" s="712"/>
      <c r="X2785" s="313">
        <f t="shared" si="802"/>
        <v>0</v>
      </c>
    </row>
    <row r="2786" spans="2:24" ht="18.600000000000001" hidden="1" thickBot="1">
      <c r="B2786" s="173"/>
      <c r="C2786" s="144">
        <v>4901</v>
      </c>
      <c r="D2786" s="174" t="s">
        <v>291</v>
      </c>
      <c r="E2786" s="704"/>
      <c r="F2786" s="449"/>
      <c r="G2786" s="245"/>
      <c r="H2786" s="245"/>
      <c r="I2786" s="476">
        <f>F2786+G2786+H2786</f>
        <v>0</v>
      </c>
      <c r="J2786" s="243" t="str">
        <f t="shared" si="801"/>
        <v/>
      </c>
      <c r="K2786" s="244"/>
      <c r="L2786" s="663"/>
      <c r="M2786" s="667"/>
      <c r="N2786" s="667"/>
      <c r="O2786" s="711"/>
      <c r="P2786" s="244"/>
      <c r="Q2786" s="663"/>
      <c r="R2786" s="667"/>
      <c r="S2786" s="667"/>
      <c r="T2786" s="667"/>
      <c r="U2786" s="667"/>
      <c r="V2786" s="667"/>
      <c r="W2786" s="711"/>
      <c r="X2786" s="313">
        <f t="shared" si="802"/>
        <v>0</v>
      </c>
    </row>
    <row r="2787" spans="2:24" ht="18.600000000000001" hidden="1" thickBot="1">
      <c r="B2787" s="173"/>
      <c r="C2787" s="142">
        <v>4902</v>
      </c>
      <c r="D2787" s="148" t="s">
        <v>292</v>
      </c>
      <c r="E2787" s="704"/>
      <c r="F2787" s="449"/>
      <c r="G2787" s="245"/>
      <c r="H2787" s="245"/>
      <c r="I2787" s="476">
        <f>F2787+G2787+H2787</f>
        <v>0</v>
      </c>
      <c r="J2787" s="243" t="str">
        <f t="shared" si="801"/>
        <v/>
      </c>
      <c r="K2787" s="244"/>
      <c r="L2787" s="663"/>
      <c r="M2787" s="667"/>
      <c r="N2787" s="667"/>
      <c r="O2787" s="711"/>
      <c r="P2787" s="244"/>
      <c r="Q2787" s="663"/>
      <c r="R2787" s="667"/>
      <c r="S2787" s="667"/>
      <c r="T2787" s="667"/>
      <c r="U2787" s="667"/>
      <c r="V2787" s="667"/>
      <c r="W2787" s="711"/>
      <c r="X2787" s="313">
        <f t="shared" si="802"/>
        <v>0</v>
      </c>
    </row>
    <row r="2788" spans="2:24" ht="18.600000000000001" thickBot="1">
      <c r="B2788" s="693">
        <v>5100</v>
      </c>
      <c r="C2788" s="949" t="s">
        <v>260</v>
      </c>
      <c r="D2788" s="949"/>
      <c r="E2788" s="694"/>
      <c r="F2788" s="695"/>
      <c r="G2788" s="696">
        <v>36000</v>
      </c>
      <c r="H2788" s="696"/>
      <c r="I2788" s="692">
        <f>F2788+G2788+H2788</f>
        <v>36000</v>
      </c>
      <c r="J2788" s="243">
        <f t="shared" si="801"/>
        <v>1</v>
      </c>
      <c r="K2788" s="244"/>
      <c r="L2788" s="430"/>
      <c r="M2788" s="431"/>
      <c r="N2788" s="327">
        <f>I2788</f>
        <v>36000</v>
      </c>
      <c r="O2788" s="424">
        <f>L2788+M2788-N2788</f>
        <v>-36000</v>
      </c>
      <c r="P2788" s="244"/>
      <c r="Q2788" s="430"/>
      <c r="R2788" s="431"/>
      <c r="S2788" s="429">
        <f>+IF(+(L2788+M2788)&gt;=I2788,+M2788,+(+I2788-L2788))</f>
        <v>36000</v>
      </c>
      <c r="T2788" s="315">
        <f>Q2788+R2788-S2788</f>
        <v>-36000</v>
      </c>
      <c r="U2788" s="431"/>
      <c r="V2788" s="431"/>
      <c r="W2788" s="253"/>
      <c r="X2788" s="313">
        <f t="shared" si="802"/>
        <v>-36000</v>
      </c>
    </row>
    <row r="2789" spans="2:24" ht="18.600000000000001" hidden="1" thickBot="1">
      <c r="B2789" s="693">
        <v>5200</v>
      </c>
      <c r="C2789" s="964" t="s">
        <v>261</v>
      </c>
      <c r="D2789" s="964"/>
      <c r="E2789" s="694"/>
      <c r="F2789" s="697">
        <f>SUM(F2790:F2796)</f>
        <v>0</v>
      </c>
      <c r="G2789" s="698">
        <f>SUM(G2790:G2796)</f>
        <v>0</v>
      </c>
      <c r="H2789" s="698">
        <f>SUM(H2790:H2796)</f>
        <v>0</v>
      </c>
      <c r="I2789" s="698">
        <f>SUM(I2790:I2796)</f>
        <v>0</v>
      </c>
      <c r="J2789" s="243" t="str">
        <f t="shared" si="801"/>
        <v/>
      </c>
      <c r="K2789" s="244"/>
      <c r="L2789" s="326">
        <f>SUM(L2790:L2796)</f>
        <v>0</v>
      </c>
      <c r="M2789" s="327">
        <f>SUM(M2790:M2796)</f>
        <v>0</v>
      </c>
      <c r="N2789" s="432">
        <f>SUM(N2790:N2796)</f>
        <v>0</v>
      </c>
      <c r="O2789" s="433">
        <f>SUM(O2790:O2796)</f>
        <v>0</v>
      </c>
      <c r="P2789" s="244"/>
      <c r="Q2789" s="326">
        <f t="shared" ref="Q2789:W2789" si="815">SUM(Q2790:Q2796)</f>
        <v>0</v>
      </c>
      <c r="R2789" s="327">
        <f t="shared" si="815"/>
        <v>0</v>
      </c>
      <c r="S2789" s="327">
        <f t="shared" si="815"/>
        <v>0</v>
      </c>
      <c r="T2789" s="327">
        <f t="shared" si="815"/>
        <v>0</v>
      </c>
      <c r="U2789" s="327">
        <f t="shared" si="815"/>
        <v>0</v>
      </c>
      <c r="V2789" s="327">
        <f t="shared" si="815"/>
        <v>0</v>
      </c>
      <c r="W2789" s="433">
        <f t="shared" si="815"/>
        <v>0</v>
      </c>
      <c r="X2789" s="313">
        <f t="shared" si="802"/>
        <v>0</v>
      </c>
    </row>
    <row r="2790" spans="2:24" ht="18.600000000000001" hidden="1" thickBot="1">
      <c r="B2790" s="175"/>
      <c r="C2790" s="176">
        <v>5201</v>
      </c>
      <c r="D2790" s="177" t="s">
        <v>262</v>
      </c>
      <c r="E2790" s="705"/>
      <c r="F2790" s="473"/>
      <c r="G2790" s="434"/>
      <c r="H2790" s="434"/>
      <c r="I2790" s="476">
        <f t="shared" ref="I2790:I2796" si="816">F2790+G2790+H2790</f>
        <v>0</v>
      </c>
      <c r="J2790" s="243" t="str">
        <f t="shared" si="801"/>
        <v/>
      </c>
      <c r="K2790" s="244"/>
      <c r="L2790" s="435"/>
      <c r="M2790" s="436"/>
      <c r="N2790" s="330">
        <f t="shared" ref="N2790:N2796" si="817">I2790</f>
        <v>0</v>
      </c>
      <c r="O2790" s="424">
        <f t="shared" ref="O2790:O2796" si="818">L2790+M2790-N2790</f>
        <v>0</v>
      </c>
      <c r="P2790" s="244"/>
      <c r="Q2790" s="435"/>
      <c r="R2790" s="436"/>
      <c r="S2790" s="429">
        <f t="shared" ref="S2790:S2796" si="819">+IF(+(L2790+M2790)&gt;=I2790,+M2790,+(+I2790-L2790))</f>
        <v>0</v>
      </c>
      <c r="T2790" s="315">
        <f t="shared" ref="T2790:T2796" si="820">Q2790+R2790-S2790</f>
        <v>0</v>
      </c>
      <c r="U2790" s="436"/>
      <c r="V2790" s="436"/>
      <c r="W2790" s="253"/>
      <c r="X2790" s="313">
        <f t="shared" si="802"/>
        <v>0</v>
      </c>
    </row>
    <row r="2791" spans="2:24" ht="18.600000000000001" hidden="1" thickBot="1">
      <c r="B2791" s="175"/>
      <c r="C2791" s="178">
        <v>5202</v>
      </c>
      <c r="D2791" s="179" t="s">
        <v>263</v>
      </c>
      <c r="E2791" s="705"/>
      <c r="F2791" s="473"/>
      <c r="G2791" s="434"/>
      <c r="H2791" s="434"/>
      <c r="I2791" s="476">
        <f t="shared" si="816"/>
        <v>0</v>
      </c>
      <c r="J2791" s="243" t="str">
        <f t="shared" si="801"/>
        <v/>
      </c>
      <c r="K2791" s="244"/>
      <c r="L2791" s="435"/>
      <c r="M2791" s="436"/>
      <c r="N2791" s="330">
        <f t="shared" si="817"/>
        <v>0</v>
      </c>
      <c r="O2791" s="424">
        <f t="shared" si="818"/>
        <v>0</v>
      </c>
      <c r="P2791" s="244"/>
      <c r="Q2791" s="435"/>
      <c r="R2791" s="436"/>
      <c r="S2791" s="429">
        <f t="shared" si="819"/>
        <v>0</v>
      </c>
      <c r="T2791" s="315">
        <f t="shared" si="820"/>
        <v>0</v>
      </c>
      <c r="U2791" s="436"/>
      <c r="V2791" s="436"/>
      <c r="W2791" s="253"/>
      <c r="X2791" s="313">
        <f t="shared" si="802"/>
        <v>0</v>
      </c>
    </row>
    <row r="2792" spans="2:24" ht="18.600000000000001" hidden="1" thickBot="1">
      <c r="B2792" s="175"/>
      <c r="C2792" s="178">
        <v>5203</v>
      </c>
      <c r="D2792" s="179" t="s">
        <v>924</v>
      </c>
      <c r="E2792" s="705"/>
      <c r="F2792" s="473"/>
      <c r="G2792" s="434"/>
      <c r="H2792" s="434"/>
      <c r="I2792" s="476">
        <f t="shared" si="816"/>
        <v>0</v>
      </c>
      <c r="J2792" s="243" t="str">
        <f t="shared" si="801"/>
        <v/>
      </c>
      <c r="K2792" s="244"/>
      <c r="L2792" s="435"/>
      <c r="M2792" s="436"/>
      <c r="N2792" s="330">
        <f t="shared" si="817"/>
        <v>0</v>
      </c>
      <c r="O2792" s="424">
        <f t="shared" si="818"/>
        <v>0</v>
      </c>
      <c r="P2792" s="244"/>
      <c r="Q2792" s="435"/>
      <c r="R2792" s="436"/>
      <c r="S2792" s="429">
        <f t="shared" si="819"/>
        <v>0</v>
      </c>
      <c r="T2792" s="315">
        <f t="shared" si="820"/>
        <v>0</v>
      </c>
      <c r="U2792" s="436"/>
      <c r="V2792" s="436"/>
      <c r="W2792" s="253"/>
      <c r="X2792" s="313">
        <f t="shared" si="802"/>
        <v>0</v>
      </c>
    </row>
    <row r="2793" spans="2:24" ht="18.600000000000001" hidden="1" thickBot="1">
      <c r="B2793" s="175"/>
      <c r="C2793" s="178">
        <v>5204</v>
      </c>
      <c r="D2793" s="179" t="s">
        <v>925</v>
      </c>
      <c r="E2793" s="705"/>
      <c r="F2793" s="473"/>
      <c r="G2793" s="434"/>
      <c r="H2793" s="434"/>
      <c r="I2793" s="476">
        <f t="shared" si="816"/>
        <v>0</v>
      </c>
      <c r="J2793" s="243" t="str">
        <f t="shared" si="801"/>
        <v/>
      </c>
      <c r="K2793" s="244"/>
      <c r="L2793" s="435"/>
      <c r="M2793" s="436"/>
      <c r="N2793" s="330">
        <f t="shared" si="817"/>
        <v>0</v>
      </c>
      <c r="O2793" s="424">
        <f t="shared" si="818"/>
        <v>0</v>
      </c>
      <c r="P2793" s="244"/>
      <c r="Q2793" s="435"/>
      <c r="R2793" s="436"/>
      <c r="S2793" s="429">
        <f t="shared" si="819"/>
        <v>0</v>
      </c>
      <c r="T2793" s="315">
        <f t="shared" si="820"/>
        <v>0</v>
      </c>
      <c r="U2793" s="436"/>
      <c r="V2793" s="436"/>
      <c r="W2793" s="253"/>
      <c r="X2793" s="313">
        <f t="shared" si="802"/>
        <v>0</v>
      </c>
    </row>
    <row r="2794" spans="2:24" ht="18.600000000000001" hidden="1" thickBot="1">
      <c r="B2794" s="175"/>
      <c r="C2794" s="178">
        <v>5205</v>
      </c>
      <c r="D2794" s="179" t="s">
        <v>926</v>
      </c>
      <c r="E2794" s="705"/>
      <c r="F2794" s="473"/>
      <c r="G2794" s="434"/>
      <c r="H2794" s="434"/>
      <c r="I2794" s="476">
        <f t="shared" si="816"/>
        <v>0</v>
      </c>
      <c r="J2794" s="243" t="str">
        <f t="shared" si="801"/>
        <v/>
      </c>
      <c r="K2794" s="244"/>
      <c r="L2794" s="435"/>
      <c r="M2794" s="436"/>
      <c r="N2794" s="330">
        <f t="shared" si="817"/>
        <v>0</v>
      </c>
      <c r="O2794" s="424">
        <f t="shared" si="818"/>
        <v>0</v>
      </c>
      <c r="P2794" s="244"/>
      <c r="Q2794" s="435"/>
      <c r="R2794" s="436"/>
      <c r="S2794" s="429">
        <f t="shared" si="819"/>
        <v>0</v>
      </c>
      <c r="T2794" s="315">
        <f t="shared" si="820"/>
        <v>0</v>
      </c>
      <c r="U2794" s="436"/>
      <c r="V2794" s="436"/>
      <c r="W2794" s="253"/>
      <c r="X2794" s="313">
        <f t="shared" si="802"/>
        <v>0</v>
      </c>
    </row>
    <row r="2795" spans="2:24" ht="18.600000000000001" hidden="1" thickBot="1">
      <c r="B2795" s="175"/>
      <c r="C2795" s="178">
        <v>5206</v>
      </c>
      <c r="D2795" s="179" t="s">
        <v>927</v>
      </c>
      <c r="E2795" s="705"/>
      <c r="F2795" s="473"/>
      <c r="G2795" s="434"/>
      <c r="H2795" s="434"/>
      <c r="I2795" s="476">
        <f t="shared" si="816"/>
        <v>0</v>
      </c>
      <c r="J2795" s="243" t="str">
        <f t="shared" si="801"/>
        <v/>
      </c>
      <c r="K2795" s="244"/>
      <c r="L2795" s="435"/>
      <c r="M2795" s="436"/>
      <c r="N2795" s="330">
        <f t="shared" si="817"/>
        <v>0</v>
      </c>
      <c r="O2795" s="424">
        <f t="shared" si="818"/>
        <v>0</v>
      </c>
      <c r="P2795" s="244"/>
      <c r="Q2795" s="435"/>
      <c r="R2795" s="436"/>
      <c r="S2795" s="429">
        <f t="shared" si="819"/>
        <v>0</v>
      </c>
      <c r="T2795" s="315">
        <f t="shared" si="820"/>
        <v>0</v>
      </c>
      <c r="U2795" s="436"/>
      <c r="V2795" s="436"/>
      <c r="W2795" s="253"/>
      <c r="X2795" s="313">
        <f t="shared" si="802"/>
        <v>0</v>
      </c>
    </row>
    <row r="2796" spans="2:24" ht="18.600000000000001" hidden="1" thickBot="1">
      <c r="B2796" s="175"/>
      <c r="C2796" s="180">
        <v>5219</v>
      </c>
      <c r="D2796" s="181" t="s">
        <v>928</v>
      </c>
      <c r="E2796" s="705"/>
      <c r="F2796" s="473"/>
      <c r="G2796" s="434"/>
      <c r="H2796" s="434"/>
      <c r="I2796" s="476">
        <f t="shared" si="816"/>
        <v>0</v>
      </c>
      <c r="J2796" s="243" t="str">
        <f t="shared" ref="J2796:J2815" si="821">(IF($E2796&lt;&gt;0,$J$2,IF($I2796&lt;&gt;0,$J$2,"")))</f>
        <v/>
      </c>
      <c r="K2796" s="244"/>
      <c r="L2796" s="435"/>
      <c r="M2796" s="436"/>
      <c r="N2796" s="330">
        <f t="shared" si="817"/>
        <v>0</v>
      </c>
      <c r="O2796" s="424">
        <f t="shared" si="818"/>
        <v>0</v>
      </c>
      <c r="P2796" s="244"/>
      <c r="Q2796" s="435"/>
      <c r="R2796" s="436"/>
      <c r="S2796" s="429">
        <f t="shared" si="819"/>
        <v>0</v>
      </c>
      <c r="T2796" s="315">
        <f t="shared" si="820"/>
        <v>0</v>
      </c>
      <c r="U2796" s="436"/>
      <c r="V2796" s="436"/>
      <c r="W2796" s="253"/>
      <c r="X2796" s="313">
        <f t="shared" ref="X2796:X2827" si="822">T2796-U2796-V2796-W2796</f>
        <v>0</v>
      </c>
    </row>
    <row r="2797" spans="2:24" ht="18.600000000000001" hidden="1" thickBot="1">
      <c r="B2797" s="693">
        <v>5300</v>
      </c>
      <c r="C2797" s="968" t="s">
        <v>929</v>
      </c>
      <c r="D2797" s="968"/>
      <c r="E2797" s="694"/>
      <c r="F2797" s="697">
        <f>SUM(F2798:F2799)</f>
        <v>0</v>
      </c>
      <c r="G2797" s="698">
        <f>SUM(G2798:G2799)</f>
        <v>0</v>
      </c>
      <c r="H2797" s="698">
        <f>SUM(H2798:H2799)</f>
        <v>0</v>
      </c>
      <c r="I2797" s="698">
        <f>SUM(I2798:I2799)</f>
        <v>0</v>
      </c>
      <c r="J2797" s="243" t="str">
        <f t="shared" si="821"/>
        <v/>
      </c>
      <c r="K2797" s="244"/>
      <c r="L2797" s="326">
        <f>SUM(L2798:L2799)</f>
        <v>0</v>
      </c>
      <c r="M2797" s="327">
        <f>SUM(M2798:M2799)</f>
        <v>0</v>
      </c>
      <c r="N2797" s="432">
        <f>SUM(N2798:N2799)</f>
        <v>0</v>
      </c>
      <c r="O2797" s="433">
        <f>SUM(O2798:O2799)</f>
        <v>0</v>
      </c>
      <c r="P2797" s="244"/>
      <c r="Q2797" s="326">
        <f t="shared" ref="Q2797:W2797" si="823">SUM(Q2798:Q2799)</f>
        <v>0</v>
      </c>
      <c r="R2797" s="327">
        <f t="shared" si="823"/>
        <v>0</v>
      </c>
      <c r="S2797" s="327">
        <f t="shared" si="823"/>
        <v>0</v>
      </c>
      <c r="T2797" s="327">
        <f t="shared" si="823"/>
        <v>0</v>
      </c>
      <c r="U2797" s="327">
        <f t="shared" si="823"/>
        <v>0</v>
      </c>
      <c r="V2797" s="327">
        <f t="shared" si="823"/>
        <v>0</v>
      </c>
      <c r="W2797" s="433">
        <f t="shared" si="823"/>
        <v>0</v>
      </c>
      <c r="X2797" s="313">
        <f t="shared" si="822"/>
        <v>0</v>
      </c>
    </row>
    <row r="2798" spans="2:24" ht="18.600000000000001" hidden="1" thickBot="1">
      <c r="B2798" s="175"/>
      <c r="C2798" s="176">
        <v>5301</v>
      </c>
      <c r="D2798" s="177" t="s">
        <v>1441</v>
      </c>
      <c r="E2798" s="705"/>
      <c r="F2798" s="473"/>
      <c r="G2798" s="434"/>
      <c r="H2798" s="434"/>
      <c r="I2798" s="476">
        <f>F2798+G2798+H2798</f>
        <v>0</v>
      </c>
      <c r="J2798" s="243" t="str">
        <f t="shared" si="821"/>
        <v/>
      </c>
      <c r="K2798" s="244"/>
      <c r="L2798" s="435"/>
      <c r="M2798" s="436"/>
      <c r="N2798" s="330">
        <f>I2798</f>
        <v>0</v>
      </c>
      <c r="O2798" s="424">
        <f>L2798+M2798-N2798</f>
        <v>0</v>
      </c>
      <c r="P2798" s="244"/>
      <c r="Q2798" s="435"/>
      <c r="R2798" s="436"/>
      <c r="S2798" s="429">
        <f>+IF(+(L2798+M2798)&gt;=I2798,+M2798,+(+I2798-L2798))</f>
        <v>0</v>
      </c>
      <c r="T2798" s="315">
        <f>Q2798+R2798-S2798</f>
        <v>0</v>
      </c>
      <c r="U2798" s="436"/>
      <c r="V2798" s="436"/>
      <c r="W2798" s="253"/>
      <c r="X2798" s="313">
        <f t="shared" si="822"/>
        <v>0</v>
      </c>
    </row>
    <row r="2799" spans="2:24" ht="18.600000000000001" hidden="1" thickBot="1">
      <c r="B2799" s="175"/>
      <c r="C2799" s="180">
        <v>5309</v>
      </c>
      <c r="D2799" s="181" t="s">
        <v>930</v>
      </c>
      <c r="E2799" s="705"/>
      <c r="F2799" s="473"/>
      <c r="G2799" s="434"/>
      <c r="H2799" s="434"/>
      <c r="I2799" s="476">
        <f>F2799+G2799+H2799</f>
        <v>0</v>
      </c>
      <c r="J2799" s="243" t="str">
        <f t="shared" si="821"/>
        <v/>
      </c>
      <c r="K2799" s="244"/>
      <c r="L2799" s="435"/>
      <c r="M2799" s="436"/>
      <c r="N2799" s="330">
        <f>I2799</f>
        <v>0</v>
      </c>
      <c r="O2799" s="424">
        <f>L2799+M2799-N2799</f>
        <v>0</v>
      </c>
      <c r="P2799" s="244"/>
      <c r="Q2799" s="435"/>
      <c r="R2799" s="436"/>
      <c r="S2799" s="429">
        <f>+IF(+(L2799+M2799)&gt;=I2799,+M2799,+(+I2799-L2799))</f>
        <v>0</v>
      </c>
      <c r="T2799" s="315">
        <f>Q2799+R2799-S2799</f>
        <v>0</v>
      </c>
      <c r="U2799" s="436"/>
      <c r="V2799" s="436"/>
      <c r="W2799" s="253"/>
      <c r="X2799" s="313">
        <f t="shared" si="822"/>
        <v>0</v>
      </c>
    </row>
    <row r="2800" spans="2:24" ht="18.600000000000001" hidden="1" thickBot="1">
      <c r="B2800" s="693">
        <v>5400</v>
      </c>
      <c r="C2800" s="949" t="s">
        <v>1011</v>
      </c>
      <c r="D2800" s="949"/>
      <c r="E2800" s="694"/>
      <c r="F2800" s="695"/>
      <c r="G2800" s="696"/>
      <c r="H2800" s="696"/>
      <c r="I2800" s="692">
        <f>F2800+G2800+H2800</f>
        <v>0</v>
      </c>
      <c r="J2800" s="243" t="str">
        <f t="shared" si="821"/>
        <v/>
      </c>
      <c r="K2800" s="244"/>
      <c r="L2800" s="430"/>
      <c r="M2800" s="431"/>
      <c r="N2800" s="327">
        <f>I2800</f>
        <v>0</v>
      </c>
      <c r="O2800" s="424">
        <f>L2800+M2800-N2800</f>
        <v>0</v>
      </c>
      <c r="P2800" s="244"/>
      <c r="Q2800" s="430"/>
      <c r="R2800" s="431"/>
      <c r="S2800" s="429">
        <f>+IF(+(L2800+M2800)&gt;=I2800,+M2800,+(+I2800-L2800))</f>
        <v>0</v>
      </c>
      <c r="T2800" s="315">
        <f>Q2800+R2800-S2800</f>
        <v>0</v>
      </c>
      <c r="U2800" s="431"/>
      <c r="V2800" s="431"/>
      <c r="W2800" s="253"/>
      <c r="X2800" s="313">
        <f t="shared" si="822"/>
        <v>0</v>
      </c>
    </row>
    <row r="2801" spans="2:24" ht="18.600000000000001" hidden="1" thickBot="1">
      <c r="B2801" s="686">
        <v>5500</v>
      </c>
      <c r="C2801" s="952" t="s">
        <v>1012</v>
      </c>
      <c r="D2801" s="952"/>
      <c r="E2801" s="687"/>
      <c r="F2801" s="688">
        <f>SUM(F2802:F2805)</f>
        <v>0</v>
      </c>
      <c r="G2801" s="689">
        <f>SUM(G2802:G2805)</f>
        <v>0</v>
      </c>
      <c r="H2801" s="689">
        <f>SUM(H2802:H2805)</f>
        <v>0</v>
      </c>
      <c r="I2801" s="689">
        <f>SUM(I2802:I2805)</f>
        <v>0</v>
      </c>
      <c r="J2801" s="243" t="str">
        <f t="shared" si="821"/>
        <v/>
      </c>
      <c r="K2801" s="244"/>
      <c r="L2801" s="316">
        <f>SUM(L2802:L2805)</f>
        <v>0</v>
      </c>
      <c r="M2801" s="317">
        <f>SUM(M2802:M2805)</f>
        <v>0</v>
      </c>
      <c r="N2801" s="425">
        <f>SUM(N2802:N2805)</f>
        <v>0</v>
      </c>
      <c r="O2801" s="426">
        <f>SUM(O2802:O2805)</f>
        <v>0</v>
      </c>
      <c r="P2801" s="244"/>
      <c r="Q2801" s="316">
        <f t="shared" ref="Q2801:W2801" si="824">SUM(Q2802:Q2805)</f>
        <v>0</v>
      </c>
      <c r="R2801" s="317">
        <f t="shared" si="824"/>
        <v>0</v>
      </c>
      <c r="S2801" s="317">
        <f t="shared" si="824"/>
        <v>0</v>
      </c>
      <c r="T2801" s="317">
        <f t="shared" si="824"/>
        <v>0</v>
      </c>
      <c r="U2801" s="317">
        <f t="shared" si="824"/>
        <v>0</v>
      </c>
      <c r="V2801" s="317">
        <f t="shared" si="824"/>
        <v>0</v>
      </c>
      <c r="W2801" s="426">
        <f t="shared" si="824"/>
        <v>0</v>
      </c>
      <c r="X2801" s="313">
        <f t="shared" si="822"/>
        <v>0</v>
      </c>
    </row>
    <row r="2802" spans="2:24" ht="18.600000000000001" hidden="1" thickBot="1">
      <c r="B2802" s="173"/>
      <c r="C2802" s="144">
        <v>5501</v>
      </c>
      <c r="D2802" s="163" t="s">
        <v>1013</v>
      </c>
      <c r="E2802" s="704"/>
      <c r="F2802" s="449"/>
      <c r="G2802" s="245"/>
      <c r="H2802" s="245"/>
      <c r="I2802" s="476">
        <f>F2802+G2802+H2802</f>
        <v>0</v>
      </c>
      <c r="J2802" s="243" t="str">
        <f t="shared" si="821"/>
        <v/>
      </c>
      <c r="K2802" s="244"/>
      <c r="L2802" s="423"/>
      <c r="M2802" s="252"/>
      <c r="N2802" s="315">
        <f>I2802</f>
        <v>0</v>
      </c>
      <c r="O2802" s="424">
        <f>L2802+M2802-N2802</f>
        <v>0</v>
      </c>
      <c r="P2802" s="244"/>
      <c r="Q2802" s="423"/>
      <c r="R2802" s="252"/>
      <c r="S2802" s="429">
        <f>+IF(+(L2802+M2802)&gt;=I2802,+M2802,+(+I2802-L2802))</f>
        <v>0</v>
      </c>
      <c r="T2802" s="315">
        <f>Q2802+R2802-S2802</f>
        <v>0</v>
      </c>
      <c r="U2802" s="252"/>
      <c r="V2802" s="252"/>
      <c r="W2802" s="253"/>
      <c r="X2802" s="313">
        <f t="shared" si="822"/>
        <v>0</v>
      </c>
    </row>
    <row r="2803" spans="2:24" ht="18.600000000000001" hidden="1" thickBot="1">
      <c r="B2803" s="173"/>
      <c r="C2803" s="137">
        <v>5502</v>
      </c>
      <c r="D2803" s="145" t="s">
        <v>1014</v>
      </c>
      <c r="E2803" s="704"/>
      <c r="F2803" s="449"/>
      <c r="G2803" s="245"/>
      <c r="H2803" s="245"/>
      <c r="I2803" s="476">
        <f>F2803+G2803+H2803</f>
        <v>0</v>
      </c>
      <c r="J2803" s="243" t="str">
        <f t="shared" si="821"/>
        <v/>
      </c>
      <c r="K2803" s="244"/>
      <c r="L2803" s="423"/>
      <c r="M2803" s="252"/>
      <c r="N2803" s="315">
        <f>I2803</f>
        <v>0</v>
      </c>
      <c r="O2803" s="424">
        <f>L2803+M2803-N2803</f>
        <v>0</v>
      </c>
      <c r="P2803" s="244"/>
      <c r="Q2803" s="423"/>
      <c r="R2803" s="252"/>
      <c r="S2803" s="429">
        <f>+IF(+(L2803+M2803)&gt;=I2803,+M2803,+(+I2803-L2803))</f>
        <v>0</v>
      </c>
      <c r="T2803" s="315">
        <f>Q2803+R2803-S2803</f>
        <v>0</v>
      </c>
      <c r="U2803" s="252"/>
      <c r="V2803" s="252"/>
      <c r="W2803" s="253"/>
      <c r="X2803" s="313">
        <f t="shared" si="822"/>
        <v>0</v>
      </c>
    </row>
    <row r="2804" spans="2:24" ht="18.600000000000001" hidden="1" thickBot="1">
      <c r="B2804" s="173"/>
      <c r="C2804" s="137">
        <v>5503</v>
      </c>
      <c r="D2804" s="139" t="s">
        <v>1015</v>
      </c>
      <c r="E2804" s="704"/>
      <c r="F2804" s="449"/>
      <c r="G2804" s="245"/>
      <c r="H2804" s="245"/>
      <c r="I2804" s="476">
        <f>F2804+G2804+H2804</f>
        <v>0</v>
      </c>
      <c r="J2804" s="243" t="str">
        <f t="shared" si="821"/>
        <v/>
      </c>
      <c r="K2804" s="244"/>
      <c r="L2804" s="423"/>
      <c r="M2804" s="252"/>
      <c r="N2804" s="315">
        <f>I2804</f>
        <v>0</v>
      </c>
      <c r="O2804" s="424">
        <f>L2804+M2804-N2804</f>
        <v>0</v>
      </c>
      <c r="P2804" s="244"/>
      <c r="Q2804" s="423"/>
      <c r="R2804" s="252"/>
      <c r="S2804" s="429">
        <f>+IF(+(L2804+M2804)&gt;=I2804,+M2804,+(+I2804-L2804))</f>
        <v>0</v>
      </c>
      <c r="T2804" s="315">
        <f>Q2804+R2804-S2804</f>
        <v>0</v>
      </c>
      <c r="U2804" s="252"/>
      <c r="V2804" s="252"/>
      <c r="W2804" s="253"/>
      <c r="X2804" s="313">
        <f t="shared" si="822"/>
        <v>0</v>
      </c>
    </row>
    <row r="2805" spans="2:24" ht="18.600000000000001" hidden="1" thickBot="1">
      <c r="B2805" s="173"/>
      <c r="C2805" s="137">
        <v>5504</v>
      </c>
      <c r="D2805" s="145" t="s">
        <v>1016</v>
      </c>
      <c r="E2805" s="704"/>
      <c r="F2805" s="449"/>
      <c r="G2805" s="245"/>
      <c r="H2805" s="245"/>
      <c r="I2805" s="476">
        <f>F2805+G2805+H2805</f>
        <v>0</v>
      </c>
      <c r="J2805" s="243" t="str">
        <f t="shared" si="821"/>
        <v/>
      </c>
      <c r="K2805" s="244"/>
      <c r="L2805" s="423"/>
      <c r="M2805" s="252"/>
      <c r="N2805" s="315">
        <f>I2805</f>
        <v>0</v>
      </c>
      <c r="O2805" s="424">
        <f>L2805+M2805-N2805</f>
        <v>0</v>
      </c>
      <c r="P2805" s="244"/>
      <c r="Q2805" s="423"/>
      <c r="R2805" s="252"/>
      <c r="S2805" s="429">
        <f>+IF(+(L2805+M2805)&gt;=I2805,+M2805,+(+I2805-L2805))</f>
        <v>0</v>
      </c>
      <c r="T2805" s="315">
        <f>Q2805+R2805-S2805</f>
        <v>0</v>
      </c>
      <c r="U2805" s="252"/>
      <c r="V2805" s="252"/>
      <c r="W2805" s="253"/>
      <c r="X2805" s="313">
        <f t="shared" si="822"/>
        <v>0</v>
      </c>
    </row>
    <row r="2806" spans="2:24" ht="18.600000000000001" hidden="1" thickBot="1">
      <c r="B2806" s="686">
        <v>5700</v>
      </c>
      <c r="C2806" s="950" t="s">
        <v>1017</v>
      </c>
      <c r="D2806" s="951"/>
      <c r="E2806" s="694"/>
      <c r="F2806" s="673">
        <v>0</v>
      </c>
      <c r="G2806" s="673">
        <v>0</v>
      </c>
      <c r="H2806" s="673">
        <v>0</v>
      </c>
      <c r="I2806" s="698">
        <f>SUM(I2807:I2809)</f>
        <v>0</v>
      </c>
      <c r="J2806" s="243" t="str">
        <f t="shared" si="821"/>
        <v/>
      </c>
      <c r="K2806" s="244"/>
      <c r="L2806" s="326">
        <f>SUM(L2807:L2809)</f>
        <v>0</v>
      </c>
      <c r="M2806" s="327">
        <f>SUM(M2807:M2809)</f>
        <v>0</v>
      </c>
      <c r="N2806" s="432">
        <f>SUM(N2807:N2808)</f>
        <v>0</v>
      </c>
      <c r="O2806" s="433">
        <f>SUM(O2807:O2809)</f>
        <v>0</v>
      </c>
      <c r="P2806" s="244"/>
      <c r="Q2806" s="326">
        <f>SUM(Q2807:Q2809)</f>
        <v>0</v>
      </c>
      <c r="R2806" s="327">
        <f>SUM(R2807:R2809)</f>
        <v>0</v>
      </c>
      <c r="S2806" s="327">
        <f>SUM(S2807:S2809)</f>
        <v>0</v>
      </c>
      <c r="T2806" s="327">
        <f>SUM(T2807:T2809)</f>
        <v>0</v>
      </c>
      <c r="U2806" s="327">
        <f>SUM(U2807:U2809)</f>
        <v>0</v>
      </c>
      <c r="V2806" s="327">
        <f>SUM(V2807:V2808)</f>
        <v>0</v>
      </c>
      <c r="W2806" s="433">
        <f>SUM(W2807:W2809)</f>
        <v>0</v>
      </c>
      <c r="X2806" s="313">
        <f t="shared" si="822"/>
        <v>0</v>
      </c>
    </row>
    <row r="2807" spans="2:24" ht="18.600000000000001" hidden="1" thickBot="1">
      <c r="B2807" s="175"/>
      <c r="C2807" s="176">
        <v>5701</v>
      </c>
      <c r="D2807" s="177" t="s">
        <v>1018</v>
      </c>
      <c r="E2807" s="705"/>
      <c r="F2807" s="592">
        <v>0</v>
      </c>
      <c r="G2807" s="592">
        <v>0</v>
      </c>
      <c r="H2807" s="592">
        <v>0</v>
      </c>
      <c r="I2807" s="476">
        <f>F2807+G2807+H2807</f>
        <v>0</v>
      </c>
      <c r="J2807" s="243" t="str">
        <f t="shared" si="821"/>
        <v/>
      </c>
      <c r="K2807" s="244"/>
      <c r="L2807" s="435"/>
      <c r="M2807" s="436"/>
      <c r="N2807" s="330">
        <f>I2807</f>
        <v>0</v>
      </c>
      <c r="O2807" s="424">
        <f>L2807+M2807-N2807</f>
        <v>0</v>
      </c>
      <c r="P2807" s="244"/>
      <c r="Q2807" s="435"/>
      <c r="R2807" s="436"/>
      <c r="S2807" s="429">
        <f>+IF(+(L2807+M2807)&gt;=I2807,+M2807,+(+I2807-L2807))</f>
        <v>0</v>
      </c>
      <c r="T2807" s="315">
        <f>Q2807+R2807-S2807</f>
        <v>0</v>
      </c>
      <c r="U2807" s="436"/>
      <c r="V2807" s="436"/>
      <c r="W2807" s="253"/>
      <c r="X2807" s="313">
        <f t="shared" si="822"/>
        <v>0</v>
      </c>
    </row>
    <row r="2808" spans="2:24" ht="18.600000000000001" hidden="1" thickBot="1">
      <c r="B2808" s="175"/>
      <c r="C2808" s="180">
        <v>5702</v>
      </c>
      <c r="D2808" s="181" t="s">
        <v>1019</v>
      </c>
      <c r="E2808" s="705"/>
      <c r="F2808" s="592">
        <v>0</v>
      </c>
      <c r="G2808" s="592">
        <v>0</v>
      </c>
      <c r="H2808" s="592">
        <v>0</v>
      </c>
      <c r="I2808" s="476">
        <f>F2808+G2808+H2808</f>
        <v>0</v>
      </c>
      <c r="J2808" s="243" t="str">
        <f t="shared" si="821"/>
        <v/>
      </c>
      <c r="K2808" s="244"/>
      <c r="L2808" s="435"/>
      <c r="M2808" s="436"/>
      <c r="N2808" s="330">
        <f>I2808</f>
        <v>0</v>
      </c>
      <c r="O2808" s="424">
        <f>L2808+M2808-N2808</f>
        <v>0</v>
      </c>
      <c r="P2808" s="244"/>
      <c r="Q2808" s="435"/>
      <c r="R2808" s="436"/>
      <c r="S2808" s="429">
        <f>+IF(+(L2808+M2808)&gt;=I2808,+M2808,+(+I2808-L2808))</f>
        <v>0</v>
      </c>
      <c r="T2808" s="315">
        <f>Q2808+R2808-S2808</f>
        <v>0</v>
      </c>
      <c r="U2808" s="436"/>
      <c r="V2808" s="436"/>
      <c r="W2808" s="253"/>
      <c r="X2808" s="313">
        <f t="shared" si="822"/>
        <v>0</v>
      </c>
    </row>
    <row r="2809" spans="2:24" ht="18.600000000000001" hidden="1" thickBot="1">
      <c r="B2809" s="136"/>
      <c r="C2809" s="182">
        <v>4071</v>
      </c>
      <c r="D2809" s="464" t="s">
        <v>1020</v>
      </c>
      <c r="E2809" s="704"/>
      <c r="F2809" s="592">
        <v>0</v>
      </c>
      <c r="G2809" s="592">
        <v>0</v>
      </c>
      <c r="H2809" s="592">
        <v>0</v>
      </c>
      <c r="I2809" s="476">
        <f>F2809+G2809+H2809</f>
        <v>0</v>
      </c>
      <c r="J2809" s="243" t="str">
        <f t="shared" si="821"/>
        <v/>
      </c>
      <c r="K2809" s="244"/>
      <c r="L2809" s="713"/>
      <c r="M2809" s="667"/>
      <c r="N2809" s="667"/>
      <c r="O2809" s="714"/>
      <c r="P2809" s="244"/>
      <c r="Q2809" s="663"/>
      <c r="R2809" s="667"/>
      <c r="S2809" s="667"/>
      <c r="T2809" s="667"/>
      <c r="U2809" s="667"/>
      <c r="V2809" s="667"/>
      <c r="W2809" s="711"/>
      <c r="X2809" s="313">
        <f t="shared" si="822"/>
        <v>0</v>
      </c>
    </row>
    <row r="2810" spans="2:24" ht="16.2" hidden="1" thickBot="1">
      <c r="B2810" s="173"/>
      <c r="C2810" s="183"/>
      <c r="D2810" s="334"/>
      <c r="E2810" s="706"/>
      <c r="F2810" s="248"/>
      <c r="G2810" s="248"/>
      <c r="H2810" s="248"/>
      <c r="I2810" s="249"/>
      <c r="J2810" s="243" t="str">
        <f t="shared" si="821"/>
        <v/>
      </c>
      <c r="K2810" s="244"/>
      <c r="L2810" s="437"/>
      <c r="M2810" s="438"/>
      <c r="N2810" s="323"/>
      <c r="O2810" s="324"/>
      <c r="P2810" s="244"/>
      <c r="Q2810" s="437"/>
      <c r="R2810" s="438"/>
      <c r="S2810" s="323"/>
      <c r="T2810" s="323"/>
      <c r="U2810" s="438"/>
      <c r="V2810" s="323"/>
      <c r="W2810" s="324"/>
      <c r="X2810" s="324"/>
    </row>
    <row r="2811" spans="2:24" ht="18.600000000000001" hidden="1" thickBot="1">
      <c r="B2811" s="699">
        <v>98</v>
      </c>
      <c r="C2811" s="963" t="s">
        <v>1021</v>
      </c>
      <c r="D2811" s="942"/>
      <c r="E2811" s="687"/>
      <c r="F2811" s="690"/>
      <c r="G2811" s="691"/>
      <c r="H2811" s="691"/>
      <c r="I2811" s="692">
        <f>F2811+G2811+H2811</f>
        <v>0</v>
      </c>
      <c r="J2811" s="243" t="str">
        <f t="shared" si="821"/>
        <v/>
      </c>
      <c r="K2811" s="244"/>
      <c r="L2811" s="428"/>
      <c r="M2811" s="254"/>
      <c r="N2811" s="317">
        <f>I2811</f>
        <v>0</v>
      </c>
      <c r="O2811" s="424">
        <f>L2811+M2811-N2811</f>
        <v>0</v>
      </c>
      <c r="P2811" s="244"/>
      <c r="Q2811" s="428"/>
      <c r="R2811" s="254"/>
      <c r="S2811" s="429">
        <f>+IF(+(L2811+M2811)&gt;=I2811,+M2811,+(+I2811-L2811))</f>
        <v>0</v>
      </c>
      <c r="T2811" s="315">
        <f>Q2811+R2811-S2811</f>
        <v>0</v>
      </c>
      <c r="U2811" s="254"/>
      <c r="V2811" s="254"/>
      <c r="W2811" s="253"/>
      <c r="X2811" s="313">
        <f>T2811-U2811-V2811-W2811</f>
        <v>0</v>
      </c>
    </row>
    <row r="2812" spans="2:24" ht="16.8" hidden="1" thickBot="1">
      <c r="B2812" s="184"/>
      <c r="C2812" s="335" t="s">
        <v>1022</v>
      </c>
      <c r="D2812" s="336"/>
      <c r="E2812" s="395"/>
      <c r="F2812" s="395"/>
      <c r="G2812" s="395"/>
      <c r="H2812" s="395"/>
      <c r="I2812" s="337"/>
      <c r="J2812" s="243" t="str">
        <f t="shared" si="821"/>
        <v/>
      </c>
      <c r="K2812" s="244"/>
      <c r="L2812" s="338"/>
      <c r="M2812" s="339"/>
      <c r="N2812" s="339"/>
      <c r="O2812" s="340"/>
      <c r="P2812" s="244"/>
      <c r="Q2812" s="338"/>
      <c r="R2812" s="339"/>
      <c r="S2812" s="339"/>
      <c r="T2812" s="339"/>
      <c r="U2812" s="339"/>
      <c r="V2812" s="339"/>
      <c r="W2812" s="340"/>
      <c r="X2812" s="340"/>
    </row>
    <row r="2813" spans="2:24" ht="16.8" hidden="1" thickBot="1">
      <c r="B2813" s="184"/>
      <c r="C2813" s="341" t="s">
        <v>1023</v>
      </c>
      <c r="D2813" s="334"/>
      <c r="E2813" s="384"/>
      <c r="F2813" s="384"/>
      <c r="G2813" s="384"/>
      <c r="H2813" s="384"/>
      <c r="I2813" s="307"/>
      <c r="J2813" s="243" t="str">
        <f t="shared" si="821"/>
        <v/>
      </c>
      <c r="K2813" s="244"/>
      <c r="L2813" s="342"/>
      <c r="M2813" s="343"/>
      <c r="N2813" s="343"/>
      <c r="O2813" s="344"/>
      <c r="P2813" s="244"/>
      <c r="Q2813" s="342"/>
      <c r="R2813" s="343"/>
      <c r="S2813" s="343"/>
      <c r="T2813" s="343"/>
      <c r="U2813" s="343"/>
      <c r="V2813" s="343"/>
      <c r="W2813" s="344"/>
      <c r="X2813" s="344"/>
    </row>
    <row r="2814" spans="2:24" ht="16.8" hidden="1" thickBot="1">
      <c r="B2814" s="185"/>
      <c r="C2814" s="345" t="s">
        <v>1688</v>
      </c>
      <c r="D2814" s="346"/>
      <c r="E2814" s="396"/>
      <c r="F2814" s="396"/>
      <c r="G2814" s="396"/>
      <c r="H2814" s="396"/>
      <c r="I2814" s="309"/>
      <c r="J2814" s="243" t="str">
        <f t="shared" si="821"/>
        <v/>
      </c>
      <c r="K2814" s="244"/>
      <c r="L2814" s="347"/>
      <c r="M2814" s="348"/>
      <c r="N2814" s="348"/>
      <c r="O2814" s="349"/>
      <c r="P2814" s="244"/>
      <c r="Q2814" s="347"/>
      <c r="R2814" s="348"/>
      <c r="S2814" s="348"/>
      <c r="T2814" s="348"/>
      <c r="U2814" s="348"/>
      <c r="V2814" s="348"/>
      <c r="W2814" s="349"/>
      <c r="X2814" s="349"/>
    </row>
    <row r="2815" spans="2:24" ht="18.600000000000001" thickBot="1">
      <c r="B2815" s="607"/>
      <c r="C2815" s="608" t="s">
        <v>1242</v>
      </c>
      <c r="D2815" s="609" t="s">
        <v>1024</v>
      </c>
      <c r="E2815" s="700"/>
      <c r="F2815" s="700">
        <f>SUM(F2700,F2703,F2709,F2717,F2718,F2736,F2740,F2746,F2749,F2750,F2751,F2752,F2753,F2762,F2768,F2769,F2770,F2771,F2778,F2782,F2783,F2784,F2785,F2788,F2789,F2797,F2800,F2801,F2806)+F2811</f>
        <v>0</v>
      </c>
      <c r="G2815" s="700">
        <f>SUM(G2700,G2703,G2709,G2717,G2718,G2736,G2740,G2746,G2749,G2750,G2751,G2752,G2753,G2762,G2768,G2769,G2770,G2771,G2778,G2782,G2783,G2784,G2785,G2788,G2789,G2797,G2800,G2801,G2806)+G2811</f>
        <v>36000</v>
      </c>
      <c r="H2815" s="700">
        <f>SUM(H2700,H2703,H2709,H2717,H2718,H2736,H2740,H2746,H2749,H2750,H2751,H2752,H2753,H2762,H2768,H2769,H2770,H2771,H2778,H2782,H2783,H2784,H2785,H2788,H2789,H2797,H2800,H2801,H2806)+H2811</f>
        <v>0</v>
      </c>
      <c r="I2815" s="700">
        <f>SUM(I2700,I2703,I2709,I2717,I2718,I2736,I2740,I2746,I2749,I2750,I2751,I2752,I2753,I2762,I2768,I2769,I2770,I2771,I2778,I2782,I2783,I2784,I2785,I2788,I2789,I2797,I2800,I2801,I2806)+I2811</f>
        <v>36000</v>
      </c>
      <c r="J2815" s="243">
        <f t="shared" si="821"/>
        <v>1</v>
      </c>
      <c r="K2815" s="439" t="str">
        <f>LEFT(C2697,1)</f>
        <v>6</v>
      </c>
      <c r="L2815" s="276">
        <f>SUM(L2700,L2703,L2709,L2717,L2718,L2736,L2740,L2746,L2749,L2750,L2751,L2752,L2753,L2762,L2768,L2769,L2770,L2771,L2778,L2782,L2783,L2784,L2785,L2788,L2789,L2797,L2800,L2801,L2806)+L2811</f>
        <v>0</v>
      </c>
      <c r="M2815" s="276">
        <f>SUM(M2700,M2703,M2709,M2717,M2718,M2736,M2740,M2746,M2749,M2750,M2751,M2752,M2753,M2762,M2768,M2769,M2770,M2771,M2778,M2782,M2783,M2784,M2785,M2788,M2789,M2797,M2800,M2801,M2806)+M2811</f>
        <v>0</v>
      </c>
      <c r="N2815" s="276">
        <f>SUM(N2700,N2703,N2709,N2717,N2718,N2736,N2740,N2746,N2749,N2750,N2751,N2752,N2753,N2762,N2768,N2769,N2770,N2771,N2778,N2782,N2783,N2784,N2785,N2788,N2789,N2797,N2800,N2801,N2806)+N2811</f>
        <v>36000</v>
      </c>
      <c r="O2815" s="276">
        <f>SUM(O2700,O2703,O2709,O2717,O2718,O2736,O2740,O2746,O2749,O2750,O2751,O2752,O2753,O2762,O2768,O2769,O2770,O2771,O2778,O2782,O2783,O2784,O2785,O2788,O2789,O2797,O2800,O2801,O2806)+O2811</f>
        <v>-36000</v>
      </c>
      <c r="P2815" s="222"/>
      <c r="Q2815" s="276">
        <f t="shared" ref="Q2815:W2815" si="825">SUM(Q2700,Q2703,Q2709,Q2717,Q2718,Q2736,Q2740,Q2746,Q2749,Q2750,Q2751,Q2752,Q2753,Q2762,Q2768,Q2769,Q2770,Q2771,Q2778,Q2782,Q2783,Q2784,Q2785,Q2788,Q2789,Q2797,Q2800,Q2801,Q2806)+Q2811</f>
        <v>0</v>
      </c>
      <c r="R2815" s="276">
        <f t="shared" si="825"/>
        <v>0</v>
      </c>
      <c r="S2815" s="276">
        <f t="shared" si="825"/>
        <v>36000</v>
      </c>
      <c r="T2815" s="276">
        <f t="shared" si="825"/>
        <v>-36000</v>
      </c>
      <c r="U2815" s="276">
        <f t="shared" si="825"/>
        <v>0</v>
      </c>
      <c r="V2815" s="276">
        <f t="shared" si="825"/>
        <v>0</v>
      </c>
      <c r="W2815" s="276">
        <f t="shared" si="825"/>
        <v>0</v>
      </c>
      <c r="X2815" s="313">
        <f>T2815-U2815-V2815-W2815</f>
        <v>-36000</v>
      </c>
    </row>
    <row r="2816" spans="2:24">
      <c r="B2816" s="554" t="s">
        <v>32</v>
      </c>
      <c r="C2816" s="186"/>
      <c r="I2816" s="219"/>
      <c r="J2816" s="221">
        <f>J2815</f>
        <v>1</v>
      </c>
      <c r="P2816"/>
    </row>
    <row r="2817" spans="2:24">
      <c r="B2817" s="392"/>
      <c r="C2817" s="392"/>
      <c r="D2817" s="393"/>
      <c r="E2817" s="392"/>
      <c r="F2817" s="392"/>
      <c r="G2817" s="392"/>
      <c r="H2817" s="392"/>
      <c r="I2817" s="394"/>
      <c r="J2817" s="221">
        <f>J2815</f>
        <v>1</v>
      </c>
      <c r="L2817" s="392"/>
      <c r="M2817" s="392"/>
      <c r="N2817" s="394"/>
      <c r="O2817" s="394"/>
      <c r="P2817" s="394"/>
      <c r="Q2817" s="392"/>
      <c r="R2817" s="392"/>
      <c r="S2817" s="394"/>
      <c r="T2817" s="394"/>
      <c r="U2817" s="392"/>
      <c r="V2817" s="394"/>
      <c r="W2817" s="394"/>
      <c r="X2817" s="394"/>
    </row>
    <row r="2818" spans="2:24" ht="18" hidden="1">
      <c r="B2818" s="402"/>
      <c r="C2818" s="402"/>
      <c r="D2818" s="402"/>
      <c r="E2818" s="402"/>
      <c r="F2818" s="402"/>
      <c r="G2818" s="402"/>
      <c r="H2818" s="402"/>
      <c r="I2818" s="484"/>
      <c r="J2818" s="440">
        <f>(IF(E2815&lt;&gt;0,$G$2,IF(I2815&lt;&gt;0,$G$2,"")))</f>
        <v>0</v>
      </c>
    </row>
    <row r="2819" spans="2:24" ht="18" hidden="1">
      <c r="B2819" s="402"/>
      <c r="C2819" s="402"/>
      <c r="D2819" s="474"/>
      <c r="E2819" s="402"/>
      <c r="F2819" s="402"/>
      <c r="G2819" s="402"/>
      <c r="H2819" s="402"/>
      <c r="I2819" s="484"/>
      <c r="J2819" s="440" t="str">
        <f>(IF(E2816&lt;&gt;0,$G$2,IF(I2816&lt;&gt;0,$G$2,"")))</f>
        <v/>
      </c>
    </row>
    <row r="2820" spans="2:24">
      <c r="E2820" s="278"/>
      <c r="F2820" s="278"/>
      <c r="G2820" s="278"/>
      <c r="H2820" s="278"/>
      <c r="I2820" s="282"/>
      <c r="J2820" s="221">
        <f>(IF($E2953&lt;&gt;0,$J$2,IF($I2953&lt;&gt;0,$J$2,"")))</f>
        <v>1</v>
      </c>
      <c r="L2820" s="278"/>
      <c r="M2820" s="278"/>
      <c r="N2820" s="282"/>
      <c r="O2820" s="282"/>
      <c r="P2820" s="282"/>
      <c r="Q2820" s="278"/>
      <c r="R2820" s="278"/>
      <c r="S2820" s="282"/>
      <c r="T2820" s="282"/>
      <c r="U2820" s="278"/>
      <c r="V2820" s="282"/>
      <c r="W2820" s="282"/>
    </row>
    <row r="2821" spans="2:24">
      <c r="C2821" s="227"/>
      <c r="D2821" s="228"/>
      <c r="E2821" s="278"/>
      <c r="F2821" s="278"/>
      <c r="G2821" s="278"/>
      <c r="H2821" s="278"/>
      <c r="I2821" s="282"/>
      <c r="J2821" s="221">
        <f>(IF($E2953&lt;&gt;0,$J$2,IF($I2953&lt;&gt;0,$J$2,"")))</f>
        <v>1</v>
      </c>
      <c r="L2821" s="278"/>
      <c r="M2821" s="278"/>
      <c r="N2821" s="282"/>
      <c r="O2821" s="282"/>
      <c r="P2821" s="282"/>
      <c r="Q2821" s="278"/>
      <c r="R2821" s="278"/>
      <c r="S2821" s="282"/>
      <c r="T2821" s="282"/>
      <c r="U2821" s="278"/>
      <c r="V2821" s="282"/>
      <c r="W2821" s="282"/>
    </row>
    <row r="2822" spans="2:24">
      <c r="B2822" s="897" t="str">
        <f>$B$7</f>
        <v>БЮДЖЕТ - НАЧАЛЕН ПЛАН
ПО ПЪЛНА ЕДИННА БЮДЖЕТНА КЛАСИФИКАЦИЯ</v>
      </c>
      <c r="C2822" s="898"/>
      <c r="D2822" s="898"/>
      <c r="E2822" s="278"/>
      <c r="F2822" s="278"/>
      <c r="G2822" s="278"/>
      <c r="H2822" s="278"/>
      <c r="I2822" s="282"/>
      <c r="J2822" s="221">
        <f>(IF($E2953&lt;&gt;0,$J$2,IF($I2953&lt;&gt;0,$J$2,"")))</f>
        <v>1</v>
      </c>
      <c r="L2822" s="278"/>
      <c r="M2822" s="278"/>
      <c r="N2822" s="282"/>
      <c r="O2822" s="282"/>
      <c r="P2822" s="282"/>
      <c r="Q2822" s="278"/>
      <c r="R2822" s="278"/>
      <c r="S2822" s="282"/>
      <c r="T2822" s="282"/>
      <c r="U2822" s="278"/>
      <c r="V2822" s="282"/>
      <c r="W2822" s="282"/>
    </row>
    <row r="2823" spans="2:24">
      <c r="C2823" s="227"/>
      <c r="D2823" s="228"/>
      <c r="E2823" s="279" t="s">
        <v>1656</v>
      </c>
      <c r="F2823" s="279" t="s">
        <v>1524</v>
      </c>
      <c r="G2823" s="278"/>
      <c r="H2823" s="278"/>
      <c r="I2823" s="282"/>
      <c r="J2823" s="221">
        <f>(IF($E2953&lt;&gt;0,$J$2,IF($I2953&lt;&gt;0,$J$2,"")))</f>
        <v>1</v>
      </c>
      <c r="L2823" s="278"/>
      <c r="M2823" s="278"/>
      <c r="N2823" s="282"/>
      <c r="O2823" s="282"/>
      <c r="P2823" s="282"/>
      <c r="Q2823" s="278"/>
      <c r="R2823" s="278"/>
      <c r="S2823" s="282"/>
      <c r="T2823" s="282"/>
      <c r="U2823" s="278"/>
      <c r="V2823" s="282"/>
      <c r="W2823" s="282"/>
    </row>
    <row r="2824" spans="2:24" ht="17.399999999999999">
      <c r="B2824" s="899" t="str">
        <f>$B$9</f>
        <v>Маджарово</v>
      </c>
      <c r="C2824" s="900"/>
      <c r="D2824" s="901"/>
      <c r="E2824" s="578">
        <f>$E$9</f>
        <v>44927</v>
      </c>
      <c r="F2824" s="579">
        <f>$F$9</f>
        <v>45291</v>
      </c>
      <c r="G2824" s="278"/>
      <c r="H2824" s="278"/>
      <c r="I2824" s="282"/>
      <c r="J2824" s="221">
        <f>(IF($E2953&lt;&gt;0,$J$2,IF($I2953&lt;&gt;0,$J$2,"")))</f>
        <v>1</v>
      </c>
      <c r="L2824" s="278"/>
      <c r="M2824" s="278"/>
      <c r="N2824" s="282"/>
      <c r="O2824" s="282"/>
      <c r="P2824" s="282"/>
      <c r="Q2824" s="278"/>
      <c r="R2824" s="278"/>
      <c r="S2824" s="282"/>
      <c r="T2824" s="282"/>
      <c r="U2824" s="278"/>
      <c r="V2824" s="282"/>
      <c r="W2824" s="282"/>
    </row>
    <row r="2825" spans="2:24">
      <c r="B2825" s="230" t="str">
        <f>$B$10</f>
        <v>(наименование на разпоредителя с бюджет)</v>
      </c>
      <c r="E2825" s="278"/>
      <c r="F2825" s="280">
        <f>$F$10</f>
        <v>0</v>
      </c>
      <c r="G2825" s="278"/>
      <c r="H2825" s="278"/>
      <c r="I2825" s="282"/>
      <c r="J2825" s="221">
        <f>(IF($E2953&lt;&gt;0,$J$2,IF($I2953&lt;&gt;0,$J$2,"")))</f>
        <v>1</v>
      </c>
      <c r="L2825" s="278"/>
      <c r="M2825" s="278"/>
      <c r="N2825" s="282"/>
      <c r="O2825" s="282"/>
      <c r="P2825" s="282"/>
      <c r="Q2825" s="278"/>
      <c r="R2825" s="278"/>
      <c r="S2825" s="282"/>
      <c r="T2825" s="282"/>
      <c r="U2825" s="278"/>
      <c r="V2825" s="282"/>
      <c r="W2825" s="282"/>
    </row>
    <row r="2826" spans="2:24">
      <c r="B2826" s="230"/>
      <c r="E2826" s="281"/>
      <c r="F2826" s="278"/>
      <c r="G2826" s="278"/>
      <c r="H2826" s="278"/>
      <c r="I2826" s="282"/>
      <c r="J2826" s="221">
        <f>(IF($E2953&lt;&gt;0,$J$2,IF($I2953&lt;&gt;0,$J$2,"")))</f>
        <v>1</v>
      </c>
      <c r="L2826" s="278"/>
      <c r="M2826" s="278"/>
      <c r="N2826" s="282"/>
      <c r="O2826" s="282"/>
      <c r="P2826" s="282"/>
      <c r="Q2826" s="278"/>
      <c r="R2826" s="278"/>
      <c r="S2826" s="282"/>
      <c r="T2826" s="282"/>
      <c r="U2826" s="278"/>
      <c r="V2826" s="282"/>
      <c r="W2826" s="282"/>
    </row>
    <row r="2827" spans="2:24" ht="18">
      <c r="B2827" s="883" t="str">
        <f>$B$12</f>
        <v>Маджарово</v>
      </c>
      <c r="C2827" s="884"/>
      <c r="D2827" s="885"/>
      <c r="E2827" s="229" t="s">
        <v>1657</v>
      </c>
      <c r="F2827" s="580" t="str">
        <f>$F$12</f>
        <v>7604</v>
      </c>
      <c r="G2827" s="278"/>
      <c r="H2827" s="278"/>
      <c r="I2827" s="282"/>
      <c r="J2827" s="221">
        <f>(IF($E2953&lt;&gt;0,$J$2,IF($I2953&lt;&gt;0,$J$2,"")))</f>
        <v>1</v>
      </c>
      <c r="L2827" s="278"/>
      <c r="M2827" s="278"/>
      <c r="N2827" s="282"/>
      <c r="O2827" s="282"/>
      <c r="P2827" s="282"/>
      <c r="Q2827" s="278"/>
      <c r="R2827" s="278"/>
      <c r="S2827" s="282"/>
      <c r="T2827" s="282"/>
      <c r="U2827" s="278"/>
      <c r="V2827" s="282"/>
      <c r="W2827" s="282"/>
    </row>
    <row r="2828" spans="2:24">
      <c r="B2828" s="581" t="str">
        <f>$B$13</f>
        <v>(наименование на първостепенния разпоредител с бюджет)</v>
      </c>
      <c r="E2828" s="281" t="s">
        <v>1658</v>
      </c>
      <c r="F2828" s="278"/>
      <c r="G2828" s="278"/>
      <c r="H2828" s="278"/>
      <c r="I2828" s="282"/>
      <c r="J2828" s="221">
        <f>(IF($E2953&lt;&gt;0,$J$2,IF($I2953&lt;&gt;0,$J$2,"")))</f>
        <v>1</v>
      </c>
      <c r="L2828" s="278"/>
      <c r="M2828" s="278"/>
      <c r="N2828" s="282"/>
      <c r="O2828" s="282"/>
      <c r="P2828" s="282"/>
      <c r="Q2828" s="278"/>
      <c r="R2828" s="278"/>
      <c r="S2828" s="282"/>
      <c r="T2828" s="282"/>
      <c r="U2828" s="278"/>
      <c r="V2828" s="282"/>
      <c r="W2828" s="282"/>
    </row>
    <row r="2829" spans="2:24" ht="18">
      <c r="B2829" s="230"/>
      <c r="D2829" s="441"/>
      <c r="E2829" s="277"/>
      <c r="F2829" s="277"/>
      <c r="G2829" s="277"/>
      <c r="H2829" s="277"/>
      <c r="I2829" s="384"/>
      <c r="J2829" s="221">
        <f>(IF($E2953&lt;&gt;0,$J$2,IF($I2953&lt;&gt;0,$J$2,"")))</f>
        <v>1</v>
      </c>
      <c r="L2829" s="278"/>
      <c r="M2829" s="278"/>
      <c r="N2829" s="282"/>
      <c r="O2829" s="282"/>
      <c r="P2829" s="282"/>
      <c r="Q2829" s="278"/>
      <c r="R2829" s="278"/>
      <c r="S2829" s="282"/>
      <c r="T2829" s="282"/>
      <c r="U2829" s="278"/>
      <c r="V2829" s="282"/>
      <c r="W2829" s="282"/>
    </row>
    <row r="2830" spans="2:24" ht="16.8" thickBot="1">
      <c r="C2830" s="227"/>
      <c r="D2830" s="228"/>
      <c r="E2830" s="278"/>
      <c r="F2830" s="281"/>
      <c r="G2830" s="281"/>
      <c r="H2830" s="281"/>
      <c r="I2830" s="284" t="s">
        <v>1659</v>
      </c>
      <c r="J2830" s="221">
        <f>(IF($E2953&lt;&gt;0,$J$2,IF($I2953&lt;&gt;0,$J$2,"")))</f>
        <v>1</v>
      </c>
      <c r="L2830" s="283" t="s">
        <v>91</v>
      </c>
      <c r="M2830" s="278"/>
      <c r="N2830" s="282"/>
      <c r="O2830" s="284" t="s">
        <v>1659</v>
      </c>
      <c r="P2830" s="282"/>
      <c r="Q2830" s="283" t="s">
        <v>92</v>
      </c>
      <c r="R2830" s="278"/>
      <c r="S2830" s="282"/>
      <c r="T2830" s="284" t="s">
        <v>1659</v>
      </c>
      <c r="U2830" s="278"/>
      <c r="V2830" s="282"/>
      <c r="W2830" s="284" t="s">
        <v>1659</v>
      </c>
    </row>
    <row r="2831" spans="2:24" ht="18.600000000000001" thickBot="1">
      <c r="B2831" s="674"/>
      <c r="C2831" s="675"/>
      <c r="D2831" s="676" t="s">
        <v>1055</v>
      </c>
      <c r="E2831" s="677"/>
      <c r="F2831" s="955" t="s">
        <v>1460</v>
      </c>
      <c r="G2831" s="956"/>
      <c r="H2831" s="957"/>
      <c r="I2831" s="958"/>
      <c r="J2831" s="221">
        <f>(IF($E2953&lt;&gt;0,$J$2,IF($I2953&lt;&gt;0,$J$2,"")))</f>
        <v>1</v>
      </c>
      <c r="L2831" s="912" t="s">
        <v>1888</v>
      </c>
      <c r="M2831" s="912" t="s">
        <v>1889</v>
      </c>
      <c r="N2831" s="905" t="s">
        <v>1890</v>
      </c>
      <c r="O2831" s="905" t="s">
        <v>93</v>
      </c>
      <c r="P2831" s="222"/>
      <c r="Q2831" s="905" t="s">
        <v>1891</v>
      </c>
      <c r="R2831" s="905" t="s">
        <v>1892</v>
      </c>
      <c r="S2831" s="905" t="s">
        <v>1893</v>
      </c>
      <c r="T2831" s="905" t="s">
        <v>94</v>
      </c>
      <c r="U2831" s="409" t="s">
        <v>95</v>
      </c>
      <c r="V2831" s="410"/>
      <c r="W2831" s="411"/>
      <c r="X2831" s="291"/>
    </row>
    <row r="2832" spans="2:24" ht="31.8" thickBot="1">
      <c r="B2832" s="678" t="s">
        <v>1575</v>
      </c>
      <c r="C2832" s="679" t="s">
        <v>1660</v>
      </c>
      <c r="D2832" s="680" t="s">
        <v>1056</v>
      </c>
      <c r="E2832" s="681"/>
      <c r="F2832" s="605" t="s">
        <v>1461</v>
      </c>
      <c r="G2832" s="605" t="s">
        <v>1462</v>
      </c>
      <c r="H2832" s="605" t="s">
        <v>1459</v>
      </c>
      <c r="I2832" s="605" t="s">
        <v>1049</v>
      </c>
      <c r="J2832" s="221">
        <f>(IF($E2953&lt;&gt;0,$J$2,IF($I2953&lt;&gt;0,$J$2,"")))</f>
        <v>1</v>
      </c>
      <c r="L2832" s="948"/>
      <c r="M2832" s="954"/>
      <c r="N2832" s="948"/>
      <c r="O2832" s="954"/>
      <c r="P2832" s="222"/>
      <c r="Q2832" s="945"/>
      <c r="R2832" s="945"/>
      <c r="S2832" s="945"/>
      <c r="T2832" s="945"/>
      <c r="U2832" s="412">
        <f>$C$3</f>
        <v>2023</v>
      </c>
      <c r="V2832" s="412">
        <f>$C$3+1</f>
        <v>2024</v>
      </c>
      <c r="W2832" s="412" t="str">
        <f>CONCATENATE("след ",$C$3+1)</f>
        <v>след 2024</v>
      </c>
      <c r="X2832" s="413" t="s">
        <v>96</v>
      </c>
    </row>
    <row r="2833" spans="2:24" ht="18" thickBot="1">
      <c r="B2833" s="506"/>
      <c r="C2833" s="397"/>
      <c r="D2833" s="295" t="s">
        <v>1244</v>
      </c>
      <c r="E2833" s="701"/>
      <c r="F2833" s="296"/>
      <c r="G2833" s="296"/>
      <c r="H2833" s="296"/>
      <c r="I2833" s="483"/>
      <c r="J2833" s="221">
        <f>(IF($E2953&lt;&gt;0,$J$2,IF($I2953&lt;&gt;0,$J$2,"")))</f>
        <v>1</v>
      </c>
      <c r="L2833" s="297" t="s">
        <v>97</v>
      </c>
      <c r="M2833" s="297" t="s">
        <v>98</v>
      </c>
      <c r="N2833" s="298" t="s">
        <v>99</v>
      </c>
      <c r="O2833" s="298" t="s">
        <v>100</v>
      </c>
      <c r="P2833" s="222"/>
      <c r="Q2833" s="504" t="s">
        <v>101</v>
      </c>
      <c r="R2833" s="504" t="s">
        <v>102</v>
      </c>
      <c r="S2833" s="504" t="s">
        <v>103</v>
      </c>
      <c r="T2833" s="504" t="s">
        <v>104</v>
      </c>
      <c r="U2833" s="504" t="s">
        <v>1026</v>
      </c>
      <c r="V2833" s="504" t="s">
        <v>1027</v>
      </c>
      <c r="W2833" s="504" t="s">
        <v>1028</v>
      </c>
      <c r="X2833" s="414" t="s">
        <v>1029</v>
      </c>
    </row>
    <row r="2834" spans="2:24" ht="122.4" thickBot="1">
      <c r="B2834" s="236"/>
      <c r="C2834" s="511">
        <f>VLOOKUP(D2834,OP_LIST2,2,FALSE)</f>
        <v>0</v>
      </c>
      <c r="D2834" s="512" t="s">
        <v>944</v>
      </c>
      <c r="E2834" s="702"/>
      <c r="F2834" s="368"/>
      <c r="G2834" s="368"/>
      <c r="H2834" s="368"/>
      <c r="I2834" s="303"/>
      <c r="J2834" s="221">
        <f>(IF($E2953&lt;&gt;0,$J$2,IF($I2953&lt;&gt;0,$J$2,"")))</f>
        <v>1</v>
      </c>
      <c r="L2834" s="415" t="s">
        <v>1030</v>
      </c>
      <c r="M2834" s="415" t="s">
        <v>1030</v>
      </c>
      <c r="N2834" s="415" t="s">
        <v>1031</v>
      </c>
      <c r="O2834" s="415" t="s">
        <v>1032</v>
      </c>
      <c r="P2834" s="222"/>
      <c r="Q2834" s="415" t="s">
        <v>1030</v>
      </c>
      <c r="R2834" s="415" t="s">
        <v>1030</v>
      </c>
      <c r="S2834" s="415" t="s">
        <v>1057</v>
      </c>
      <c r="T2834" s="415" t="s">
        <v>1034</v>
      </c>
      <c r="U2834" s="415" t="s">
        <v>1030</v>
      </c>
      <c r="V2834" s="415" t="s">
        <v>1030</v>
      </c>
      <c r="W2834" s="415" t="s">
        <v>1030</v>
      </c>
      <c r="X2834" s="306" t="s">
        <v>1035</v>
      </c>
    </row>
    <row r="2835" spans="2:24" ht="18" thickBot="1">
      <c r="B2835" s="510"/>
      <c r="C2835" s="513">
        <f>VLOOKUP(D2836,EBK_DEIN2,2,FALSE)</f>
        <v>6622</v>
      </c>
      <c r="D2835" s="505" t="s">
        <v>1444</v>
      </c>
      <c r="E2835" s="703"/>
      <c r="F2835" s="368"/>
      <c r="G2835" s="368"/>
      <c r="H2835" s="368"/>
      <c r="I2835" s="303"/>
      <c r="J2835" s="221">
        <f>(IF($E2953&lt;&gt;0,$J$2,IF($I2953&lt;&gt;0,$J$2,"")))</f>
        <v>1</v>
      </c>
      <c r="L2835" s="416"/>
      <c r="M2835" s="416"/>
      <c r="N2835" s="344"/>
      <c r="O2835" s="417"/>
      <c r="P2835" s="222"/>
      <c r="Q2835" s="416"/>
      <c r="R2835" s="416"/>
      <c r="S2835" s="344"/>
      <c r="T2835" s="417"/>
      <c r="U2835" s="416"/>
      <c r="V2835" s="344"/>
      <c r="W2835" s="417"/>
      <c r="X2835" s="418"/>
    </row>
    <row r="2836" spans="2:24" ht="18">
      <c r="B2836" s="419"/>
      <c r="C2836" s="238"/>
      <c r="D2836" s="502" t="s">
        <v>897</v>
      </c>
      <c r="E2836" s="703"/>
      <c r="F2836" s="368"/>
      <c r="G2836" s="368"/>
      <c r="H2836" s="368"/>
      <c r="I2836" s="303"/>
      <c r="J2836" s="221">
        <f>(IF($E2953&lt;&gt;0,$J$2,IF($I2953&lt;&gt;0,$J$2,"")))</f>
        <v>1</v>
      </c>
      <c r="L2836" s="416"/>
      <c r="M2836" s="416"/>
      <c r="N2836" s="344"/>
      <c r="O2836" s="420">
        <f>SUMIF(O2839:O2840,"&lt;0")+SUMIF(O2842:O2846,"&lt;0")+SUMIF(O2848:O2855,"&lt;0")+SUMIF(O2857:O2873,"&lt;0")+SUMIF(O2879:O2883,"&lt;0")+SUMIF(O2885:O2890,"&lt;0")+SUMIF(O2893:O2899,"&lt;0")+SUMIF(O2906:O2907,"&lt;0")+SUMIF(O2910:O2915,"&lt;0")+SUMIF(O2917:O2922,"&lt;0")+SUMIF(O2926,"&lt;0")+SUMIF(O2928:O2934,"&lt;0")+SUMIF(O2936:O2938,"&lt;0")+SUMIF(O2940:O2943,"&lt;0")+SUMIF(O2945:O2946,"&lt;0")+SUMIF(O2949,"&lt;0")</f>
        <v>-89850</v>
      </c>
      <c r="P2836" s="222"/>
      <c r="Q2836" s="416"/>
      <c r="R2836" s="416"/>
      <c r="S2836" s="344"/>
      <c r="T2836" s="420">
        <f>SUMIF(T2839:T2840,"&lt;0")+SUMIF(T2842:T2846,"&lt;0")+SUMIF(T2848:T2855,"&lt;0")+SUMIF(T2857:T2873,"&lt;0")+SUMIF(T2879:T2883,"&lt;0")+SUMIF(T2885:T2890,"&lt;0")+SUMIF(T2893:T2899,"&lt;0")+SUMIF(T2906:T2907,"&lt;0")+SUMIF(T2910:T2915,"&lt;0")+SUMIF(T2917:T2922,"&lt;0")+SUMIF(T2926,"&lt;0")+SUMIF(T2928:T2934,"&lt;0")+SUMIF(T2936:T2938,"&lt;0")+SUMIF(T2940:T2943,"&lt;0")+SUMIF(T2945:T2946,"&lt;0")+SUMIF(T2949,"&lt;0")</f>
        <v>-12850</v>
      </c>
      <c r="U2836" s="416"/>
      <c r="V2836" s="344"/>
      <c r="W2836" s="417"/>
      <c r="X2836" s="308"/>
    </row>
    <row r="2837" spans="2:24" ht="18.600000000000001" thickBot="1">
      <c r="B2837" s="354"/>
      <c r="C2837" s="238"/>
      <c r="D2837" s="292" t="s">
        <v>1058</v>
      </c>
      <c r="E2837" s="703"/>
      <c r="F2837" s="368"/>
      <c r="G2837" s="368"/>
      <c r="H2837" s="368"/>
      <c r="I2837" s="303"/>
      <c r="J2837" s="221">
        <f>(IF($E2953&lt;&gt;0,$J$2,IF($I2953&lt;&gt;0,$J$2,"")))</f>
        <v>1</v>
      </c>
      <c r="L2837" s="416"/>
      <c r="M2837" s="416"/>
      <c r="N2837" s="344"/>
      <c r="O2837" s="417"/>
      <c r="P2837" s="222"/>
      <c r="Q2837" s="416"/>
      <c r="R2837" s="416"/>
      <c r="S2837" s="344"/>
      <c r="T2837" s="417"/>
      <c r="U2837" s="416"/>
      <c r="V2837" s="344"/>
      <c r="W2837" s="417"/>
      <c r="X2837" s="310"/>
    </row>
    <row r="2838" spans="2:24" ht="18.600000000000001" thickBot="1">
      <c r="B2838" s="682">
        <v>100</v>
      </c>
      <c r="C2838" s="959" t="s">
        <v>1245</v>
      </c>
      <c r="D2838" s="960"/>
      <c r="E2838" s="683"/>
      <c r="F2838" s="684">
        <f>SUM(F2839:F2840)</f>
        <v>0</v>
      </c>
      <c r="G2838" s="685">
        <f>SUM(G2839:G2840)</f>
        <v>59000</v>
      </c>
      <c r="H2838" s="685">
        <f>SUM(H2839:H2840)</f>
        <v>0</v>
      </c>
      <c r="I2838" s="685">
        <f>SUM(I2839:I2840)</f>
        <v>59000</v>
      </c>
      <c r="J2838" s="243">
        <f t="shared" ref="J2838:J2869" si="826">(IF($E2838&lt;&gt;0,$J$2,IF($I2838&lt;&gt;0,$J$2,"")))</f>
        <v>1</v>
      </c>
      <c r="K2838" s="244"/>
      <c r="L2838" s="311">
        <f>SUM(L2839:L2840)</f>
        <v>0</v>
      </c>
      <c r="M2838" s="312">
        <f>SUM(M2839:M2840)</f>
        <v>0</v>
      </c>
      <c r="N2838" s="421">
        <f>SUM(N2839:N2840)</f>
        <v>59000</v>
      </c>
      <c r="O2838" s="422">
        <f>SUM(O2839:O2840)</f>
        <v>-59000</v>
      </c>
      <c r="P2838" s="244"/>
      <c r="Q2838" s="707"/>
      <c r="R2838" s="708"/>
      <c r="S2838" s="709"/>
      <c r="T2838" s="708"/>
      <c r="U2838" s="708"/>
      <c r="V2838" s="708"/>
      <c r="W2838" s="710"/>
      <c r="X2838" s="313">
        <f t="shared" ref="X2838:X2869" si="827">T2838-U2838-V2838-W2838</f>
        <v>0</v>
      </c>
    </row>
    <row r="2839" spans="2:24" ht="18.600000000000001" thickBot="1">
      <c r="B2839" s="140"/>
      <c r="C2839" s="144">
        <v>101</v>
      </c>
      <c r="D2839" s="138" t="s">
        <v>1246</v>
      </c>
      <c r="E2839" s="704"/>
      <c r="F2839" s="449"/>
      <c r="G2839" s="245">
        <v>59000</v>
      </c>
      <c r="H2839" s="245"/>
      <c r="I2839" s="476">
        <f>F2839+G2839+H2839</f>
        <v>59000</v>
      </c>
      <c r="J2839" s="243">
        <f t="shared" si="826"/>
        <v>1</v>
      </c>
      <c r="K2839" s="244"/>
      <c r="L2839" s="423"/>
      <c r="M2839" s="252"/>
      <c r="N2839" s="315">
        <f>I2839</f>
        <v>59000</v>
      </c>
      <c r="O2839" s="424">
        <f>L2839+M2839-N2839</f>
        <v>-59000</v>
      </c>
      <c r="P2839" s="244"/>
      <c r="Q2839" s="663"/>
      <c r="R2839" s="667"/>
      <c r="S2839" s="667"/>
      <c r="T2839" s="667"/>
      <c r="U2839" s="667"/>
      <c r="V2839" s="667"/>
      <c r="W2839" s="711"/>
      <c r="X2839" s="313">
        <f t="shared" si="827"/>
        <v>0</v>
      </c>
    </row>
    <row r="2840" spans="2:24" ht="18.600000000000001" hidden="1" thickBot="1">
      <c r="B2840" s="140"/>
      <c r="C2840" s="137">
        <v>102</v>
      </c>
      <c r="D2840" s="139" t="s">
        <v>1247</v>
      </c>
      <c r="E2840" s="704"/>
      <c r="F2840" s="449"/>
      <c r="G2840" s="245"/>
      <c r="H2840" s="245"/>
      <c r="I2840" s="476">
        <f>F2840+G2840+H2840</f>
        <v>0</v>
      </c>
      <c r="J2840" s="243" t="str">
        <f t="shared" si="826"/>
        <v/>
      </c>
      <c r="K2840" s="244"/>
      <c r="L2840" s="423"/>
      <c r="M2840" s="252"/>
      <c r="N2840" s="315">
        <f>I2840</f>
        <v>0</v>
      </c>
      <c r="O2840" s="424">
        <f>L2840+M2840-N2840</f>
        <v>0</v>
      </c>
      <c r="P2840" s="244"/>
      <c r="Q2840" s="663"/>
      <c r="R2840" s="667"/>
      <c r="S2840" s="667"/>
      <c r="T2840" s="667"/>
      <c r="U2840" s="667"/>
      <c r="V2840" s="667"/>
      <c r="W2840" s="711"/>
      <c r="X2840" s="313">
        <f t="shared" si="827"/>
        <v>0</v>
      </c>
    </row>
    <row r="2841" spans="2:24" ht="18.600000000000001" thickBot="1">
      <c r="B2841" s="686">
        <v>200</v>
      </c>
      <c r="C2841" s="946" t="s">
        <v>1248</v>
      </c>
      <c r="D2841" s="946"/>
      <c r="E2841" s="687"/>
      <c r="F2841" s="688">
        <f>SUM(F2842:F2846)</f>
        <v>0</v>
      </c>
      <c r="G2841" s="689">
        <f>SUM(G2842:G2846)</f>
        <v>6000</v>
      </c>
      <c r="H2841" s="689">
        <f>SUM(H2842:H2846)</f>
        <v>0</v>
      </c>
      <c r="I2841" s="689">
        <f>SUM(I2842:I2846)</f>
        <v>6000</v>
      </c>
      <c r="J2841" s="243">
        <f t="shared" si="826"/>
        <v>1</v>
      </c>
      <c r="K2841" s="244"/>
      <c r="L2841" s="316">
        <f>SUM(L2842:L2846)</f>
        <v>0</v>
      </c>
      <c r="M2841" s="317">
        <f>SUM(M2842:M2846)</f>
        <v>0</v>
      </c>
      <c r="N2841" s="425">
        <f>SUM(N2842:N2846)</f>
        <v>6000</v>
      </c>
      <c r="O2841" s="426">
        <f>SUM(O2842:O2846)</f>
        <v>-6000</v>
      </c>
      <c r="P2841" s="244"/>
      <c r="Q2841" s="665"/>
      <c r="R2841" s="666"/>
      <c r="S2841" s="666"/>
      <c r="T2841" s="666"/>
      <c r="U2841" s="666"/>
      <c r="V2841" s="666"/>
      <c r="W2841" s="712"/>
      <c r="X2841" s="313">
        <f t="shared" si="827"/>
        <v>0</v>
      </c>
    </row>
    <row r="2842" spans="2:24" ht="18.600000000000001" hidden="1" thickBot="1">
      <c r="B2842" s="143"/>
      <c r="C2842" s="144">
        <v>201</v>
      </c>
      <c r="D2842" s="138" t="s">
        <v>1249</v>
      </c>
      <c r="E2842" s="704"/>
      <c r="F2842" s="449"/>
      <c r="G2842" s="245"/>
      <c r="H2842" s="245"/>
      <c r="I2842" s="476">
        <f>F2842+G2842+H2842</f>
        <v>0</v>
      </c>
      <c r="J2842" s="243" t="str">
        <f t="shared" si="826"/>
        <v/>
      </c>
      <c r="K2842" s="244"/>
      <c r="L2842" s="423"/>
      <c r="M2842" s="252"/>
      <c r="N2842" s="315">
        <f>I2842</f>
        <v>0</v>
      </c>
      <c r="O2842" s="424">
        <f>L2842+M2842-N2842</f>
        <v>0</v>
      </c>
      <c r="P2842" s="244"/>
      <c r="Q2842" s="663"/>
      <c r="R2842" s="667"/>
      <c r="S2842" s="667"/>
      <c r="T2842" s="667"/>
      <c r="U2842" s="667"/>
      <c r="V2842" s="667"/>
      <c r="W2842" s="711"/>
      <c r="X2842" s="313">
        <f t="shared" si="827"/>
        <v>0</v>
      </c>
    </row>
    <row r="2843" spans="2:24" ht="18.600000000000001" thickBot="1">
      <c r="B2843" s="136"/>
      <c r="C2843" s="137">
        <v>202</v>
      </c>
      <c r="D2843" s="145" t="s">
        <v>1250</v>
      </c>
      <c r="E2843" s="704"/>
      <c r="F2843" s="449"/>
      <c r="G2843" s="245">
        <v>1000</v>
      </c>
      <c r="H2843" s="245"/>
      <c r="I2843" s="476">
        <f>F2843+G2843+H2843</f>
        <v>1000</v>
      </c>
      <c r="J2843" s="243">
        <f t="shared" si="826"/>
        <v>1</v>
      </c>
      <c r="K2843" s="244"/>
      <c r="L2843" s="423"/>
      <c r="M2843" s="252"/>
      <c r="N2843" s="315">
        <f>I2843</f>
        <v>1000</v>
      </c>
      <c r="O2843" s="424">
        <f>L2843+M2843-N2843</f>
        <v>-1000</v>
      </c>
      <c r="P2843" s="244"/>
      <c r="Q2843" s="663"/>
      <c r="R2843" s="667"/>
      <c r="S2843" s="667"/>
      <c r="T2843" s="667"/>
      <c r="U2843" s="667"/>
      <c r="V2843" s="667"/>
      <c r="W2843" s="711"/>
      <c r="X2843" s="313">
        <f t="shared" si="827"/>
        <v>0</v>
      </c>
    </row>
    <row r="2844" spans="2:24" ht="18.600000000000001" thickBot="1">
      <c r="B2844" s="152"/>
      <c r="C2844" s="137">
        <v>205</v>
      </c>
      <c r="D2844" s="145" t="s">
        <v>901</v>
      </c>
      <c r="E2844" s="704"/>
      <c r="F2844" s="449"/>
      <c r="G2844" s="245">
        <v>5000</v>
      </c>
      <c r="H2844" s="245"/>
      <c r="I2844" s="476">
        <f>F2844+G2844+H2844</f>
        <v>5000</v>
      </c>
      <c r="J2844" s="243">
        <f t="shared" si="826"/>
        <v>1</v>
      </c>
      <c r="K2844" s="244"/>
      <c r="L2844" s="423"/>
      <c r="M2844" s="252"/>
      <c r="N2844" s="315">
        <f>I2844</f>
        <v>5000</v>
      </c>
      <c r="O2844" s="424">
        <f>L2844+M2844-N2844</f>
        <v>-5000</v>
      </c>
      <c r="P2844" s="244"/>
      <c r="Q2844" s="663"/>
      <c r="R2844" s="667"/>
      <c r="S2844" s="667"/>
      <c r="T2844" s="667"/>
      <c r="U2844" s="667"/>
      <c r="V2844" s="667"/>
      <c r="W2844" s="711"/>
      <c r="X2844" s="313">
        <f t="shared" si="827"/>
        <v>0</v>
      </c>
    </row>
    <row r="2845" spans="2:24" ht="18.600000000000001" hidden="1" thickBot="1">
      <c r="B2845" s="152"/>
      <c r="C2845" s="137">
        <v>208</v>
      </c>
      <c r="D2845" s="159" t="s">
        <v>902</v>
      </c>
      <c r="E2845" s="704"/>
      <c r="F2845" s="449"/>
      <c r="G2845" s="245"/>
      <c r="H2845" s="245"/>
      <c r="I2845" s="476">
        <f>F2845+G2845+H2845</f>
        <v>0</v>
      </c>
      <c r="J2845" s="243" t="str">
        <f t="shared" si="826"/>
        <v/>
      </c>
      <c r="K2845" s="244"/>
      <c r="L2845" s="423"/>
      <c r="M2845" s="252"/>
      <c r="N2845" s="315">
        <f>I2845</f>
        <v>0</v>
      </c>
      <c r="O2845" s="424">
        <f>L2845+M2845-N2845</f>
        <v>0</v>
      </c>
      <c r="P2845" s="244"/>
      <c r="Q2845" s="663"/>
      <c r="R2845" s="667"/>
      <c r="S2845" s="667"/>
      <c r="T2845" s="667"/>
      <c r="U2845" s="667"/>
      <c r="V2845" s="667"/>
      <c r="W2845" s="711"/>
      <c r="X2845" s="313">
        <f t="shared" si="827"/>
        <v>0</v>
      </c>
    </row>
    <row r="2846" spans="2:24" ht="18.600000000000001" hidden="1" thickBot="1">
      <c r="B2846" s="143"/>
      <c r="C2846" s="142">
        <v>209</v>
      </c>
      <c r="D2846" s="148" t="s">
        <v>903</v>
      </c>
      <c r="E2846" s="704"/>
      <c r="F2846" s="449"/>
      <c r="G2846" s="245"/>
      <c r="H2846" s="245"/>
      <c r="I2846" s="476">
        <f>F2846+G2846+H2846</f>
        <v>0</v>
      </c>
      <c r="J2846" s="243" t="str">
        <f t="shared" si="826"/>
        <v/>
      </c>
      <c r="K2846" s="244"/>
      <c r="L2846" s="423"/>
      <c r="M2846" s="252"/>
      <c r="N2846" s="315">
        <f>I2846</f>
        <v>0</v>
      </c>
      <c r="O2846" s="424">
        <f>L2846+M2846-N2846</f>
        <v>0</v>
      </c>
      <c r="P2846" s="244"/>
      <c r="Q2846" s="663"/>
      <c r="R2846" s="667"/>
      <c r="S2846" s="667"/>
      <c r="T2846" s="667"/>
      <c r="U2846" s="667"/>
      <c r="V2846" s="667"/>
      <c r="W2846" s="711"/>
      <c r="X2846" s="313">
        <f t="shared" si="827"/>
        <v>0</v>
      </c>
    </row>
    <row r="2847" spans="2:24" ht="18.600000000000001" thickBot="1">
      <c r="B2847" s="686">
        <v>500</v>
      </c>
      <c r="C2847" s="947" t="s">
        <v>203</v>
      </c>
      <c r="D2847" s="947"/>
      <c r="E2847" s="687"/>
      <c r="F2847" s="688">
        <f>SUM(F2848:F2854)</f>
        <v>0</v>
      </c>
      <c r="G2847" s="689">
        <f>SUM(G2848:G2854)</f>
        <v>12000</v>
      </c>
      <c r="H2847" s="689">
        <f>SUM(H2848:H2854)</f>
        <v>0</v>
      </c>
      <c r="I2847" s="689">
        <f>SUM(I2848:I2854)</f>
        <v>12000</v>
      </c>
      <c r="J2847" s="243">
        <f t="shared" si="826"/>
        <v>1</v>
      </c>
      <c r="K2847" s="244"/>
      <c r="L2847" s="316">
        <f>SUM(L2848:L2854)</f>
        <v>0</v>
      </c>
      <c r="M2847" s="317">
        <f>SUM(M2848:M2854)</f>
        <v>0</v>
      </c>
      <c r="N2847" s="425">
        <f>SUM(N2848:N2854)</f>
        <v>12000</v>
      </c>
      <c r="O2847" s="426">
        <f>SUM(O2848:O2854)</f>
        <v>-12000</v>
      </c>
      <c r="P2847" s="244"/>
      <c r="Q2847" s="665"/>
      <c r="R2847" s="666"/>
      <c r="S2847" s="667"/>
      <c r="T2847" s="666"/>
      <c r="U2847" s="666"/>
      <c r="V2847" s="666"/>
      <c r="W2847" s="712"/>
      <c r="X2847" s="313">
        <f t="shared" si="827"/>
        <v>0</v>
      </c>
    </row>
    <row r="2848" spans="2:24" ht="18.600000000000001" thickBot="1">
      <c r="B2848" s="143"/>
      <c r="C2848" s="160">
        <v>551</v>
      </c>
      <c r="D2848" s="456" t="s">
        <v>204</v>
      </c>
      <c r="E2848" s="704"/>
      <c r="F2848" s="449"/>
      <c r="G2848" s="245">
        <v>8000</v>
      </c>
      <c r="H2848" s="245"/>
      <c r="I2848" s="476">
        <f t="shared" ref="I2848:I2855" si="828">F2848+G2848+H2848</f>
        <v>8000</v>
      </c>
      <c r="J2848" s="243">
        <f t="shared" si="826"/>
        <v>1</v>
      </c>
      <c r="K2848" s="244"/>
      <c r="L2848" s="423"/>
      <c r="M2848" s="252"/>
      <c r="N2848" s="315">
        <f t="shared" ref="N2848:N2855" si="829">I2848</f>
        <v>8000</v>
      </c>
      <c r="O2848" s="424">
        <f t="shared" ref="O2848:O2855" si="830">L2848+M2848-N2848</f>
        <v>-8000</v>
      </c>
      <c r="P2848" s="244"/>
      <c r="Q2848" s="663"/>
      <c r="R2848" s="667"/>
      <c r="S2848" s="667"/>
      <c r="T2848" s="667"/>
      <c r="U2848" s="667"/>
      <c r="V2848" s="667"/>
      <c r="W2848" s="711"/>
      <c r="X2848" s="313">
        <f t="shared" si="827"/>
        <v>0</v>
      </c>
    </row>
    <row r="2849" spans="2:24" ht="18.600000000000001" hidden="1" thickBot="1">
      <c r="B2849" s="143"/>
      <c r="C2849" s="161">
        <v>552</v>
      </c>
      <c r="D2849" s="457" t="s">
        <v>205</v>
      </c>
      <c r="E2849" s="704"/>
      <c r="F2849" s="449"/>
      <c r="G2849" s="245"/>
      <c r="H2849" s="245"/>
      <c r="I2849" s="476">
        <f t="shared" si="828"/>
        <v>0</v>
      </c>
      <c r="J2849" s="243" t="str">
        <f t="shared" si="826"/>
        <v/>
      </c>
      <c r="K2849" s="244"/>
      <c r="L2849" s="423"/>
      <c r="M2849" s="252"/>
      <c r="N2849" s="315">
        <f t="shared" si="829"/>
        <v>0</v>
      </c>
      <c r="O2849" s="424">
        <f t="shared" si="830"/>
        <v>0</v>
      </c>
      <c r="P2849" s="244"/>
      <c r="Q2849" s="663"/>
      <c r="R2849" s="667"/>
      <c r="S2849" s="667"/>
      <c r="T2849" s="667"/>
      <c r="U2849" s="667"/>
      <c r="V2849" s="667"/>
      <c r="W2849" s="711"/>
      <c r="X2849" s="313">
        <f t="shared" si="827"/>
        <v>0</v>
      </c>
    </row>
    <row r="2850" spans="2:24" ht="18.600000000000001" hidden="1" thickBot="1">
      <c r="B2850" s="143"/>
      <c r="C2850" s="161">
        <v>558</v>
      </c>
      <c r="D2850" s="457" t="s">
        <v>1676</v>
      </c>
      <c r="E2850" s="704"/>
      <c r="F2850" s="592">
        <v>0</v>
      </c>
      <c r="G2850" s="592">
        <v>0</v>
      </c>
      <c r="H2850" s="592">
        <v>0</v>
      </c>
      <c r="I2850" s="476">
        <f t="shared" si="828"/>
        <v>0</v>
      </c>
      <c r="J2850" s="243" t="str">
        <f t="shared" si="826"/>
        <v/>
      </c>
      <c r="K2850" s="244"/>
      <c r="L2850" s="423"/>
      <c r="M2850" s="252"/>
      <c r="N2850" s="315">
        <f t="shared" si="829"/>
        <v>0</v>
      </c>
      <c r="O2850" s="424">
        <f t="shared" si="830"/>
        <v>0</v>
      </c>
      <c r="P2850" s="244"/>
      <c r="Q2850" s="663"/>
      <c r="R2850" s="667"/>
      <c r="S2850" s="667"/>
      <c r="T2850" s="667"/>
      <c r="U2850" s="667"/>
      <c r="V2850" s="667"/>
      <c r="W2850" s="711"/>
      <c r="X2850" s="313">
        <f t="shared" si="827"/>
        <v>0</v>
      </c>
    </row>
    <row r="2851" spans="2:24" ht="18.600000000000001" thickBot="1">
      <c r="B2851" s="143"/>
      <c r="C2851" s="161">
        <v>560</v>
      </c>
      <c r="D2851" s="458" t="s">
        <v>206</v>
      </c>
      <c r="E2851" s="704"/>
      <c r="F2851" s="449"/>
      <c r="G2851" s="245">
        <v>3000</v>
      </c>
      <c r="H2851" s="245"/>
      <c r="I2851" s="476">
        <f t="shared" si="828"/>
        <v>3000</v>
      </c>
      <c r="J2851" s="243">
        <f t="shared" si="826"/>
        <v>1</v>
      </c>
      <c r="K2851" s="244"/>
      <c r="L2851" s="423"/>
      <c r="M2851" s="252"/>
      <c r="N2851" s="315">
        <f t="shared" si="829"/>
        <v>3000</v>
      </c>
      <c r="O2851" s="424">
        <f t="shared" si="830"/>
        <v>-3000</v>
      </c>
      <c r="P2851" s="244"/>
      <c r="Q2851" s="663"/>
      <c r="R2851" s="667"/>
      <c r="S2851" s="667"/>
      <c r="T2851" s="667"/>
      <c r="U2851" s="667"/>
      <c r="V2851" s="667"/>
      <c r="W2851" s="711"/>
      <c r="X2851" s="313">
        <f t="shared" si="827"/>
        <v>0</v>
      </c>
    </row>
    <row r="2852" spans="2:24" ht="18.600000000000001" thickBot="1">
      <c r="B2852" s="143"/>
      <c r="C2852" s="161">
        <v>580</v>
      </c>
      <c r="D2852" s="457" t="s">
        <v>207</v>
      </c>
      <c r="E2852" s="704"/>
      <c r="F2852" s="449"/>
      <c r="G2852" s="245">
        <v>1000</v>
      </c>
      <c r="H2852" s="245"/>
      <c r="I2852" s="476">
        <f t="shared" si="828"/>
        <v>1000</v>
      </c>
      <c r="J2852" s="243">
        <f t="shared" si="826"/>
        <v>1</v>
      </c>
      <c r="K2852" s="244"/>
      <c r="L2852" s="423"/>
      <c r="M2852" s="252"/>
      <c r="N2852" s="315">
        <f t="shared" si="829"/>
        <v>1000</v>
      </c>
      <c r="O2852" s="424">
        <f t="shared" si="830"/>
        <v>-1000</v>
      </c>
      <c r="P2852" s="244"/>
      <c r="Q2852" s="663"/>
      <c r="R2852" s="667"/>
      <c r="S2852" s="667"/>
      <c r="T2852" s="667"/>
      <c r="U2852" s="667"/>
      <c r="V2852" s="667"/>
      <c r="W2852" s="711"/>
      <c r="X2852" s="313">
        <f t="shared" si="827"/>
        <v>0</v>
      </c>
    </row>
    <row r="2853" spans="2:24" ht="18.600000000000001" hidden="1" thickBot="1">
      <c r="B2853" s="143"/>
      <c r="C2853" s="161">
        <v>588</v>
      </c>
      <c r="D2853" s="457" t="s">
        <v>1681</v>
      </c>
      <c r="E2853" s="704"/>
      <c r="F2853" s="592">
        <v>0</v>
      </c>
      <c r="G2853" s="592">
        <v>0</v>
      </c>
      <c r="H2853" s="592">
        <v>0</v>
      </c>
      <c r="I2853" s="476">
        <f t="shared" si="828"/>
        <v>0</v>
      </c>
      <c r="J2853" s="243" t="str">
        <f t="shared" si="826"/>
        <v/>
      </c>
      <c r="K2853" s="244"/>
      <c r="L2853" s="423"/>
      <c r="M2853" s="252"/>
      <c r="N2853" s="315">
        <f t="shared" si="829"/>
        <v>0</v>
      </c>
      <c r="O2853" s="424">
        <f t="shared" si="830"/>
        <v>0</v>
      </c>
      <c r="P2853" s="244"/>
      <c r="Q2853" s="663"/>
      <c r="R2853" s="667"/>
      <c r="S2853" s="667"/>
      <c r="T2853" s="667"/>
      <c r="U2853" s="667"/>
      <c r="V2853" s="667"/>
      <c r="W2853" s="711"/>
      <c r="X2853" s="313">
        <f t="shared" si="827"/>
        <v>0</v>
      </c>
    </row>
    <row r="2854" spans="2:24" ht="32.4" hidden="1" thickBot="1">
      <c r="B2854" s="143"/>
      <c r="C2854" s="162">
        <v>590</v>
      </c>
      <c r="D2854" s="459" t="s">
        <v>208</v>
      </c>
      <c r="E2854" s="704"/>
      <c r="F2854" s="449"/>
      <c r="G2854" s="245"/>
      <c r="H2854" s="245"/>
      <c r="I2854" s="476">
        <f t="shared" si="828"/>
        <v>0</v>
      </c>
      <c r="J2854" s="243" t="str">
        <f t="shared" si="826"/>
        <v/>
      </c>
      <c r="K2854" s="244"/>
      <c r="L2854" s="423"/>
      <c r="M2854" s="252"/>
      <c r="N2854" s="315">
        <f t="shared" si="829"/>
        <v>0</v>
      </c>
      <c r="O2854" s="424">
        <f t="shared" si="830"/>
        <v>0</v>
      </c>
      <c r="P2854" s="244"/>
      <c r="Q2854" s="663"/>
      <c r="R2854" s="667"/>
      <c r="S2854" s="667"/>
      <c r="T2854" s="667"/>
      <c r="U2854" s="667"/>
      <c r="V2854" s="667"/>
      <c r="W2854" s="711"/>
      <c r="X2854" s="313">
        <f t="shared" si="827"/>
        <v>0</v>
      </c>
    </row>
    <row r="2855" spans="2:24" ht="18.600000000000001" hidden="1" thickBot="1">
      <c r="B2855" s="686">
        <v>800</v>
      </c>
      <c r="C2855" s="947" t="s">
        <v>1059</v>
      </c>
      <c r="D2855" s="947"/>
      <c r="E2855" s="687"/>
      <c r="F2855" s="690"/>
      <c r="G2855" s="691"/>
      <c r="H2855" s="691"/>
      <c r="I2855" s="692">
        <f t="shared" si="828"/>
        <v>0</v>
      </c>
      <c r="J2855" s="243" t="str">
        <f t="shared" si="826"/>
        <v/>
      </c>
      <c r="K2855" s="244"/>
      <c r="L2855" s="428"/>
      <c r="M2855" s="254"/>
      <c r="N2855" s="315">
        <f t="shared" si="829"/>
        <v>0</v>
      </c>
      <c r="O2855" s="424">
        <f t="shared" si="830"/>
        <v>0</v>
      </c>
      <c r="P2855" s="244"/>
      <c r="Q2855" s="665"/>
      <c r="R2855" s="666"/>
      <c r="S2855" s="667"/>
      <c r="T2855" s="667"/>
      <c r="U2855" s="666"/>
      <c r="V2855" s="667"/>
      <c r="W2855" s="711"/>
      <c r="X2855" s="313">
        <f t="shared" si="827"/>
        <v>0</v>
      </c>
    </row>
    <row r="2856" spans="2:24" ht="18.600000000000001" thickBot="1">
      <c r="B2856" s="686">
        <v>1000</v>
      </c>
      <c r="C2856" s="943" t="s">
        <v>210</v>
      </c>
      <c r="D2856" s="943"/>
      <c r="E2856" s="687"/>
      <c r="F2856" s="688">
        <f>SUM(F2857:F2873)</f>
        <v>0</v>
      </c>
      <c r="G2856" s="689">
        <f>SUM(G2857:G2873)</f>
        <v>12850</v>
      </c>
      <c r="H2856" s="689">
        <f>SUM(H2857:H2873)</f>
        <v>0</v>
      </c>
      <c r="I2856" s="689">
        <f>SUM(I2857:I2873)</f>
        <v>12850</v>
      </c>
      <c r="J2856" s="243">
        <f t="shared" si="826"/>
        <v>1</v>
      </c>
      <c r="K2856" s="244"/>
      <c r="L2856" s="316">
        <f>SUM(L2857:L2873)</f>
        <v>0</v>
      </c>
      <c r="M2856" s="317">
        <f>SUM(M2857:M2873)</f>
        <v>0</v>
      </c>
      <c r="N2856" s="425">
        <f>SUM(N2857:N2873)</f>
        <v>12850</v>
      </c>
      <c r="O2856" s="426">
        <f>SUM(O2857:O2873)</f>
        <v>-12850</v>
      </c>
      <c r="P2856" s="244"/>
      <c r="Q2856" s="316">
        <f t="shared" ref="Q2856:W2856" si="831">SUM(Q2857:Q2873)</f>
        <v>0</v>
      </c>
      <c r="R2856" s="317">
        <f t="shared" si="831"/>
        <v>0</v>
      </c>
      <c r="S2856" s="317">
        <f t="shared" si="831"/>
        <v>12850</v>
      </c>
      <c r="T2856" s="317">
        <f t="shared" si="831"/>
        <v>-12850</v>
      </c>
      <c r="U2856" s="317">
        <f t="shared" si="831"/>
        <v>0</v>
      </c>
      <c r="V2856" s="317">
        <f t="shared" si="831"/>
        <v>0</v>
      </c>
      <c r="W2856" s="426">
        <f t="shared" si="831"/>
        <v>0</v>
      </c>
      <c r="X2856" s="313">
        <f t="shared" si="827"/>
        <v>-12850</v>
      </c>
    </row>
    <row r="2857" spans="2:24" ht="18.600000000000001" hidden="1" thickBot="1">
      <c r="B2857" s="136"/>
      <c r="C2857" s="144">
        <v>1011</v>
      </c>
      <c r="D2857" s="163" t="s">
        <v>211</v>
      </c>
      <c r="E2857" s="704"/>
      <c r="F2857" s="449"/>
      <c r="G2857" s="245"/>
      <c r="H2857" s="245"/>
      <c r="I2857" s="476">
        <f t="shared" ref="I2857:I2873" si="832">F2857+G2857+H2857</f>
        <v>0</v>
      </c>
      <c r="J2857" s="243" t="str">
        <f t="shared" si="826"/>
        <v/>
      </c>
      <c r="K2857" s="244"/>
      <c r="L2857" s="423"/>
      <c r="M2857" s="252"/>
      <c r="N2857" s="315">
        <f t="shared" ref="N2857:N2873" si="833">I2857</f>
        <v>0</v>
      </c>
      <c r="O2857" s="424">
        <f t="shared" ref="O2857:O2873" si="834">L2857+M2857-N2857</f>
        <v>0</v>
      </c>
      <c r="P2857" s="244"/>
      <c r="Q2857" s="423"/>
      <c r="R2857" s="252"/>
      <c r="S2857" s="429">
        <f t="shared" ref="S2857:S2864" si="835">+IF(+(L2857+M2857)&gt;=I2857,+M2857,+(+I2857-L2857))</f>
        <v>0</v>
      </c>
      <c r="T2857" s="315">
        <f t="shared" ref="T2857:T2864" si="836">Q2857+R2857-S2857</f>
        <v>0</v>
      </c>
      <c r="U2857" s="252"/>
      <c r="V2857" s="252"/>
      <c r="W2857" s="253"/>
      <c r="X2857" s="313">
        <f t="shared" si="827"/>
        <v>0</v>
      </c>
    </row>
    <row r="2858" spans="2:24" ht="18.600000000000001" hidden="1" thickBot="1">
      <c r="B2858" s="136"/>
      <c r="C2858" s="137">
        <v>1012</v>
      </c>
      <c r="D2858" s="145" t="s">
        <v>212</v>
      </c>
      <c r="E2858" s="704"/>
      <c r="F2858" s="449"/>
      <c r="G2858" s="245"/>
      <c r="H2858" s="245"/>
      <c r="I2858" s="476">
        <f t="shared" si="832"/>
        <v>0</v>
      </c>
      <c r="J2858" s="243" t="str">
        <f t="shared" si="826"/>
        <v/>
      </c>
      <c r="K2858" s="244"/>
      <c r="L2858" s="423"/>
      <c r="M2858" s="252"/>
      <c r="N2858" s="315">
        <f t="shared" si="833"/>
        <v>0</v>
      </c>
      <c r="O2858" s="424">
        <f t="shared" si="834"/>
        <v>0</v>
      </c>
      <c r="P2858" s="244"/>
      <c r="Q2858" s="423"/>
      <c r="R2858" s="252"/>
      <c r="S2858" s="429">
        <f t="shared" si="835"/>
        <v>0</v>
      </c>
      <c r="T2858" s="315">
        <f t="shared" si="836"/>
        <v>0</v>
      </c>
      <c r="U2858" s="252"/>
      <c r="V2858" s="252"/>
      <c r="W2858" s="253"/>
      <c r="X2858" s="313">
        <f t="shared" si="827"/>
        <v>0</v>
      </c>
    </row>
    <row r="2859" spans="2:24" ht="18.600000000000001" hidden="1" thickBot="1">
      <c r="B2859" s="136"/>
      <c r="C2859" s="137">
        <v>1013</v>
      </c>
      <c r="D2859" s="145" t="s">
        <v>213</v>
      </c>
      <c r="E2859" s="704"/>
      <c r="F2859" s="449"/>
      <c r="G2859" s="245"/>
      <c r="H2859" s="245"/>
      <c r="I2859" s="476">
        <f t="shared" si="832"/>
        <v>0</v>
      </c>
      <c r="J2859" s="243" t="str">
        <f t="shared" si="826"/>
        <v/>
      </c>
      <c r="K2859" s="244"/>
      <c r="L2859" s="423"/>
      <c r="M2859" s="252"/>
      <c r="N2859" s="315">
        <f t="shared" si="833"/>
        <v>0</v>
      </c>
      <c r="O2859" s="424">
        <f t="shared" si="834"/>
        <v>0</v>
      </c>
      <c r="P2859" s="244"/>
      <c r="Q2859" s="423"/>
      <c r="R2859" s="252"/>
      <c r="S2859" s="429">
        <f t="shared" si="835"/>
        <v>0</v>
      </c>
      <c r="T2859" s="315">
        <f t="shared" si="836"/>
        <v>0</v>
      </c>
      <c r="U2859" s="252"/>
      <c r="V2859" s="252"/>
      <c r="W2859" s="253"/>
      <c r="X2859" s="313">
        <f t="shared" si="827"/>
        <v>0</v>
      </c>
    </row>
    <row r="2860" spans="2:24" ht="18.600000000000001" hidden="1" thickBot="1">
      <c r="B2860" s="136"/>
      <c r="C2860" s="137">
        <v>1014</v>
      </c>
      <c r="D2860" s="145" t="s">
        <v>214</v>
      </c>
      <c r="E2860" s="704"/>
      <c r="F2860" s="449"/>
      <c r="G2860" s="245"/>
      <c r="H2860" s="245"/>
      <c r="I2860" s="476">
        <f t="shared" si="832"/>
        <v>0</v>
      </c>
      <c r="J2860" s="243" t="str">
        <f t="shared" si="826"/>
        <v/>
      </c>
      <c r="K2860" s="244"/>
      <c r="L2860" s="423"/>
      <c r="M2860" s="252"/>
      <c r="N2860" s="315">
        <f t="shared" si="833"/>
        <v>0</v>
      </c>
      <c r="O2860" s="424">
        <f t="shared" si="834"/>
        <v>0</v>
      </c>
      <c r="P2860" s="244"/>
      <c r="Q2860" s="423"/>
      <c r="R2860" s="252"/>
      <c r="S2860" s="429">
        <f t="shared" si="835"/>
        <v>0</v>
      </c>
      <c r="T2860" s="315">
        <f t="shared" si="836"/>
        <v>0</v>
      </c>
      <c r="U2860" s="252"/>
      <c r="V2860" s="252"/>
      <c r="W2860" s="253"/>
      <c r="X2860" s="313">
        <f t="shared" si="827"/>
        <v>0</v>
      </c>
    </row>
    <row r="2861" spans="2:24" ht="18.600000000000001" thickBot="1">
      <c r="B2861" s="136"/>
      <c r="C2861" s="137">
        <v>1015</v>
      </c>
      <c r="D2861" s="145" t="s">
        <v>215</v>
      </c>
      <c r="E2861" s="704"/>
      <c r="F2861" s="449"/>
      <c r="G2861" s="245">
        <v>8000</v>
      </c>
      <c r="H2861" s="245"/>
      <c r="I2861" s="476">
        <f t="shared" si="832"/>
        <v>8000</v>
      </c>
      <c r="J2861" s="243">
        <f t="shared" si="826"/>
        <v>1</v>
      </c>
      <c r="K2861" s="244"/>
      <c r="L2861" s="423"/>
      <c r="M2861" s="252"/>
      <c r="N2861" s="315">
        <f t="shared" si="833"/>
        <v>8000</v>
      </c>
      <c r="O2861" s="424">
        <f t="shared" si="834"/>
        <v>-8000</v>
      </c>
      <c r="P2861" s="244"/>
      <c r="Q2861" s="423"/>
      <c r="R2861" s="252"/>
      <c r="S2861" s="429">
        <f t="shared" si="835"/>
        <v>8000</v>
      </c>
      <c r="T2861" s="315">
        <f t="shared" si="836"/>
        <v>-8000</v>
      </c>
      <c r="U2861" s="252"/>
      <c r="V2861" s="252"/>
      <c r="W2861" s="253"/>
      <c r="X2861" s="313">
        <f t="shared" si="827"/>
        <v>-8000</v>
      </c>
    </row>
    <row r="2862" spans="2:24" ht="18.600000000000001" thickBot="1">
      <c r="B2862" s="136"/>
      <c r="C2862" s="137">
        <v>1016</v>
      </c>
      <c r="D2862" s="145" t="s">
        <v>216</v>
      </c>
      <c r="E2862" s="704"/>
      <c r="F2862" s="449"/>
      <c r="G2862" s="245">
        <v>2000</v>
      </c>
      <c r="H2862" s="245"/>
      <c r="I2862" s="476">
        <f t="shared" si="832"/>
        <v>2000</v>
      </c>
      <c r="J2862" s="243">
        <f t="shared" si="826"/>
        <v>1</v>
      </c>
      <c r="K2862" s="244"/>
      <c r="L2862" s="423"/>
      <c r="M2862" s="252"/>
      <c r="N2862" s="315">
        <f t="shared" si="833"/>
        <v>2000</v>
      </c>
      <c r="O2862" s="424">
        <f t="shared" si="834"/>
        <v>-2000</v>
      </c>
      <c r="P2862" s="244"/>
      <c r="Q2862" s="423"/>
      <c r="R2862" s="252"/>
      <c r="S2862" s="429">
        <f t="shared" si="835"/>
        <v>2000</v>
      </c>
      <c r="T2862" s="315">
        <f t="shared" si="836"/>
        <v>-2000</v>
      </c>
      <c r="U2862" s="252"/>
      <c r="V2862" s="252"/>
      <c r="W2862" s="253"/>
      <c r="X2862" s="313">
        <f t="shared" si="827"/>
        <v>-2000</v>
      </c>
    </row>
    <row r="2863" spans="2:24" ht="18.600000000000001" thickBot="1">
      <c r="B2863" s="140"/>
      <c r="C2863" s="164">
        <v>1020</v>
      </c>
      <c r="D2863" s="165" t="s">
        <v>217</v>
      </c>
      <c r="E2863" s="704"/>
      <c r="F2863" s="449"/>
      <c r="G2863" s="245">
        <v>1000</v>
      </c>
      <c r="H2863" s="245"/>
      <c r="I2863" s="476">
        <f t="shared" si="832"/>
        <v>1000</v>
      </c>
      <c r="J2863" s="243">
        <f t="shared" si="826"/>
        <v>1</v>
      </c>
      <c r="K2863" s="244"/>
      <c r="L2863" s="423"/>
      <c r="M2863" s="252"/>
      <c r="N2863" s="315">
        <f t="shared" si="833"/>
        <v>1000</v>
      </c>
      <c r="O2863" s="424">
        <f t="shared" si="834"/>
        <v>-1000</v>
      </c>
      <c r="P2863" s="244"/>
      <c r="Q2863" s="423"/>
      <c r="R2863" s="252"/>
      <c r="S2863" s="429">
        <f t="shared" si="835"/>
        <v>1000</v>
      </c>
      <c r="T2863" s="315">
        <f t="shared" si="836"/>
        <v>-1000</v>
      </c>
      <c r="U2863" s="252"/>
      <c r="V2863" s="252"/>
      <c r="W2863" s="253"/>
      <c r="X2863" s="313">
        <f t="shared" si="827"/>
        <v>-1000</v>
      </c>
    </row>
    <row r="2864" spans="2:24" ht="18.600000000000001" thickBot="1">
      <c r="B2864" s="136"/>
      <c r="C2864" s="137">
        <v>1030</v>
      </c>
      <c r="D2864" s="145" t="s">
        <v>218</v>
      </c>
      <c r="E2864" s="704"/>
      <c r="F2864" s="449"/>
      <c r="G2864" s="245">
        <v>1000</v>
      </c>
      <c r="H2864" s="245"/>
      <c r="I2864" s="476">
        <f t="shared" si="832"/>
        <v>1000</v>
      </c>
      <c r="J2864" s="243">
        <f t="shared" si="826"/>
        <v>1</v>
      </c>
      <c r="K2864" s="244"/>
      <c r="L2864" s="423"/>
      <c r="M2864" s="252"/>
      <c r="N2864" s="315">
        <f t="shared" si="833"/>
        <v>1000</v>
      </c>
      <c r="O2864" s="424">
        <f t="shared" si="834"/>
        <v>-1000</v>
      </c>
      <c r="P2864" s="244"/>
      <c r="Q2864" s="423"/>
      <c r="R2864" s="252"/>
      <c r="S2864" s="429">
        <f t="shared" si="835"/>
        <v>1000</v>
      </c>
      <c r="T2864" s="315">
        <f t="shared" si="836"/>
        <v>-1000</v>
      </c>
      <c r="U2864" s="252"/>
      <c r="V2864" s="252"/>
      <c r="W2864" s="253"/>
      <c r="X2864" s="313">
        <f t="shared" si="827"/>
        <v>-1000</v>
      </c>
    </row>
    <row r="2865" spans="2:24" ht="18.600000000000001" hidden="1" thickBot="1">
      <c r="B2865" s="136"/>
      <c r="C2865" s="164">
        <v>1051</v>
      </c>
      <c r="D2865" s="167" t="s">
        <v>219</v>
      </c>
      <c r="E2865" s="704"/>
      <c r="F2865" s="449"/>
      <c r="G2865" s="245"/>
      <c r="H2865" s="245"/>
      <c r="I2865" s="476">
        <f t="shared" si="832"/>
        <v>0</v>
      </c>
      <c r="J2865" s="243" t="str">
        <f t="shared" si="826"/>
        <v/>
      </c>
      <c r="K2865" s="244"/>
      <c r="L2865" s="423"/>
      <c r="M2865" s="252"/>
      <c r="N2865" s="315">
        <f t="shared" si="833"/>
        <v>0</v>
      </c>
      <c r="O2865" s="424">
        <f t="shared" si="834"/>
        <v>0</v>
      </c>
      <c r="P2865" s="244"/>
      <c r="Q2865" s="663"/>
      <c r="R2865" s="667"/>
      <c r="S2865" s="667"/>
      <c r="T2865" s="667"/>
      <c r="U2865" s="667"/>
      <c r="V2865" s="667"/>
      <c r="W2865" s="711"/>
      <c r="X2865" s="313">
        <f t="shared" si="827"/>
        <v>0</v>
      </c>
    </row>
    <row r="2866" spans="2:24" ht="18.600000000000001" hidden="1" thickBot="1">
      <c r="B2866" s="136"/>
      <c r="C2866" s="137">
        <v>1052</v>
      </c>
      <c r="D2866" s="145" t="s">
        <v>220</v>
      </c>
      <c r="E2866" s="704"/>
      <c r="F2866" s="449"/>
      <c r="G2866" s="245"/>
      <c r="H2866" s="245"/>
      <c r="I2866" s="476">
        <f t="shared" si="832"/>
        <v>0</v>
      </c>
      <c r="J2866" s="243" t="str">
        <f t="shared" si="826"/>
        <v/>
      </c>
      <c r="K2866" s="244"/>
      <c r="L2866" s="423"/>
      <c r="M2866" s="252"/>
      <c r="N2866" s="315">
        <f t="shared" si="833"/>
        <v>0</v>
      </c>
      <c r="O2866" s="424">
        <f t="shared" si="834"/>
        <v>0</v>
      </c>
      <c r="P2866" s="244"/>
      <c r="Q2866" s="663"/>
      <c r="R2866" s="667"/>
      <c r="S2866" s="667"/>
      <c r="T2866" s="667"/>
      <c r="U2866" s="667"/>
      <c r="V2866" s="667"/>
      <c r="W2866" s="711"/>
      <c r="X2866" s="313">
        <f t="shared" si="827"/>
        <v>0</v>
      </c>
    </row>
    <row r="2867" spans="2:24" ht="18.600000000000001" hidden="1" thickBot="1">
      <c r="B2867" s="136"/>
      <c r="C2867" s="168">
        <v>1053</v>
      </c>
      <c r="D2867" s="169" t="s">
        <v>1682</v>
      </c>
      <c r="E2867" s="704"/>
      <c r="F2867" s="449"/>
      <c r="G2867" s="245"/>
      <c r="H2867" s="245"/>
      <c r="I2867" s="476">
        <f t="shared" si="832"/>
        <v>0</v>
      </c>
      <c r="J2867" s="243" t="str">
        <f t="shared" si="826"/>
        <v/>
      </c>
      <c r="K2867" s="244"/>
      <c r="L2867" s="423"/>
      <c r="M2867" s="252"/>
      <c r="N2867" s="315">
        <f t="shared" si="833"/>
        <v>0</v>
      </c>
      <c r="O2867" s="424">
        <f t="shared" si="834"/>
        <v>0</v>
      </c>
      <c r="P2867" s="244"/>
      <c r="Q2867" s="663"/>
      <c r="R2867" s="667"/>
      <c r="S2867" s="667"/>
      <c r="T2867" s="667"/>
      <c r="U2867" s="667"/>
      <c r="V2867" s="667"/>
      <c r="W2867" s="711"/>
      <c r="X2867" s="313">
        <f t="shared" si="827"/>
        <v>0</v>
      </c>
    </row>
    <row r="2868" spans="2:24" ht="18.600000000000001" thickBot="1">
      <c r="B2868" s="136"/>
      <c r="C2868" s="137">
        <v>1062</v>
      </c>
      <c r="D2868" s="139" t="s">
        <v>221</v>
      </c>
      <c r="E2868" s="704"/>
      <c r="F2868" s="449"/>
      <c r="G2868" s="245">
        <v>850</v>
      </c>
      <c r="H2868" s="245"/>
      <c r="I2868" s="476">
        <f t="shared" si="832"/>
        <v>850</v>
      </c>
      <c r="J2868" s="243">
        <f t="shared" si="826"/>
        <v>1</v>
      </c>
      <c r="K2868" s="244"/>
      <c r="L2868" s="423"/>
      <c r="M2868" s="252"/>
      <c r="N2868" s="315">
        <f t="shared" si="833"/>
        <v>850</v>
      </c>
      <c r="O2868" s="424">
        <f t="shared" si="834"/>
        <v>-850</v>
      </c>
      <c r="P2868" s="244"/>
      <c r="Q2868" s="423"/>
      <c r="R2868" s="252"/>
      <c r="S2868" s="429">
        <f>+IF(+(L2868+M2868)&gt;=I2868,+M2868,+(+I2868-L2868))</f>
        <v>850</v>
      </c>
      <c r="T2868" s="315">
        <f>Q2868+R2868-S2868</f>
        <v>-850</v>
      </c>
      <c r="U2868" s="252"/>
      <c r="V2868" s="252"/>
      <c r="W2868" s="253"/>
      <c r="X2868" s="313">
        <f t="shared" si="827"/>
        <v>-850</v>
      </c>
    </row>
    <row r="2869" spans="2:24" ht="18.600000000000001" hidden="1" thickBot="1">
      <c r="B2869" s="136"/>
      <c r="C2869" s="137">
        <v>1063</v>
      </c>
      <c r="D2869" s="139" t="s">
        <v>222</v>
      </c>
      <c r="E2869" s="704"/>
      <c r="F2869" s="449"/>
      <c r="G2869" s="245"/>
      <c r="H2869" s="245"/>
      <c r="I2869" s="476">
        <f t="shared" si="832"/>
        <v>0</v>
      </c>
      <c r="J2869" s="243" t="str">
        <f t="shared" si="826"/>
        <v/>
      </c>
      <c r="K2869" s="244"/>
      <c r="L2869" s="423"/>
      <c r="M2869" s="252"/>
      <c r="N2869" s="315">
        <f t="shared" si="833"/>
        <v>0</v>
      </c>
      <c r="O2869" s="424">
        <f t="shared" si="834"/>
        <v>0</v>
      </c>
      <c r="P2869" s="244"/>
      <c r="Q2869" s="663"/>
      <c r="R2869" s="667"/>
      <c r="S2869" s="667"/>
      <c r="T2869" s="667"/>
      <c r="U2869" s="667"/>
      <c r="V2869" s="667"/>
      <c r="W2869" s="711"/>
      <c r="X2869" s="313">
        <f t="shared" si="827"/>
        <v>0</v>
      </c>
    </row>
    <row r="2870" spans="2:24" ht="18.600000000000001" hidden="1" thickBot="1">
      <c r="B2870" s="136"/>
      <c r="C2870" s="168">
        <v>1069</v>
      </c>
      <c r="D2870" s="170" t="s">
        <v>223</v>
      </c>
      <c r="E2870" s="704"/>
      <c r="F2870" s="449"/>
      <c r="G2870" s="245"/>
      <c r="H2870" s="245"/>
      <c r="I2870" s="476">
        <f t="shared" si="832"/>
        <v>0</v>
      </c>
      <c r="J2870" s="243" t="str">
        <f t="shared" ref="J2870:J2901" si="837">(IF($E2870&lt;&gt;0,$J$2,IF($I2870&lt;&gt;0,$J$2,"")))</f>
        <v/>
      </c>
      <c r="K2870" s="244"/>
      <c r="L2870" s="423"/>
      <c r="M2870" s="252"/>
      <c r="N2870" s="315">
        <f t="shared" si="833"/>
        <v>0</v>
      </c>
      <c r="O2870" s="424">
        <f t="shared" si="834"/>
        <v>0</v>
      </c>
      <c r="P2870" s="244"/>
      <c r="Q2870" s="423"/>
      <c r="R2870" s="252"/>
      <c r="S2870" s="429">
        <f>+IF(+(L2870+M2870)&gt;=I2870,+M2870,+(+I2870-L2870))</f>
        <v>0</v>
      </c>
      <c r="T2870" s="315">
        <f>Q2870+R2870-S2870</f>
        <v>0</v>
      </c>
      <c r="U2870" s="252"/>
      <c r="V2870" s="252"/>
      <c r="W2870" s="253"/>
      <c r="X2870" s="313">
        <f t="shared" ref="X2870:X2901" si="838">T2870-U2870-V2870-W2870</f>
        <v>0</v>
      </c>
    </row>
    <row r="2871" spans="2:24" ht="31.8" hidden="1" thickBot="1">
      <c r="B2871" s="140"/>
      <c r="C2871" s="137">
        <v>1091</v>
      </c>
      <c r="D2871" s="145" t="s">
        <v>224</v>
      </c>
      <c r="E2871" s="704"/>
      <c r="F2871" s="449"/>
      <c r="G2871" s="245"/>
      <c r="H2871" s="245"/>
      <c r="I2871" s="476">
        <f t="shared" si="832"/>
        <v>0</v>
      </c>
      <c r="J2871" s="243" t="str">
        <f t="shared" si="837"/>
        <v/>
      </c>
      <c r="K2871" s="244"/>
      <c r="L2871" s="423"/>
      <c r="M2871" s="252"/>
      <c r="N2871" s="315">
        <f t="shared" si="833"/>
        <v>0</v>
      </c>
      <c r="O2871" s="424">
        <f t="shared" si="834"/>
        <v>0</v>
      </c>
      <c r="P2871" s="244"/>
      <c r="Q2871" s="423"/>
      <c r="R2871" s="252"/>
      <c r="S2871" s="429">
        <f>+IF(+(L2871+M2871)&gt;=I2871,+M2871,+(+I2871-L2871))</f>
        <v>0</v>
      </c>
      <c r="T2871" s="315">
        <f>Q2871+R2871-S2871</f>
        <v>0</v>
      </c>
      <c r="U2871" s="252"/>
      <c r="V2871" s="252"/>
      <c r="W2871" s="253"/>
      <c r="X2871" s="313">
        <f t="shared" si="838"/>
        <v>0</v>
      </c>
    </row>
    <row r="2872" spans="2:24" ht="18.600000000000001" hidden="1" thickBot="1">
      <c r="B2872" s="136"/>
      <c r="C2872" s="137">
        <v>1092</v>
      </c>
      <c r="D2872" s="145" t="s">
        <v>352</v>
      </c>
      <c r="E2872" s="704"/>
      <c r="F2872" s="449"/>
      <c r="G2872" s="245"/>
      <c r="H2872" s="245"/>
      <c r="I2872" s="476">
        <f t="shared" si="832"/>
        <v>0</v>
      </c>
      <c r="J2872" s="243" t="str">
        <f t="shared" si="837"/>
        <v/>
      </c>
      <c r="K2872" s="244"/>
      <c r="L2872" s="423"/>
      <c r="M2872" s="252"/>
      <c r="N2872" s="315">
        <f t="shared" si="833"/>
        <v>0</v>
      </c>
      <c r="O2872" s="424">
        <f t="shared" si="834"/>
        <v>0</v>
      </c>
      <c r="P2872" s="244"/>
      <c r="Q2872" s="663"/>
      <c r="R2872" s="667"/>
      <c r="S2872" s="667"/>
      <c r="T2872" s="667"/>
      <c r="U2872" s="667"/>
      <c r="V2872" s="667"/>
      <c r="W2872" s="711"/>
      <c r="X2872" s="313">
        <f t="shared" si="838"/>
        <v>0</v>
      </c>
    </row>
    <row r="2873" spans="2:24" ht="18.600000000000001" hidden="1" thickBot="1">
      <c r="B2873" s="136"/>
      <c r="C2873" s="142">
        <v>1098</v>
      </c>
      <c r="D2873" s="146" t="s">
        <v>225</v>
      </c>
      <c r="E2873" s="704"/>
      <c r="F2873" s="449"/>
      <c r="G2873" s="245"/>
      <c r="H2873" s="245"/>
      <c r="I2873" s="476">
        <f t="shared" si="832"/>
        <v>0</v>
      </c>
      <c r="J2873" s="243" t="str">
        <f t="shared" si="837"/>
        <v/>
      </c>
      <c r="K2873" s="244"/>
      <c r="L2873" s="423"/>
      <c r="M2873" s="252"/>
      <c r="N2873" s="315">
        <f t="shared" si="833"/>
        <v>0</v>
      </c>
      <c r="O2873" s="424">
        <f t="shared" si="834"/>
        <v>0</v>
      </c>
      <c r="P2873" s="244"/>
      <c r="Q2873" s="423"/>
      <c r="R2873" s="252"/>
      <c r="S2873" s="429">
        <f>+IF(+(L2873+M2873)&gt;=I2873,+M2873,+(+I2873-L2873))</f>
        <v>0</v>
      </c>
      <c r="T2873" s="315">
        <f>Q2873+R2873-S2873</f>
        <v>0</v>
      </c>
      <c r="U2873" s="252"/>
      <c r="V2873" s="252"/>
      <c r="W2873" s="253"/>
      <c r="X2873" s="313">
        <f t="shared" si="838"/>
        <v>0</v>
      </c>
    </row>
    <row r="2874" spans="2:24" ht="18.600000000000001" hidden="1" thickBot="1">
      <c r="B2874" s="686">
        <v>1900</v>
      </c>
      <c r="C2874" s="942" t="s">
        <v>286</v>
      </c>
      <c r="D2874" s="942"/>
      <c r="E2874" s="687"/>
      <c r="F2874" s="688">
        <f>SUM(F2875:F2877)</f>
        <v>0</v>
      </c>
      <c r="G2874" s="689">
        <f>SUM(G2875:G2877)</f>
        <v>0</v>
      </c>
      <c r="H2874" s="689">
        <f>SUM(H2875:H2877)</f>
        <v>0</v>
      </c>
      <c r="I2874" s="689">
        <f>SUM(I2875:I2877)</f>
        <v>0</v>
      </c>
      <c r="J2874" s="243" t="str">
        <f t="shared" si="837"/>
        <v/>
      </c>
      <c r="K2874" s="244"/>
      <c r="L2874" s="316">
        <f>SUM(L2875:L2877)</f>
        <v>0</v>
      </c>
      <c r="M2874" s="317">
        <f>SUM(M2875:M2877)</f>
        <v>0</v>
      </c>
      <c r="N2874" s="425">
        <f>SUM(N2875:N2877)</f>
        <v>0</v>
      </c>
      <c r="O2874" s="426">
        <f>SUM(O2875:O2877)</f>
        <v>0</v>
      </c>
      <c r="P2874" s="244"/>
      <c r="Q2874" s="665"/>
      <c r="R2874" s="666"/>
      <c r="S2874" s="666"/>
      <c r="T2874" s="666"/>
      <c r="U2874" s="666"/>
      <c r="V2874" s="666"/>
      <c r="W2874" s="712"/>
      <c r="X2874" s="313">
        <f t="shared" si="838"/>
        <v>0</v>
      </c>
    </row>
    <row r="2875" spans="2:24" ht="18.600000000000001" hidden="1" thickBot="1">
      <c r="B2875" s="136"/>
      <c r="C2875" s="144">
        <v>1901</v>
      </c>
      <c r="D2875" s="138" t="s">
        <v>287</v>
      </c>
      <c r="E2875" s="704"/>
      <c r="F2875" s="449"/>
      <c r="G2875" s="245"/>
      <c r="H2875" s="245"/>
      <c r="I2875" s="476">
        <f>F2875+G2875+H2875</f>
        <v>0</v>
      </c>
      <c r="J2875" s="243" t="str">
        <f t="shared" si="837"/>
        <v/>
      </c>
      <c r="K2875" s="244"/>
      <c r="L2875" s="423"/>
      <c r="M2875" s="252"/>
      <c r="N2875" s="315">
        <f>I2875</f>
        <v>0</v>
      </c>
      <c r="O2875" s="424">
        <f>L2875+M2875-N2875</f>
        <v>0</v>
      </c>
      <c r="P2875" s="244"/>
      <c r="Q2875" s="663"/>
      <c r="R2875" s="667"/>
      <c r="S2875" s="667"/>
      <c r="T2875" s="667"/>
      <c r="U2875" s="667"/>
      <c r="V2875" s="667"/>
      <c r="W2875" s="711"/>
      <c r="X2875" s="313">
        <f t="shared" si="838"/>
        <v>0</v>
      </c>
    </row>
    <row r="2876" spans="2:24" ht="18.600000000000001" hidden="1" thickBot="1">
      <c r="B2876" s="136"/>
      <c r="C2876" s="137">
        <v>1981</v>
      </c>
      <c r="D2876" s="139" t="s">
        <v>288</v>
      </c>
      <c r="E2876" s="704"/>
      <c r="F2876" s="449"/>
      <c r="G2876" s="245"/>
      <c r="H2876" s="245"/>
      <c r="I2876" s="476">
        <f>F2876+G2876+H2876</f>
        <v>0</v>
      </c>
      <c r="J2876" s="243" t="str">
        <f t="shared" si="837"/>
        <v/>
      </c>
      <c r="K2876" s="244"/>
      <c r="L2876" s="423"/>
      <c r="M2876" s="252"/>
      <c r="N2876" s="315">
        <f>I2876</f>
        <v>0</v>
      </c>
      <c r="O2876" s="424">
        <f>L2876+M2876-N2876</f>
        <v>0</v>
      </c>
      <c r="P2876" s="244"/>
      <c r="Q2876" s="663"/>
      <c r="R2876" s="667"/>
      <c r="S2876" s="667"/>
      <c r="T2876" s="667"/>
      <c r="U2876" s="667"/>
      <c r="V2876" s="667"/>
      <c r="W2876" s="711"/>
      <c r="X2876" s="313">
        <f t="shared" si="838"/>
        <v>0</v>
      </c>
    </row>
    <row r="2877" spans="2:24" ht="18.600000000000001" hidden="1" thickBot="1">
      <c r="B2877" s="136"/>
      <c r="C2877" s="142">
        <v>1991</v>
      </c>
      <c r="D2877" s="141" t="s">
        <v>289</v>
      </c>
      <c r="E2877" s="704"/>
      <c r="F2877" s="449"/>
      <c r="G2877" s="245"/>
      <c r="H2877" s="245"/>
      <c r="I2877" s="476">
        <f>F2877+G2877+H2877</f>
        <v>0</v>
      </c>
      <c r="J2877" s="243" t="str">
        <f t="shared" si="837"/>
        <v/>
      </c>
      <c r="K2877" s="244"/>
      <c r="L2877" s="423"/>
      <c r="M2877" s="252"/>
      <c r="N2877" s="315">
        <f>I2877</f>
        <v>0</v>
      </c>
      <c r="O2877" s="424">
        <f>L2877+M2877-N2877</f>
        <v>0</v>
      </c>
      <c r="P2877" s="244"/>
      <c r="Q2877" s="663"/>
      <c r="R2877" s="667"/>
      <c r="S2877" s="667"/>
      <c r="T2877" s="667"/>
      <c r="U2877" s="667"/>
      <c r="V2877" s="667"/>
      <c r="W2877" s="711"/>
      <c r="X2877" s="313">
        <f t="shared" si="838"/>
        <v>0</v>
      </c>
    </row>
    <row r="2878" spans="2:24" ht="18.600000000000001" hidden="1" thickBot="1">
      <c r="B2878" s="686">
        <v>2100</v>
      </c>
      <c r="C2878" s="942" t="s">
        <v>1067</v>
      </c>
      <c r="D2878" s="942"/>
      <c r="E2878" s="687"/>
      <c r="F2878" s="688">
        <f>SUM(F2879:F2883)</f>
        <v>0</v>
      </c>
      <c r="G2878" s="689">
        <f>SUM(G2879:G2883)</f>
        <v>0</v>
      </c>
      <c r="H2878" s="689">
        <f>SUM(H2879:H2883)</f>
        <v>0</v>
      </c>
      <c r="I2878" s="689">
        <f>SUM(I2879:I2883)</f>
        <v>0</v>
      </c>
      <c r="J2878" s="243" t="str">
        <f t="shared" si="837"/>
        <v/>
      </c>
      <c r="K2878" s="244"/>
      <c r="L2878" s="316">
        <f>SUM(L2879:L2883)</f>
        <v>0</v>
      </c>
      <c r="M2878" s="317">
        <f>SUM(M2879:M2883)</f>
        <v>0</v>
      </c>
      <c r="N2878" s="425">
        <f>SUM(N2879:N2883)</f>
        <v>0</v>
      </c>
      <c r="O2878" s="426">
        <f>SUM(O2879:O2883)</f>
        <v>0</v>
      </c>
      <c r="P2878" s="244"/>
      <c r="Q2878" s="665"/>
      <c r="R2878" s="666"/>
      <c r="S2878" s="666"/>
      <c r="T2878" s="666"/>
      <c r="U2878" s="666"/>
      <c r="V2878" s="666"/>
      <c r="W2878" s="712"/>
      <c r="X2878" s="313">
        <f t="shared" si="838"/>
        <v>0</v>
      </c>
    </row>
    <row r="2879" spans="2:24" ht="18.600000000000001" hidden="1" thickBot="1">
      <c r="B2879" s="136"/>
      <c r="C2879" s="144">
        <v>2110</v>
      </c>
      <c r="D2879" s="147" t="s">
        <v>226</v>
      </c>
      <c r="E2879" s="704"/>
      <c r="F2879" s="449"/>
      <c r="G2879" s="245"/>
      <c r="H2879" s="245"/>
      <c r="I2879" s="476">
        <f>F2879+G2879+H2879</f>
        <v>0</v>
      </c>
      <c r="J2879" s="243" t="str">
        <f t="shared" si="837"/>
        <v/>
      </c>
      <c r="K2879" s="244"/>
      <c r="L2879" s="423"/>
      <c r="M2879" s="252"/>
      <c r="N2879" s="315">
        <f>I2879</f>
        <v>0</v>
      </c>
      <c r="O2879" s="424">
        <f>L2879+M2879-N2879</f>
        <v>0</v>
      </c>
      <c r="P2879" s="244"/>
      <c r="Q2879" s="663"/>
      <c r="R2879" s="667"/>
      <c r="S2879" s="667"/>
      <c r="T2879" s="667"/>
      <c r="U2879" s="667"/>
      <c r="V2879" s="667"/>
      <c r="W2879" s="711"/>
      <c r="X2879" s="313">
        <f t="shared" si="838"/>
        <v>0</v>
      </c>
    </row>
    <row r="2880" spans="2:24" ht="18.600000000000001" hidden="1" thickBot="1">
      <c r="B2880" s="171"/>
      <c r="C2880" s="137">
        <v>2120</v>
      </c>
      <c r="D2880" s="159" t="s">
        <v>227</v>
      </c>
      <c r="E2880" s="704"/>
      <c r="F2880" s="449"/>
      <c r="G2880" s="245"/>
      <c r="H2880" s="245"/>
      <c r="I2880" s="476">
        <f>F2880+G2880+H2880</f>
        <v>0</v>
      </c>
      <c r="J2880" s="243" t="str">
        <f t="shared" si="837"/>
        <v/>
      </c>
      <c r="K2880" s="244"/>
      <c r="L2880" s="423"/>
      <c r="M2880" s="252"/>
      <c r="N2880" s="315">
        <f>I2880</f>
        <v>0</v>
      </c>
      <c r="O2880" s="424">
        <f>L2880+M2880-N2880</f>
        <v>0</v>
      </c>
      <c r="P2880" s="244"/>
      <c r="Q2880" s="663"/>
      <c r="R2880" s="667"/>
      <c r="S2880" s="667"/>
      <c r="T2880" s="667"/>
      <c r="U2880" s="667"/>
      <c r="V2880" s="667"/>
      <c r="W2880" s="711"/>
      <c r="X2880" s="313">
        <f t="shared" si="838"/>
        <v>0</v>
      </c>
    </row>
    <row r="2881" spans="2:24" ht="18.600000000000001" hidden="1" thickBot="1">
      <c r="B2881" s="171"/>
      <c r="C2881" s="137">
        <v>2125</v>
      </c>
      <c r="D2881" s="156" t="s">
        <v>1060</v>
      </c>
      <c r="E2881" s="704"/>
      <c r="F2881" s="592">
        <v>0</v>
      </c>
      <c r="G2881" s="592">
        <v>0</v>
      </c>
      <c r="H2881" s="592">
        <v>0</v>
      </c>
      <c r="I2881" s="476">
        <f>F2881+G2881+H2881</f>
        <v>0</v>
      </c>
      <c r="J2881" s="243" t="str">
        <f t="shared" si="837"/>
        <v/>
      </c>
      <c r="K2881" s="244"/>
      <c r="L2881" s="423"/>
      <c r="M2881" s="252"/>
      <c r="N2881" s="315">
        <f>I2881</f>
        <v>0</v>
      </c>
      <c r="O2881" s="424">
        <f>L2881+M2881-N2881</f>
        <v>0</v>
      </c>
      <c r="P2881" s="244"/>
      <c r="Q2881" s="663"/>
      <c r="R2881" s="667"/>
      <c r="S2881" s="667"/>
      <c r="T2881" s="667"/>
      <c r="U2881" s="667"/>
      <c r="V2881" s="667"/>
      <c r="W2881" s="711"/>
      <c r="X2881" s="313">
        <f t="shared" si="838"/>
        <v>0</v>
      </c>
    </row>
    <row r="2882" spans="2:24" ht="18.600000000000001" hidden="1" thickBot="1">
      <c r="B2882" s="143"/>
      <c r="C2882" s="137">
        <v>2140</v>
      </c>
      <c r="D2882" s="159" t="s">
        <v>229</v>
      </c>
      <c r="E2882" s="704"/>
      <c r="F2882" s="592">
        <v>0</v>
      </c>
      <c r="G2882" s="592">
        <v>0</v>
      </c>
      <c r="H2882" s="592">
        <v>0</v>
      </c>
      <c r="I2882" s="476">
        <f>F2882+G2882+H2882</f>
        <v>0</v>
      </c>
      <c r="J2882" s="243" t="str">
        <f t="shared" si="837"/>
        <v/>
      </c>
      <c r="K2882" s="244"/>
      <c r="L2882" s="423"/>
      <c r="M2882" s="252"/>
      <c r="N2882" s="315">
        <f>I2882</f>
        <v>0</v>
      </c>
      <c r="O2882" s="424">
        <f>L2882+M2882-N2882</f>
        <v>0</v>
      </c>
      <c r="P2882" s="244"/>
      <c r="Q2882" s="663"/>
      <c r="R2882" s="667"/>
      <c r="S2882" s="667"/>
      <c r="T2882" s="667"/>
      <c r="U2882" s="667"/>
      <c r="V2882" s="667"/>
      <c r="W2882" s="711"/>
      <c r="X2882" s="313">
        <f t="shared" si="838"/>
        <v>0</v>
      </c>
    </row>
    <row r="2883" spans="2:24" ht="18.600000000000001" hidden="1" thickBot="1">
      <c r="B2883" s="136"/>
      <c r="C2883" s="142">
        <v>2190</v>
      </c>
      <c r="D2883" s="491" t="s">
        <v>230</v>
      </c>
      <c r="E2883" s="704"/>
      <c r="F2883" s="449"/>
      <c r="G2883" s="245"/>
      <c r="H2883" s="245"/>
      <c r="I2883" s="476">
        <f>F2883+G2883+H2883</f>
        <v>0</v>
      </c>
      <c r="J2883" s="243" t="str">
        <f t="shared" si="837"/>
        <v/>
      </c>
      <c r="K2883" s="244"/>
      <c r="L2883" s="423"/>
      <c r="M2883" s="252"/>
      <c r="N2883" s="315">
        <f>I2883</f>
        <v>0</v>
      </c>
      <c r="O2883" s="424">
        <f>L2883+M2883-N2883</f>
        <v>0</v>
      </c>
      <c r="P2883" s="244"/>
      <c r="Q2883" s="663"/>
      <c r="R2883" s="667"/>
      <c r="S2883" s="667"/>
      <c r="T2883" s="667"/>
      <c r="U2883" s="667"/>
      <c r="V2883" s="667"/>
      <c r="W2883" s="711"/>
      <c r="X2883" s="313">
        <f t="shared" si="838"/>
        <v>0</v>
      </c>
    </row>
    <row r="2884" spans="2:24" ht="18.600000000000001" hidden="1" thickBot="1">
      <c r="B2884" s="686">
        <v>2200</v>
      </c>
      <c r="C2884" s="942" t="s">
        <v>231</v>
      </c>
      <c r="D2884" s="942"/>
      <c r="E2884" s="687"/>
      <c r="F2884" s="688">
        <f>SUM(F2885:F2886)</f>
        <v>0</v>
      </c>
      <c r="G2884" s="689">
        <f>SUM(G2885:G2886)</f>
        <v>0</v>
      </c>
      <c r="H2884" s="689">
        <f>SUM(H2885:H2886)</f>
        <v>0</v>
      </c>
      <c r="I2884" s="689">
        <f>SUM(I2885:I2886)</f>
        <v>0</v>
      </c>
      <c r="J2884" s="243" t="str">
        <f t="shared" si="837"/>
        <v/>
      </c>
      <c r="K2884" s="244"/>
      <c r="L2884" s="316">
        <f>SUM(L2885:L2886)</f>
        <v>0</v>
      </c>
      <c r="M2884" s="317">
        <f>SUM(M2885:M2886)</f>
        <v>0</v>
      </c>
      <c r="N2884" s="425">
        <f>SUM(N2885:N2886)</f>
        <v>0</v>
      </c>
      <c r="O2884" s="426">
        <f>SUM(O2885:O2886)</f>
        <v>0</v>
      </c>
      <c r="P2884" s="244"/>
      <c r="Q2884" s="665"/>
      <c r="R2884" s="666"/>
      <c r="S2884" s="666"/>
      <c r="T2884" s="666"/>
      <c r="U2884" s="666"/>
      <c r="V2884" s="666"/>
      <c r="W2884" s="712"/>
      <c r="X2884" s="313">
        <f t="shared" si="838"/>
        <v>0</v>
      </c>
    </row>
    <row r="2885" spans="2:24" ht="18.600000000000001" hidden="1" thickBot="1">
      <c r="B2885" s="136"/>
      <c r="C2885" s="137">
        <v>2221</v>
      </c>
      <c r="D2885" s="139" t="s">
        <v>1440</v>
      </c>
      <c r="E2885" s="704"/>
      <c r="F2885" s="449"/>
      <c r="G2885" s="245"/>
      <c r="H2885" s="245"/>
      <c r="I2885" s="476">
        <f t="shared" ref="I2885:I2890" si="839">F2885+G2885+H2885</f>
        <v>0</v>
      </c>
      <c r="J2885" s="243" t="str">
        <f t="shared" si="837"/>
        <v/>
      </c>
      <c r="K2885" s="244"/>
      <c r="L2885" s="423"/>
      <c r="M2885" s="252"/>
      <c r="N2885" s="315">
        <f t="shared" ref="N2885:N2890" si="840">I2885</f>
        <v>0</v>
      </c>
      <c r="O2885" s="424">
        <f t="shared" ref="O2885:O2890" si="841">L2885+M2885-N2885</f>
        <v>0</v>
      </c>
      <c r="P2885" s="244"/>
      <c r="Q2885" s="663"/>
      <c r="R2885" s="667"/>
      <c r="S2885" s="667"/>
      <c r="T2885" s="667"/>
      <c r="U2885" s="667"/>
      <c r="V2885" s="667"/>
      <c r="W2885" s="711"/>
      <c r="X2885" s="313">
        <f t="shared" si="838"/>
        <v>0</v>
      </c>
    </row>
    <row r="2886" spans="2:24" ht="18.600000000000001" hidden="1" thickBot="1">
      <c r="B2886" s="136"/>
      <c r="C2886" s="142">
        <v>2224</v>
      </c>
      <c r="D2886" s="141" t="s">
        <v>232</v>
      </c>
      <c r="E2886" s="704"/>
      <c r="F2886" s="449"/>
      <c r="G2886" s="245"/>
      <c r="H2886" s="245"/>
      <c r="I2886" s="476">
        <f t="shared" si="839"/>
        <v>0</v>
      </c>
      <c r="J2886" s="243" t="str">
        <f t="shared" si="837"/>
        <v/>
      </c>
      <c r="K2886" s="244"/>
      <c r="L2886" s="423"/>
      <c r="M2886" s="252"/>
      <c r="N2886" s="315">
        <f t="shared" si="840"/>
        <v>0</v>
      </c>
      <c r="O2886" s="424">
        <f t="shared" si="841"/>
        <v>0</v>
      </c>
      <c r="P2886" s="244"/>
      <c r="Q2886" s="663"/>
      <c r="R2886" s="667"/>
      <c r="S2886" s="667"/>
      <c r="T2886" s="667"/>
      <c r="U2886" s="667"/>
      <c r="V2886" s="667"/>
      <c r="W2886" s="711"/>
      <c r="X2886" s="313">
        <f t="shared" si="838"/>
        <v>0</v>
      </c>
    </row>
    <row r="2887" spans="2:24" ht="18.600000000000001" hidden="1" thickBot="1">
      <c r="B2887" s="686">
        <v>2500</v>
      </c>
      <c r="C2887" s="944" t="s">
        <v>233</v>
      </c>
      <c r="D2887" s="944"/>
      <c r="E2887" s="687"/>
      <c r="F2887" s="690"/>
      <c r="G2887" s="691"/>
      <c r="H2887" s="691"/>
      <c r="I2887" s="692">
        <f t="shared" si="839"/>
        <v>0</v>
      </c>
      <c r="J2887" s="243" t="str">
        <f t="shared" si="837"/>
        <v/>
      </c>
      <c r="K2887" s="244"/>
      <c r="L2887" s="428"/>
      <c r="M2887" s="254"/>
      <c r="N2887" s="315">
        <f t="shared" si="840"/>
        <v>0</v>
      </c>
      <c r="O2887" s="424">
        <f t="shared" si="841"/>
        <v>0</v>
      </c>
      <c r="P2887" s="244"/>
      <c r="Q2887" s="665"/>
      <c r="R2887" s="666"/>
      <c r="S2887" s="667"/>
      <c r="T2887" s="667"/>
      <c r="U2887" s="666"/>
      <c r="V2887" s="667"/>
      <c r="W2887" s="711"/>
      <c r="X2887" s="313">
        <f t="shared" si="838"/>
        <v>0</v>
      </c>
    </row>
    <row r="2888" spans="2:24" ht="18.600000000000001" hidden="1" thickBot="1">
      <c r="B2888" s="686">
        <v>2600</v>
      </c>
      <c r="C2888" s="961" t="s">
        <v>234</v>
      </c>
      <c r="D2888" s="962"/>
      <c r="E2888" s="687"/>
      <c r="F2888" s="690"/>
      <c r="G2888" s="691"/>
      <c r="H2888" s="691"/>
      <c r="I2888" s="692">
        <f t="shared" si="839"/>
        <v>0</v>
      </c>
      <c r="J2888" s="243" t="str">
        <f t="shared" si="837"/>
        <v/>
      </c>
      <c r="K2888" s="244"/>
      <c r="L2888" s="428"/>
      <c r="M2888" s="254"/>
      <c r="N2888" s="315">
        <f t="shared" si="840"/>
        <v>0</v>
      </c>
      <c r="O2888" s="424">
        <f t="shared" si="841"/>
        <v>0</v>
      </c>
      <c r="P2888" s="244"/>
      <c r="Q2888" s="665"/>
      <c r="R2888" s="666"/>
      <c r="S2888" s="667"/>
      <c r="T2888" s="667"/>
      <c r="U2888" s="666"/>
      <c r="V2888" s="667"/>
      <c r="W2888" s="711"/>
      <c r="X2888" s="313">
        <f t="shared" si="838"/>
        <v>0</v>
      </c>
    </row>
    <row r="2889" spans="2:24" ht="18.600000000000001" hidden="1" thickBot="1">
      <c r="B2889" s="686">
        <v>2700</v>
      </c>
      <c r="C2889" s="961" t="s">
        <v>235</v>
      </c>
      <c r="D2889" s="962"/>
      <c r="E2889" s="687"/>
      <c r="F2889" s="690"/>
      <c r="G2889" s="691"/>
      <c r="H2889" s="691"/>
      <c r="I2889" s="692">
        <f t="shared" si="839"/>
        <v>0</v>
      </c>
      <c r="J2889" s="243" t="str">
        <f t="shared" si="837"/>
        <v/>
      </c>
      <c r="K2889" s="244"/>
      <c r="L2889" s="428"/>
      <c r="M2889" s="254"/>
      <c r="N2889" s="315">
        <f t="shared" si="840"/>
        <v>0</v>
      </c>
      <c r="O2889" s="424">
        <f t="shared" si="841"/>
        <v>0</v>
      </c>
      <c r="P2889" s="244"/>
      <c r="Q2889" s="665"/>
      <c r="R2889" s="666"/>
      <c r="S2889" s="667"/>
      <c r="T2889" s="667"/>
      <c r="U2889" s="666"/>
      <c r="V2889" s="667"/>
      <c r="W2889" s="711"/>
      <c r="X2889" s="313">
        <f t="shared" si="838"/>
        <v>0</v>
      </c>
    </row>
    <row r="2890" spans="2:24" ht="18.600000000000001" hidden="1" thickBot="1">
      <c r="B2890" s="686">
        <v>2800</v>
      </c>
      <c r="C2890" s="961" t="s">
        <v>1683</v>
      </c>
      <c r="D2890" s="962"/>
      <c r="E2890" s="687"/>
      <c r="F2890" s="690"/>
      <c r="G2890" s="691"/>
      <c r="H2890" s="691"/>
      <c r="I2890" s="692">
        <f t="shared" si="839"/>
        <v>0</v>
      </c>
      <c r="J2890" s="243" t="str">
        <f t="shared" si="837"/>
        <v/>
      </c>
      <c r="K2890" s="244"/>
      <c r="L2890" s="428"/>
      <c r="M2890" s="254"/>
      <c r="N2890" s="315">
        <f t="shared" si="840"/>
        <v>0</v>
      </c>
      <c r="O2890" s="424">
        <f t="shared" si="841"/>
        <v>0</v>
      </c>
      <c r="P2890" s="244"/>
      <c r="Q2890" s="665"/>
      <c r="R2890" s="666"/>
      <c r="S2890" s="667"/>
      <c r="T2890" s="667"/>
      <c r="U2890" s="666"/>
      <c r="V2890" s="667"/>
      <c r="W2890" s="711"/>
      <c r="X2890" s="313">
        <f t="shared" si="838"/>
        <v>0</v>
      </c>
    </row>
    <row r="2891" spans="2:24" ht="18.600000000000001" hidden="1" thickBot="1">
      <c r="B2891" s="686">
        <v>2900</v>
      </c>
      <c r="C2891" s="952" t="s">
        <v>236</v>
      </c>
      <c r="D2891" s="953"/>
      <c r="E2891" s="687"/>
      <c r="F2891" s="688">
        <f>SUM(F2892:F2899)</f>
        <v>0</v>
      </c>
      <c r="G2891" s="689">
        <f>SUM(G2892:G2899)</f>
        <v>0</v>
      </c>
      <c r="H2891" s="689">
        <f>SUM(H2892:H2899)</f>
        <v>0</v>
      </c>
      <c r="I2891" s="689">
        <f>SUM(I2892:I2899)</f>
        <v>0</v>
      </c>
      <c r="J2891" s="243" t="str">
        <f t="shared" si="837"/>
        <v/>
      </c>
      <c r="K2891" s="244"/>
      <c r="L2891" s="316">
        <f>SUM(L2892:L2899)</f>
        <v>0</v>
      </c>
      <c r="M2891" s="317">
        <f>SUM(M2892:M2899)</f>
        <v>0</v>
      </c>
      <c r="N2891" s="425">
        <f>SUM(N2892:N2899)</f>
        <v>0</v>
      </c>
      <c r="O2891" s="426">
        <f>SUM(O2892:O2899)</f>
        <v>0</v>
      </c>
      <c r="P2891" s="244"/>
      <c r="Q2891" s="665"/>
      <c r="R2891" s="666"/>
      <c r="S2891" s="666"/>
      <c r="T2891" s="666"/>
      <c r="U2891" s="666"/>
      <c r="V2891" s="666"/>
      <c r="W2891" s="712"/>
      <c r="X2891" s="313">
        <f t="shared" si="838"/>
        <v>0</v>
      </c>
    </row>
    <row r="2892" spans="2:24" ht="18.600000000000001" hidden="1" thickBot="1">
      <c r="B2892" s="172"/>
      <c r="C2892" s="144">
        <v>2910</v>
      </c>
      <c r="D2892" s="319" t="s">
        <v>1720</v>
      </c>
      <c r="E2892" s="704"/>
      <c r="F2892" s="449"/>
      <c r="G2892" s="245"/>
      <c r="H2892" s="245"/>
      <c r="I2892" s="476">
        <f t="shared" ref="I2892:I2899" si="842">F2892+G2892+H2892</f>
        <v>0</v>
      </c>
      <c r="J2892" s="243" t="str">
        <f t="shared" si="837"/>
        <v/>
      </c>
      <c r="K2892" s="244"/>
      <c r="L2892" s="423"/>
      <c r="M2892" s="252"/>
      <c r="N2892" s="315">
        <f t="shared" ref="N2892:N2899" si="843">I2892</f>
        <v>0</v>
      </c>
      <c r="O2892" s="424">
        <f t="shared" ref="O2892:O2899" si="844">L2892+M2892-N2892</f>
        <v>0</v>
      </c>
      <c r="P2892" s="244"/>
      <c r="Q2892" s="663"/>
      <c r="R2892" s="667"/>
      <c r="S2892" s="667"/>
      <c r="T2892" s="667"/>
      <c r="U2892" s="667"/>
      <c r="V2892" s="667"/>
      <c r="W2892" s="711"/>
      <c r="X2892" s="313">
        <f t="shared" si="838"/>
        <v>0</v>
      </c>
    </row>
    <row r="2893" spans="2:24" ht="18.600000000000001" hidden="1" thickBot="1">
      <c r="B2893" s="172"/>
      <c r="C2893" s="144">
        <v>2920</v>
      </c>
      <c r="D2893" s="319" t="s">
        <v>237</v>
      </c>
      <c r="E2893" s="704"/>
      <c r="F2893" s="449"/>
      <c r="G2893" s="245"/>
      <c r="H2893" s="245"/>
      <c r="I2893" s="476">
        <f t="shared" si="842"/>
        <v>0</v>
      </c>
      <c r="J2893" s="243" t="str">
        <f t="shared" si="837"/>
        <v/>
      </c>
      <c r="K2893" s="244"/>
      <c r="L2893" s="423"/>
      <c r="M2893" s="252"/>
      <c r="N2893" s="315">
        <f t="shared" si="843"/>
        <v>0</v>
      </c>
      <c r="O2893" s="424">
        <f t="shared" si="844"/>
        <v>0</v>
      </c>
      <c r="P2893" s="244"/>
      <c r="Q2893" s="663"/>
      <c r="R2893" s="667"/>
      <c r="S2893" s="667"/>
      <c r="T2893" s="667"/>
      <c r="U2893" s="667"/>
      <c r="V2893" s="667"/>
      <c r="W2893" s="711"/>
      <c r="X2893" s="313">
        <f t="shared" si="838"/>
        <v>0</v>
      </c>
    </row>
    <row r="2894" spans="2:24" ht="33" hidden="1" thickBot="1">
      <c r="B2894" s="172"/>
      <c r="C2894" s="168">
        <v>2969</v>
      </c>
      <c r="D2894" s="320" t="s">
        <v>238</v>
      </c>
      <c r="E2894" s="704"/>
      <c r="F2894" s="449"/>
      <c r="G2894" s="245"/>
      <c r="H2894" s="245"/>
      <c r="I2894" s="476">
        <f t="shared" si="842"/>
        <v>0</v>
      </c>
      <c r="J2894" s="243" t="str">
        <f t="shared" si="837"/>
        <v/>
      </c>
      <c r="K2894" s="244"/>
      <c r="L2894" s="423"/>
      <c r="M2894" s="252"/>
      <c r="N2894" s="315">
        <f t="shared" si="843"/>
        <v>0</v>
      </c>
      <c r="O2894" s="424">
        <f t="shared" si="844"/>
        <v>0</v>
      </c>
      <c r="P2894" s="244"/>
      <c r="Q2894" s="663"/>
      <c r="R2894" s="667"/>
      <c r="S2894" s="667"/>
      <c r="T2894" s="667"/>
      <c r="U2894" s="667"/>
      <c r="V2894" s="667"/>
      <c r="W2894" s="711"/>
      <c r="X2894" s="313">
        <f t="shared" si="838"/>
        <v>0</v>
      </c>
    </row>
    <row r="2895" spans="2:24" ht="33" hidden="1" thickBot="1">
      <c r="B2895" s="172"/>
      <c r="C2895" s="168">
        <v>2970</v>
      </c>
      <c r="D2895" s="320" t="s">
        <v>239</v>
      </c>
      <c r="E2895" s="704"/>
      <c r="F2895" s="449"/>
      <c r="G2895" s="245"/>
      <c r="H2895" s="245"/>
      <c r="I2895" s="476">
        <f t="shared" si="842"/>
        <v>0</v>
      </c>
      <c r="J2895" s="243" t="str">
        <f t="shared" si="837"/>
        <v/>
      </c>
      <c r="K2895" s="244"/>
      <c r="L2895" s="423"/>
      <c r="M2895" s="252"/>
      <c r="N2895" s="315">
        <f t="shared" si="843"/>
        <v>0</v>
      </c>
      <c r="O2895" s="424">
        <f t="shared" si="844"/>
        <v>0</v>
      </c>
      <c r="P2895" s="244"/>
      <c r="Q2895" s="663"/>
      <c r="R2895" s="667"/>
      <c r="S2895" s="667"/>
      <c r="T2895" s="667"/>
      <c r="U2895" s="667"/>
      <c r="V2895" s="667"/>
      <c r="W2895" s="711"/>
      <c r="X2895" s="313">
        <f t="shared" si="838"/>
        <v>0</v>
      </c>
    </row>
    <row r="2896" spans="2:24" ht="18.600000000000001" hidden="1" thickBot="1">
      <c r="B2896" s="172"/>
      <c r="C2896" s="166">
        <v>2989</v>
      </c>
      <c r="D2896" s="321" t="s">
        <v>240</v>
      </c>
      <c r="E2896" s="704"/>
      <c r="F2896" s="449"/>
      <c r="G2896" s="245"/>
      <c r="H2896" s="245"/>
      <c r="I2896" s="476">
        <f t="shared" si="842"/>
        <v>0</v>
      </c>
      <c r="J2896" s="243" t="str">
        <f t="shared" si="837"/>
        <v/>
      </c>
      <c r="K2896" s="244"/>
      <c r="L2896" s="423"/>
      <c r="M2896" s="252"/>
      <c r="N2896" s="315">
        <f t="shared" si="843"/>
        <v>0</v>
      </c>
      <c r="O2896" s="424">
        <f t="shared" si="844"/>
        <v>0</v>
      </c>
      <c r="P2896" s="244"/>
      <c r="Q2896" s="663"/>
      <c r="R2896" s="667"/>
      <c r="S2896" s="667"/>
      <c r="T2896" s="667"/>
      <c r="U2896" s="667"/>
      <c r="V2896" s="667"/>
      <c r="W2896" s="711"/>
      <c r="X2896" s="313">
        <f t="shared" si="838"/>
        <v>0</v>
      </c>
    </row>
    <row r="2897" spans="2:24" ht="33" hidden="1" thickBot="1">
      <c r="B2897" s="136"/>
      <c r="C2897" s="137">
        <v>2990</v>
      </c>
      <c r="D2897" s="322" t="s">
        <v>1701</v>
      </c>
      <c r="E2897" s="704"/>
      <c r="F2897" s="449"/>
      <c r="G2897" s="245"/>
      <c r="H2897" s="245"/>
      <c r="I2897" s="476">
        <f t="shared" si="842"/>
        <v>0</v>
      </c>
      <c r="J2897" s="243" t="str">
        <f t="shared" si="837"/>
        <v/>
      </c>
      <c r="K2897" s="244"/>
      <c r="L2897" s="423"/>
      <c r="M2897" s="252"/>
      <c r="N2897" s="315">
        <f t="shared" si="843"/>
        <v>0</v>
      </c>
      <c r="O2897" s="424">
        <f t="shared" si="844"/>
        <v>0</v>
      </c>
      <c r="P2897" s="244"/>
      <c r="Q2897" s="663"/>
      <c r="R2897" s="667"/>
      <c r="S2897" s="667"/>
      <c r="T2897" s="667"/>
      <c r="U2897" s="667"/>
      <c r="V2897" s="667"/>
      <c r="W2897" s="711"/>
      <c r="X2897" s="313">
        <f t="shared" si="838"/>
        <v>0</v>
      </c>
    </row>
    <row r="2898" spans="2:24" ht="18.600000000000001" hidden="1" thickBot="1">
      <c r="B2898" s="136"/>
      <c r="C2898" s="137">
        <v>2991</v>
      </c>
      <c r="D2898" s="322" t="s">
        <v>241</v>
      </c>
      <c r="E2898" s="704"/>
      <c r="F2898" s="449"/>
      <c r="G2898" s="245"/>
      <c r="H2898" s="245"/>
      <c r="I2898" s="476">
        <f t="shared" si="842"/>
        <v>0</v>
      </c>
      <c r="J2898" s="243" t="str">
        <f t="shared" si="837"/>
        <v/>
      </c>
      <c r="K2898" s="244"/>
      <c r="L2898" s="423"/>
      <c r="M2898" s="252"/>
      <c r="N2898" s="315">
        <f t="shared" si="843"/>
        <v>0</v>
      </c>
      <c r="O2898" s="424">
        <f t="shared" si="844"/>
        <v>0</v>
      </c>
      <c r="P2898" s="244"/>
      <c r="Q2898" s="663"/>
      <c r="R2898" s="667"/>
      <c r="S2898" s="667"/>
      <c r="T2898" s="667"/>
      <c r="U2898" s="667"/>
      <c r="V2898" s="667"/>
      <c r="W2898" s="711"/>
      <c r="X2898" s="313">
        <f t="shared" si="838"/>
        <v>0</v>
      </c>
    </row>
    <row r="2899" spans="2:24" ht="18.600000000000001" hidden="1" thickBot="1">
      <c r="B2899" s="136"/>
      <c r="C2899" s="142">
        <v>2992</v>
      </c>
      <c r="D2899" s="154" t="s">
        <v>242</v>
      </c>
      <c r="E2899" s="704"/>
      <c r="F2899" s="449"/>
      <c r="G2899" s="245"/>
      <c r="H2899" s="245"/>
      <c r="I2899" s="476">
        <f t="shared" si="842"/>
        <v>0</v>
      </c>
      <c r="J2899" s="243" t="str">
        <f t="shared" si="837"/>
        <v/>
      </c>
      <c r="K2899" s="244"/>
      <c r="L2899" s="423"/>
      <c r="M2899" s="252"/>
      <c r="N2899" s="315">
        <f t="shared" si="843"/>
        <v>0</v>
      </c>
      <c r="O2899" s="424">
        <f t="shared" si="844"/>
        <v>0</v>
      </c>
      <c r="P2899" s="244"/>
      <c r="Q2899" s="663"/>
      <c r="R2899" s="667"/>
      <c r="S2899" s="667"/>
      <c r="T2899" s="667"/>
      <c r="U2899" s="667"/>
      <c r="V2899" s="667"/>
      <c r="W2899" s="711"/>
      <c r="X2899" s="313">
        <f t="shared" si="838"/>
        <v>0</v>
      </c>
    </row>
    <row r="2900" spans="2:24" ht="18.600000000000001" hidden="1" thickBot="1">
      <c r="B2900" s="686">
        <v>3300</v>
      </c>
      <c r="C2900" s="952" t="s">
        <v>1740</v>
      </c>
      <c r="D2900" s="952"/>
      <c r="E2900" s="687"/>
      <c r="F2900" s="673">
        <v>0</v>
      </c>
      <c r="G2900" s="673">
        <v>0</v>
      </c>
      <c r="H2900" s="673">
        <v>0</v>
      </c>
      <c r="I2900" s="689">
        <f>SUM(I2901:I2905)</f>
        <v>0</v>
      </c>
      <c r="J2900" s="243" t="str">
        <f t="shared" si="837"/>
        <v/>
      </c>
      <c r="K2900" s="244"/>
      <c r="L2900" s="665"/>
      <c r="M2900" s="666"/>
      <c r="N2900" s="666"/>
      <c r="O2900" s="712"/>
      <c r="P2900" s="244"/>
      <c r="Q2900" s="665"/>
      <c r="R2900" s="666"/>
      <c r="S2900" s="666"/>
      <c r="T2900" s="666"/>
      <c r="U2900" s="666"/>
      <c r="V2900" s="666"/>
      <c r="W2900" s="712"/>
      <c r="X2900" s="313">
        <f t="shared" si="838"/>
        <v>0</v>
      </c>
    </row>
    <row r="2901" spans="2:24" ht="18.600000000000001" hidden="1" thickBot="1">
      <c r="B2901" s="143"/>
      <c r="C2901" s="144">
        <v>3301</v>
      </c>
      <c r="D2901" s="460" t="s">
        <v>243</v>
      </c>
      <c r="E2901" s="704"/>
      <c r="F2901" s="592">
        <v>0</v>
      </c>
      <c r="G2901" s="592">
        <v>0</v>
      </c>
      <c r="H2901" s="592">
        <v>0</v>
      </c>
      <c r="I2901" s="476">
        <f t="shared" ref="I2901:I2908" si="845">F2901+G2901+H2901</f>
        <v>0</v>
      </c>
      <c r="J2901" s="243" t="str">
        <f t="shared" si="837"/>
        <v/>
      </c>
      <c r="K2901" s="244"/>
      <c r="L2901" s="663"/>
      <c r="M2901" s="667"/>
      <c r="N2901" s="667"/>
      <c r="O2901" s="711"/>
      <c r="P2901" s="244"/>
      <c r="Q2901" s="663"/>
      <c r="R2901" s="667"/>
      <c r="S2901" s="667"/>
      <c r="T2901" s="667"/>
      <c r="U2901" s="667"/>
      <c r="V2901" s="667"/>
      <c r="W2901" s="711"/>
      <c r="X2901" s="313">
        <f t="shared" si="838"/>
        <v>0</v>
      </c>
    </row>
    <row r="2902" spans="2:24" ht="18.600000000000001" hidden="1" thickBot="1">
      <c r="B2902" s="143"/>
      <c r="C2902" s="168">
        <v>3302</v>
      </c>
      <c r="D2902" s="461" t="s">
        <v>1061</v>
      </c>
      <c r="E2902" s="704"/>
      <c r="F2902" s="592">
        <v>0</v>
      </c>
      <c r="G2902" s="592">
        <v>0</v>
      </c>
      <c r="H2902" s="592">
        <v>0</v>
      </c>
      <c r="I2902" s="476">
        <f t="shared" si="845"/>
        <v>0</v>
      </c>
      <c r="J2902" s="243" t="str">
        <f t="shared" ref="J2902:J2933" si="846">(IF($E2902&lt;&gt;0,$J$2,IF($I2902&lt;&gt;0,$J$2,"")))</f>
        <v/>
      </c>
      <c r="K2902" s="244"/>
      <c r="L2902" s="663"/>
      <c r="M2902" s="667"/>
      <c r="N2902" s="667"/>
      <c r="O2902" s="711"/>
      <c r="P2902" s="244"/>
      <c r="Q2902" s="663"/>
      <c r="R2902" s="667"/>
      <c r="S2902" s="667"/>
      <c r="T2902" s="667"/>
      <c r="U2902" s="667"/>
      <c r="V2902" s="667"/>
      <c r="W2902" s="711"/>
      <c r="X2902" s="313">
        <f t="shared" ref="X2902:X2933" si="847">T2902-U2902-V2902-W2902</f>
        <v>0</v>
      </c>
    </row>
    <row r="2903" spans="2:24" ht="18.600000000000001" hidden="1" thickBot="1">
      <c r="B2903" s="143"/>
      <c r="C2903" s="166">
        <v>3304</v>
      </c>
      <c r="D2903" s="462" t="s">
        <v>245</v>
      </c>
      <c r="E2903" s="704"/>
      <c r="F2903" s="592">
        <v>0</v>
      </c>
      <c r="G2903" s="592">
        <v>0</v>
      </c>
      <c r="H2903" s="592">
        <v>0</v>
      </c>
      <c r="I2903" s="476">
        <f t="shared" si="845"/>
        <v>0</v>
      </c>
      <c r="J2903" s="243" t="str">
        <f t="shared" si="846"/>
        <v/>
      </c>
      <c r="K2903" s="244"/>
      <c r="L2903" s="663"/>
      <c r="M2903" s="667"/>
      <c r="N2903" s="667"/>
      <c r="O2903" s="711"/>
      <c r="P2903" s="244"/>
      <c r="Q2903" s="663"/>
      <c r="R2903" s="667"/>
      <c r="S2903" s="667"/>
      <c r="T2903" s="667"/>
      <c r="U2903" s="667"/>
      <c r="V2903" s="667"/>
      <c r="W2903" s="711"/>
      <c r="X2903" s="313">
        <f t="shared" si="847"/>
        <v>0</v>
      </c>
    </row>
    <row r="2904" spans="2:24" ht="31.8" hidden="1" thickBot="1">
      <c r="B2904" s="143"/>
      <c r="C2904" s="142">
        <v>3306</v>
      </c>
      <c r="D2904" s="463" t="s">
        <v>1684</v>
      </c>
      <c r="E2904" s="704"/>
      <c r="F2904" s="592">
        <v>0</v>
      </c>
      <c r="G2904" s="592">
        <v>0</v>
      </c>
      <c r="H2904" s="592">
        <v>0</v>
      </c>
      <c r="I2904" s="476">
        <f t="shared" si="845"/>
        <v>0</v>
      </c>
      <c r="J2904" s="243" t="str">
        <f t="shared" si="846"/>
        <v/>
      </c>
      <c r="K2904" s="244"/>
      <c r="L2904" s="663"/>
      <c r="M2904" s="667"/>
      <c r="N2904" s="667"/>
      <c r="O2904" s="711"/>
      <c r="P2904" s="244"/>
      <c r="Q2904" s="663"/>
      <c r="R2904" s="667"/>
      <c r="S2904" s="667"/>
      <c r="T2904" s="667"/>
      <c r="U2904" s="667"/>
      <c r="V2904" s="667"/>
      <c r="W2904" s="711"/>
      <c r="X2904" s="313">
        <f t="shared" si="847"/>
        <v>0</v>
      </c>
    </row>
    <row r="2905" spans="2:24" ht="18.600000000000001" hidden="1" thickBot="1">
      <c r="B2905" s="143"/>
      <c r="C2905" s="142">
        <v>3307</v>
      </c>
      <c r="D2905" s="463" t="s">
        <v>1775</v>
      </c>
      <c r="E2905" s="704"/>
      <c r="F2905" s="592">
        <v>0</v>
      </c>
      <c r="G2905" s="592">
        <v>0</v>
      </c>
      <c r="H2905" s="592">
        <v>0</v>
      </c>
      <c r="I2905" s="476">
        <f t="shared" si="845"/>
        <v>0</v>
      </c>
      <c r="J2905" s="243" t="str">
        <f t="shared" si="846"/>
        <v/>
      </c>
      <c r="K2905" s="244"/>
      <c r="L2905" s="663"/>
      <c r="M2905" s="667"/>
      <c r="N2905" s="667"/>
      <c r="O2905" s="711"/>
      <c r="P2905" s="244"/>
      <c r="Q2905" s="663"/>
      <c r="R2905" s="667"/>
      <c r="S2905" s="667"/>
      <c r="T2905" s="667"/>
      <c r="U2905" s="667"/>
      <c r="V2905" s="667"/>
      <c r="W2905" s="711"/>
      <c r="X2905" s="313">
        <f t="shared" si="847"/>
        <v>0</v>
      </c>
    </row>
    <row r="2906" spans="2:24" ht="18.600000000000001" hidden="1" thickBot="1">
      <c r="B2906" s="686">
        <v>3900</v>
      </c>
      <c r="C2906" s="944" t="s">
        <v>246</v>
      </c>
      <c r="D2906" s="965"/>
      <c r="E2906" s="687"/>
      <c r="F2906" s="673">
        <v>0</v>
      </c>
      <c r="G2906" s="673">
        <v>0</v>
      </c>
      <c r="H2906" s="673">
        <v>0</v>
      </c>
      <c r="I2906" s="692">
        <f t="shared" si="845"/>
        <v>0</v>
      </c>
      <c r="J2906" s="243" t="str">
        <f t="shared" si="846"/>
        <v/>
      </c>
      <c r="K2906" s="244"/>
      <c r="L2906" s="428"/>
      <c r="M2906" s="254"/>
      <c r="N2906" s="317">
        <f>I2906</f>
        <v>0</v>
      </c>
      <c r="O2906" s="424">
        <f>L2906+M2906-N2906</f>
        <v>0</v>
      </c>
      <c r="P2906" s="244"/>
      <c r="Q2906" s="428"/>
      <c r="R2906" s="254"/>
      <c r="S2906" s="429">
        <f>+IF(+(L2906+M2906)&gt;=I2906,+M2906,+(+I2906-L2906))</f>
        <v>0</v>
      </c>
      <c r="T2906" s="315">
        <f>Q2906+R2906-S2906</f>
        <v>0</v>
      </c>
      <c r="U2906" s="254"/>
      <c r="V2906" s="254"/>
      <c r="W2906" s="253"/>
      <c r="X2906" s="313">
        <f t="shared" si="847"/>
        <v>0</v>
      </c>
    </row>
    <row r="2907" spans="2:24" ht="18.600000000000001" hidden="1" thickBot="1">
      <c r="B2907" s="686">
        <v>4000</v>
      </c>
      <c r="C2907" s="966" t="s">
        <v>247</v>
      </c>
      <c r="D2907" s="966"/>
      <c r="E2907" s="687"/>
      <c r="F2907" s="690"/>
      <c r="G2907" s="691"/>
      <c r="H2907" s="691"/>
      <c r="I2907" s="692">
        <f t="shared" si="845"/>
        <v>0</v>
      </c>
      <c r="J2907" s="243" t="str">
        <f t="shared" si="846"/>
        <v/>
      </c>
      <c r="K2907" s="244"/>
      <c r="L2907" s="428"/>
      <c r="M2907" s="254"/>
      <c r="N2907" s="317">
        <f>I2907</f>
        <v>0</v>
      </c>
      <c r="O2907" s="424">
        <f>L2907+M2907-N2907</f>
        <v>0</v>
      </c>
      <c r="P2907" s="244"/>
      <c r="Q2907" s="665"/>
      <c r="R2907" s="666"/>
      <c r="S2907" s="666"/>
      <c r="T2907" s="667"/>
      <c r="U2907" s="666"/>
      <c r="V2907" s="666"/>
      <c r="W2907" s="711"/>
      <c r="X2907" s="313">
        <f t="shared" si="847"/>
        <v>0</v>
      </c>
    </row>
    <row r="2908" spans="2:24" ht="18.600000000000001" hidden="1" thickBot="1">
      <c r="B2908" s="686">
        <v>4100</v>
      </c>
      <c r="C2908" s="966" t="s">
        <v>248</v>
      </c>
      <c r="D2908" s="966"/>
      <c r="E2908" s="687"/>
      <c r="F2908" s="673">
        <v>0</v>
      </c>
      <c r="G2908" s="673">
        <v>0</v>
      </c>
      <c r="H2908" s="673">
        <v>0</v>
      </c>
      <c r="I2908" s="692">
        <f t="shared" si="845"/>
        <v>0</v>
      </c>
      <c r="J2908" s="243" t="str">
        <f t="shared" si="846"/>
        <v/>
      </c>
      <c r="K2908" s="244"/>
      <c r="L2908" s="665"/>
      <c r="M2908" s="666"/>
      <c r="N2908" s="666"/>
      <c r="O2908" s="712"/>
      <c r="P2908" s="244"/>
      <c r="Q2908" s="665"/>
      <c r="R2908" s="666"/>
      <c r="S2908" s="666"/>
      <c r="T2908" s="666"/>
      <c r="U2908" s="666"/>
      <c r="V2908" s="666"/>
      <c r="W2908" s="712"/>
      <c r="X2908" s="313">
        <f t="shared" si="847"/>
        <v>0</v>
      </c>
    </row>
    <row r="2909" spans="2:24" ht="18.600000000000001" hidden="1" thickBot="1">
      <c r="B2909" s="686">
        <v>4200</v>
      </c>
      <c r="C2909" s="952" t="s">
        <v>249</v>
      </c>
      <c r="D2909" s="953"/>
      <c r="E2909" s="687"/>
      <c r="F2909" s="688">
        <f>SUM(F2910:F2915)</f>
        <v>0</v>
      </c>
      <c r="G2909" s="689">
        <f>SUM(G2910:G2915)</f>
        <v>0</v>
      </c>
      <c r="H2909" s="689">
        <f>SUM(H2910:H2915)</f>
        <v>0</v>
      </c>
      <c r="I2909" s="689">
        <f>SUM(I2910:I2915)</f>
        <v>0</v>
      </c>
      <c r="J2909" s="243" t="str">
        <f t="shared" si="846"/>
        <v/>
      </c>
      <c r="K2909" s="244"/>
      <c r="L2909" s="316">
        <f>SUM(L2910:L2915)</f>
        <v>0</v>
      </c>
      <c r="M2909" s="317">
        <f>SUM(M2910:M2915)</f>
        <v>0</v>
      </c>
      <c r="N2909" s="425">
        <f>SUM(N2910:N2915)</f>
        <v>0</v>
      </c>
      <c r="O2909" s="426">
        <f>SUM(O2910:O2915)</f>
        <v>0</v>
      </c>
      <c r="P2909" s="244"/>
      <c r="Q2909" s="316">
        <f t="shared" ref="Q2909:W2909" si="848">SUM(Q2910:Q2915)</f>
        <v>0</v>
      </c>
      <c r="R2909" s="317">
        <f t="shared" si="848"/>
        <v>0</v>
      </c>
      <c r="S2909" s="317">
        <f t="shared" si="848"/>
        <v>0</v>
      </c>
      <c r="T2909" s="317">
        <f t="shared" si="848"/>
        <v>0</v>
      </c>
      <c r="U2909" s="317">
        <f t="shared" si="848"/>
        <v>0</v>
      </c>
      <c r="V2909" s="317">
        <f t="shared" si="848"/>
        <v>0</v>
      </c>
      <c r="W2909" s="426">
        <f t="shared" si="848"/>
        <v>0</v>
      </c>
      <c r="X2909" s="313">
        <f t="shared" si="847"/>
        <v>0</v>
      </c>
    </row>
    <row r="2910" spans="2:24" ht="18.600000000000001" hidden="1" thickBot="1">
      <c r="B2910" s="173"/>
      <c r="C2910" s="144">
        <v>4201</v>
      </c>
      <c r="D2910" s="138" t="s">
        <v>250</v>
      </c>
      <c r="E2910" s="704"/>
      <c r="F2910" s="449"/>
      <c r="G2910" s="245"/>
      <c r="H2910" s="245"/>
      <c r="I2910" s="476">
        <f t="shared" ref="I2910:I2915" si="849">F2910+G2910+H2910</f>
        <v>0</v>
      </c>
      <c r="J2910" s="243" t="str">
        <f t="shared" si="846"/>
        <v/>
      </c>
      <c r="K2910" s="244"/>
      <c r="L2910" s="423"/>
      <c r="M2910" s="252"/>
      <c r="N2910" s="315">
        <f t="shared" ref="N2910:N2915" si="850">I2910</f>
        <v>0</v>
      </c>
      <c r="O2910" s="424">
        <f t="shared" ref="O2910:O2915" si="851">L2910+M2910-N2910</f>
        <v>0</v>
      </c>
      <c r="P2910" s="244"/>
      <c r="Q2910" s="423"/>
      <c r="R2910" s="252"/>
      <c r="S2910" s="429">
        <f t="shared" ref="S2910:S2915" si="852">+IF(+(L2910+M2910)&gt;=I2910,+M2910,+(+I2910-L2910))</f>
        <v>0</v>
      </c>
      <c r="T2910" s="315">
        <f t="shared" ref="T2910:T2915" si="853">Q2910+R2910-S2910</f>
        <v>0</v>
      </c>
      <c r="U2910" s="252"/>
      <c r="V2910" s="252"/>
      <c r="W2910" s="253"/>
      <c r="X2910" s="313">
        <f t="shared" si="847"/>
        <v>0</v>
      </c>
    </row>
    <row r="2911" spans="2:24" ht="18.600000000000001" hidden="1" thickBot="1">
      <c r="B2911" s="173"/>
      <c r="C2911" s="137">
        <v>4202</v>
      </c>
      <c r="D2911" s="139" t="s">
        <v>251</v>
      </c>
      <c r="E2911" s="704"/>
      <c r="F2911" s="449"/>
      <c r="G2911" s="245"/>
      <c r="H2911" s="245"/>
      <c r="I2911" s="476">
        <f t="shared" si="849"/>
        <v>0</v>
      </c>
      <c r="J2911" s="243" t="str">
        <f t="shared" si="846"/>
        <v/>
      </c>
      <c r="K2911" s="244"/>
      <c r="L2911" s="423"/>
      <c r="M2911" s="252"/>
      <c r="N2911" s="315">
        <f t="shared" si="850"/>
        <v>0</v>
      </c>
      <c r="O2911" s="424">
        <f t="shared" si="851"/>
        <v>0</v>
      </c>
      <c r="P2911" s="244"/>
      <c r="Q2911" s="423"/>
      <c r="R2911" s="252"/>
      <c r="S2911" s="429">
        <f t="shared" si="852"/>
        <v>0</v>
      </c>
      <c r="T2911" s="315">
        <f t="shared" si="853"/>
        <v>0</v>
      </c>
      <c r="U2911" s="252"/>
      <c r="V2911" s="252"/>
      <c r="W2911" s="253"/>
      <c r="X2911" s="313">
        <f t="shared" si="847"/>
        <v>0</v>
      </c>
    </row>
    <row r="2912" spans="2:24" ht="18.600000000000001" hidden="1" thickBot="1">
      <c r="B2912" s="173"/>
      <c r="C2912" s="137">
        <v>4214</v>
      </c>
      <c r="D2912" s="139" t="s">
        <v>252</v>
      </c>
      <c r="E2912" s="704"/>
      <c r="F2912" s="449"/>
      <c r="G2912" s="245"/>
      <c r="H2912" s="245"/>
      <c r="I2912" s="476">
        <f t="shared" si="849"/>
        <v>0</v>
      </c>
      <c r="J2912" s="243" t="str">
        <f t="shared" si="846"/>
        <v/>
      </c>
      <c r="K2912" s="244"/>
      <c r="L2912" s="423"/>
      <c r="M2912" s="252"/>
      <c r="N2912" s="315">
        <f t="shared" si="850"/>
        <v>0</v>
      </c>
      <c r="O2912" s="424">
        <f t="shared" si="851"/>
        <v>0</v>
      </c>
      <c r="P2912" s="244"/>
      <c r="Q2912" s="423"/>
      <c r="R2912" s="252"/>
      <c r="S2912" s="429">
        <f t="shared" si="852"/>
        <v>0</v>
      </c>
      <c r="T2912" s="315">
        <f t="shared" si="853"/>
        <v>0</v>
      </c>
      <c r="U2912" s="252"/>
      <c r="V2912" s="252"/>
      <c r="W2912" s="253"/>
      <c r="X2912" s="313">
        <f t="shared" si="847"/>
        <v>0</v>
      </c>
    </row>
    <row r="2913" spans="2:24" ht="18.600000000000001" hidden="1" thickBot="1">
      <c r="B2913" s="173"/>
      <c r="C2913" s="137">
        <v>4217</v>
      </c>
      <c r="D2913" s="139" t="s">
        <v>253</v>
      </c>
      <c r="E2913" s="704"/>
      <c r="F2913" s="449"/>
      <c r="G2913" s="245"/>
      <c r="H2913" s="245"/>
      <c r="I2913" s="476">
        <f t="shared" si="849"/>
        <v>0</v>
      </c>
      <c r="J2913" s="243" t="str">
        <f t="shared" si="846"/>
        <v/>
      </c>
      <c r="K2913" s="244"/>
      <c r="L2913" s="423"/>
      <c r="M2913" s="252"/>
      <c r="N2913" s="315">
        <f t="shared" si="850"/>
        <v>0</v>
      </c>
      <c r="O2913" s="424">
        <f t="shared" si="851"/>
        <v>0</v>
      </c>
      <c r="P2913" s="244"/>
      <c r="Q2913" s="423"/>
      <c r="R2913" s="252"/>
      <c r="S2913" s="429">
        <f t="shared" si="852"/>
        <v>0</v>
      </c>
      <c r="T2913" s="315">
        <f t="shared" si="853"/>
        <v>0</v>
      </c>
      <c r="U2913" s="252"/>
      <c r="V2913" s="252"/>
      <c r="W2913" s="253"/>
      <c r="X2913" s="313">
        <f t="shared" si="847"/>
        <v>0</v>
      </c>
    </row>
    <row r="2914" spans="2:24" ht="18.600000000000001" hidden="1" thickBot="1">
      <c r="B2914" s="173"/>
      <c r="C2914" s="137">
        <v>4218</v>
      </c>
      <c r="D2914" s="145" t="s">
        <v>254</v>
      </c>
      <c r="E2914" s="704"/>
      <c r="F2914" s="449"/>
      <c r="G2914" s="245"/>
      <c r="H2914" s="245"/>
      <c r="I2914" s="476">
        <f t="shared" si="849"/>
        <v>0</v>
      </c>
      <c r="J2914" s="243" t="str">
        <f t="shared" si="846"/>
        <v/>
      </c>
      <c r="K2914" s="244"/>
      <c r="L2914" s="423"/>
      <c r="M2914" s="252"/>
      <c r="N2914" s="315">
        <f t="shared" si="850"/>
        <v>0</v>
      </c>
      <c r="O2914" s="424">
        <f t="shared" si="851"/>
        <v>0</v>
      </c>
      <c r="P2914" s="244"/>
      <c r="Q2914" s="423"/>
      <c r="R2914" s="252"/>
      <c r="S2914" s="429">
        <f t="shared" si="852"/>
        <v>0</v>
      </c>
      <c r="T2914" s="315">
        <f t="shared" si="853"/>
        <v>0</v>
      </c>
      <c r="U2914" s="252"/>
      <c r="V2914" s="252"/>
      <c r="W2914" s="253"/>
      <c r="X2914" s="313">
        <f t="shared" si="847"/>
        <v>0</v>
      </c>
    </row>
    <row r="2915" spans="2:24" ht="18.600000000000001" hidden="1" thickBot="1">
      <c r="B2915" s="173"/>
      <c r="C2915" s="137">
        <v>4219</v>
      </c>
      <c r="D2915" s="156" t="s">
        <v>255</v>
      </c>
      <c r="E2915" s="704"/>
      <c r="F2915" s="449"/>
      <c r="G2915" s="245"/>
      <c r="H2915" s="245"/>
      <c r="I2915" s="476">
        <f t="shared" si="849"/>
        <v>0</v>
      </c>
      <c r="J2915" s="243" t="str">
        <f t="shared" si="846"/>
        <v/>
      </c>
      <c r="K2915" s="244"/>
      <c r="L2915" s="423"/>
      <c r="M2915" s="252"/>
      <c r="N2915" s="315">
        <f t="shared" si="850"/>
        <v>0</v>
      </c>
      <c r="O2915" s="424">
        <f t="shared" si="851"/>
        <v>0</v>
      </c>
      <c r="P2915" s="244"/>
      <c r="Q2915" s="423"/>
      <c r="R2915" s="252"/>
      <c r="S2915" s="429">
        <f t="shared" si="852"/>
        <v>0</v>
      </c>
      <c r="T2915" s="315">
        <f t="shared" si="853"/>
        <v>0</v>
      </c>
      <c r="U2915" s="252"/>
      <c r="V2915" s="252"/>
      <c r="W2915" s="253"/>
      <c r="X2915" s="313">
        <f t="shared" si="847"/>
        <v>0</v>
      </c>
    </row>
    <row r="2916" spans="2:24" ht="18.600000000000001" hidden="1" thickBot="1">
      <c r="B2916" s="686">
        <v>4300</v>
      </c>
      <c r="C2916" s="942" t="s">
        <v>1685</v>
      </c>
      <c r="D2916" s="942"/>
      <c r="E2916" s="687"/>
      <c r="F2916" s="688">
        <f>SUM(F2917:F2919)</f>
        <v>0</v>
      </c>
      <c r="G2916" s="689">
        <f>SUM(G2917:G2919)</f>
        <v>0</v>
      </c>
      <c r="H2916" s="689">
        <f>SUM(H2917:H2919)</f>
        <v>0</v>
      </c>
      <c r="I2916" s="689">
        <f>SUM(I2917:I2919)</f>
        <v>0</v>
      </c>
      <c r="J2916" s="243" t="str">
        <f t="shared" si="846"/>
        <v/>
      </c>
      <c r="K2916" s="244"/>
      <c r="L2916" s="316">
        <f>SUM(L2917:L2919)</f>
        <v>0</v>
      </c>
      <c r="M2916" s="317">
        <f>SUM(M2917:M2919)</f>
        <v>0</v>
      </c>
      <c r="N2916" s="425">
        <f>SUM(N2917:N2919)</f>
        <v>0</v>
      </c>
      <c r="O2916" s="426">
        <f>SUM(O2917:O2919)</f>
        <v>0</v>
      </c>
      <c r="P2916" s="244"/>
      <c r="Q2916" s="316">
        <f t="shared" ref="Q2916:W2916" si="854">SUM(Q2917:Q2919)</f>
        <v>0</v>
      </c>
      <c r="R2916" s="317">
        <f t="shared" si="854"/>
        <v>0</v>
      </c>
      <c r="S2916" s="317">
        <f t="shared" si="854"/>
        <v>0</v>
      </c>
      <c r="T2916" s="317">
        <f t="shared" si="854"/>
        <v>0</v>
      </c>
      <c r="U2916" s="317">
        <f t="shared" si="854"/>
        <v>0</v>
      </c>
      <c r="V2916" s="317">
        <f t="shared" si="854"/>
        <v>0</v>
      </c>
      <c r="W2916" s="426">
        <f t="shared" si="854"/>
        <v>0</v>
      </c>
      <c r="X2916" s="313">
        <f t="shared" si="847"/>
        <v>0</v>
      </c>
    </row>
    <row r="2917" spans="2:24" ht="18.600000000000001" hidden="1" thickBot="1">
      <c r="B2917" s="173"/>
      <c r="C2917" s="144">
        <v>4301</v>
      </c>
      <c r="D2917" s="163" t="s">
        <v>256</v>
      </c>
      <c r="E2917" s="704"/>
      <c r="F2917" s="449"/>
      <c r="G2917" s="245"/>
      <c r="H2917" s="245"/>
      <c r="I2917" s="476">
        <f t="shared" ref="I2917:I2922" si="855">F2917+G2917+H2917</f>
        <v>0</v>
      </c>
      <c r="J2917" s="243" t="str">
        <f t="shared" si="846"/>
        <v/>
      </c>
      <c r="K2917" s="244"/>
      <c r="L2917" s="423"/>
      <c r="M2917" s="252"/>
      <c r="N2917" s="315">
        <f t="shared" ref="N2917:N2922" si="856">I2917</f>
        <v>0</v>
      </c>
      <c r="O2917" s="424">
        <f t="shared" ref="O2917:O2922" si="857">L2917+M2917-N2917</f>
        <v>0</v>
      </c>
      <c r="P2917" s="244"/>
      <c r="Q2917" s="423"/>
      <c r="R2917" s="252"/>
      <c r="S2917" s="429">
        <f t="shared" ref="S2917:S2922" si="858">+IF(+(L2917+M2917)&gt;=I2917,+M2917,+(+I2917-L2917))</f>
        <v>0</v>
      </c>
      <c r="T2917" s="315">
        <f t="shared" ref="T2917:T2922" si="859">Q2917+R2917-S2917</f>
        <v>0</v>
      </c>
      <c r="U2917" s="252"/>
      <c r="V2917" s="252"/>
      <c r="W2917" s="253"/>
      <c r="X2917" s="313">
        <f t="shared" si="847"/>
        <v>0</v>
      </c>
    </row>
    <row r="2918" spans="2:24" ht="18.600000000000001" hidden="1" thickBot="1">
      <c r="B2918" s="173"/>
      <c r="C2918" s="137">
        <v>4302</v>
      </c>
      <c r="D2918" s="139" t="s">
        <v>1062</v>
      </c>
      <c r="E2918" s="704"/>
      <c r="F2918" s="449"/>
      <c r="G2918" s="245"/>
      <c r="H2918" s="245"/>
      <c r="I2918" s="476">
        <f t="shared" si="855"/>
        <v>0</v>
      </c>
      <c r="J2918" s="243" t="str">
        <f t="shared" si="846"/>
        <v/>
      </c>
      <c r="K2918" s="244"/>
      <c r="L2918" s="423"/>
      <c r="M2918" s="252"/>
      <c r="N2918" s="315">
        <f t="shared" si="856"/>
        <v>0</v>
      </c>
      <c r="O2918" s="424">
        <f t="shared" si="857"/>
        <v>0</v>
      </c>
      <c r="P2918" s="244"/>
      <c r="Q2918" s="423"/>
      <c r="R2918" s="252"/>
      <c r="S2918" s="429">
        <f t="shared" si="858"/>
        <v>0</v>
      </c>
      <c r="T2918" s="315">
        <f t="shared" si="859"/>
        <v>0</v>
      </c>
      <c r="U2918" s="252"/>
      <c r="V2918" s="252"/>
      <c r="W2918" s="253"/>
      <c r="X2918" s="313">
        <f t="shared" si="847"/>
        <v>0</v>
      </c>
    </row>
    <row r="2919" spans="2:24" ht="18.600000000000001" hidden="1" thickBot="1">
      <c r="B2919" s="173"/>
      <c r="C2919" s="142">
        <v>4309</v>
      </c>
      <c r="D2919" s="148" t="s">
        <v>258</v>
      </c>
      <c r="E2919" s="704"/>
      <c r="F2919" s="449"/>
      <c r="G2919" s="245"/>
      <c r="H2919" s="245"/>
      <c r="I2919" s="476">
        <f t="shared" si="855"/>
        <v>0</v>
      </c>
      <c r="J2919" s="243" t="str">
        <f t="shared" si="846"/>
        <v/>
      </c>
      <c r="K2919" s="244"/>
      <c r="L2919" s="423"/>
      <c r="M2919" s="252"/>
      <c r="N2919" s="315">
        <f t="shared" si="856"/>
        <v>0</v>
      </c>
      <c r="O2919" s="424">
        <f t="shared" si="857"/>
        <v>0</v>
      </c>
      <c r="P2919" s="244"/>
      <c r="Q2919" s="423"/>
      <c r="R2919" s="252"/>
      <c r="S2919" s="429">
        <f t="shared" si="858"/>
        <v>0</v>
      </c>
      <c r="T2919" s="315">
        <f t="shared" si="859"/>
        <v>0</v>
      </c>
      <c r="U2919" s="252"/>
      <c r="V2919" s="252"/>
      <c r="W2919" s="253"/>
      <c r="X2919" s="313">
        <f t="shared" si="847"/>
        <v>0</v>
      </c>
    </row>
    <row r="2920" spans="2:24" ht="18.600000000000001" hidden="1" thickBot="1">
      <c r="B2920" s="686">
        <v>4400</v>
      </c>
      <c r="C2920" s="944" t="s">
        <v>1686</v>
      </c>
      <c r="D2920" s="944"/>
      <c r="E2920" s="687"/>
      <c r="F2920" s="690"/>
      <c r="G2920" s="691"/>
      <c r="H2920" s="691"/>
      <c r="I2920" s="692">
        <f t="shared" si="855"/>
        <v>0</v>
      </c>
      <c r="J2920" s="243" t="str">
        <f t="shared" si="846"/>
        <v/>
      </c>
      <c r="K2920" s="244"/>
      <c r="L2920" s="428"/>
      <c r="M2920" s="254"/>
      <c r="N2920" s="317">
        <f t="shared" si="856"/>
        <v>0</v>
      </c>
      <c r="O2920" s="424">
        <f t="shared" si="857"/>
        <v>0</v>
      </c>
      <c r="P2920" s="244"/>
      <c r="Q2920" s="428"/>
      <c r="R2920" s="254"/>
      <c r="S2920" s="429">
        <f t="shared" si="858"/>
        <v>0</v>
      </c>
      <c r="T2920" s="315">
        <f t="shared" si="859"/>
        <v>0</v>
      </c>
      <c r="U2920" s="254"/>
      <c r="V2920" s="254"/>
      <c r="W2920" s="253"/>
      <c r="X2920" s="313">
        <f t="shared" si="847"/>
        <v>0</v>
      </c>
    </row>
    <row r="2921" spans="2:24" ht="18.600000000000001" hidden="1" thickBot="1">
      <c r="B2921" s="686">
        <v>4500</v>
      </c>
      <c r="C2921" s="966" t="s">
        <v>1687</v>
      </c>
      <c r="D2921" s="966"/>
      <c r="E2921" s="687"/>
      <c r="F2921" s="690"/>
      <c r="G2921" s="691"/>
      <c r="H2921" s="691"/>
      <c r="I2921" s="692">
        <f t="shared" si="855"/>
        <v>0</v>
      </c>
      <c r="J2921" s="243" t="str">
        <f t="shared" si="846"/>
        <v/>
      </c>
      <c r="K2921" s="244"/>
      <c r="L2921" s="428"/>
      <c r="M2921" s="254"/>
      <c r="N2921" s="317">
        <f t="shared" si="856"/>
        <v>0</v>
      </c>
      <c r="O2921" s="424">
        <f t="shared" si="857"/>
        <v>0</v>
      </c>
      <c r="P2921" s="244"/>
      <c r="Q2921" s="428"/>
      <c r="R2921" s="254"/>
      <c r="S2921" s="429">
        <f t="shared" si="858"/>
        <v>0</v>
      </c>
      <c r="T2921" s="315">
        <f t="shared" si="859"/>
        <v>0</v>
      </c>
      <c r="U2921" s="254"/>
      <c r="V2921" s="254"/>
      <c r="W2921" s="253"/>
      <c r="X2921" s="313">
        <f t="shared" si="847"/>
        <v>0</v>
      </c>
    </row>
    <row r="2922" spans="2:24" ht="18.600000000000001" hidden="1" thickBot="1">
      <c r="B2922" s="686">
        <v>4600</v>
      </c>
      <c r="C2922" s="961" t="s">
        <v>259</v>
      </c>
      <c r="D2922" s="967"/>
      <c r="E2922" s="687"/>
      <c r="F2922" s="690"/>
      <c r="G2922" s="691"/>
      <c r="H2922" s="691"/>
      <c r="I2922" s="692">
        <f t="shared" si="855"/>
        <v>0</v>
      </c>
      <c r="J2922" s="243" t="str">
        <f t="shared" si="846"/>
        <v/>
      </c>
      <c r="K2922" s="244"/>
      <c r="L2922" s="428"/>
      <c r="M2922" s="254"/>
      <c r="N2922" s="317">
        <f t="shared" si="856"/>
        <v>0</v>
      </c>
      <c r="O2922" s="424">
        <f t="shared" si="857"/>
        <v>0</v>
      </c>
      <c r="P2922" s="244"/>
      <c r="Q2922" s="428"/>
      <c r="R2922" s="254"/>
      <c r="S2922" s="429">
        <f t="shared" si="858"/>
        <v>0</v>
      </c>
      <c r="T2922" s="315">
        <f t="shared" si="859"/>
        <v>0</v>
      </c>
      <c r="U2922" s="254"/>
      <c r="V2922" s="254"/>
      <c r="W2922" s="253"/>
      <c r="X2922" s="313">
        <f t="shared" si="847"/>
        <v>0</v>
      </c>
    </row>
    <row r="2923" spans="2:24" ht="18.600000000000001" hidden="1" thickBot="1">
      <c r="B2923" s="686">
        <v>4900</v>
      </c>
      <c r="C2923" s="952" t="s">
        <v>290</v>
      </c>
      <c r="D2923" s="952"/>
      <c r="E2923" s="687"/>
      <c r="F2923" s="688">
        <f>+F2924+F2925</f>
        <v>0</v>
      </c>
      <c r="G2923" s="689">
        <f>+G2924+G2925</f>
        <v>0</v>
      </c>
      <c r="H2923" s="689">
        <f>+H2924+H2925</f>
        <v>0</v>
      </c>
      <c r="I2923" s="689">
        <f>+I2924+I2925</f>
        <v>0</v>
      </c>
      <c r="J2923" s="243" t="str">
        <f t="shared" si="846"/>
        <v/>
      </c>
      <c r="K2923" s="244"/>
      <c r="L2923" s="665"/>
      <c r="M2923" s="666"/>
      <c r="N2923" s="666"/>
      <c r="O2923" s="712"/>
      <c r="P2923" s="244"/>
      <c r="Q2923" s="665"/>
      <c r="R2923" s="666"/>
      <c r="S2923" s="666"/>
      <c r="T2923" s="666"/>
      <c r="U2923" s="666"/>
      <c r="V2923" s="666"/>
      <c r="W2923" s="712"/>
      <c r="X2923" s="313">
        <f t="shared" si="847"/>
        <v>0</v>
      </c>
    </row>
    <row r="2924" spans="2:24" ht="18.600000000000001" hidden="1" thickBot="1">
      <c r="B2924" s="173"/>
      <c r="C2924" s="144">
        <v>4901</v>
      </c>
      <c r="D2924" s="174" t="s">
        <v>291</v>
      </c>
      <c r="E2924" s="704"/>
      <c r="F2924" s="449"/>
      <c r="G2924" s="245"/>
      <c r="H2924" s="245"/>
      <c r="I2924" s="476">
        <f>F2924+G2924+H2924</f>
        <v>0</v>
      </c>
      <c r="J2924" s="243" t="str">
        <f t="shared" si="846"/>
        <v/>
      </c>
      <c r="K2924" s="244"/>
      <c r="L2924" s="663"/>
      <c r="M2924" s="667"/>
      <c r="N2924" s="667"/>
      <c r="O2924" s="711"/>
      <c r="P2924" s="244"/>
      <c r="Q2924" s="663"/>
      <c r="R2924" s="667"/>
      <c r="S2924" s="667"/>
      <c r="T2924" s="667"/>
      <c r="U2924" s="667"/>
      <c r="V2924" s="667"/>
      <c r="W2924" s="711"/>
      <c r="X2924" s="313">
        <f t="shared" si="847"/>
        <v>0</v>
      </c>
    </row>
    <row r="2925" spans="2:24" ht="18.600000000000001" hidden="1" thickBot="1">
      <c r="B2925" s="173"/>
      <c r="C2925" s="142">
        <v>4902</v>
      </c>
      <c r="D2925" s="148" t="s">
        <v>292</v>
      </c>
      <c r="E2925" s="704"/>
      <c r="F2925" s="449"/>
      <c r="G2925" s="245"/>
      <c r="H2925" s="245"/>
      <c r="I2925" s="476">
        <f>F2925+G2925+H2925</f>
        <v>0</v>
      </c>
      <c r="J2925" s="243" t="str">
        <f t="shared" si="846"/>
        <v/>
      </c>
      <c r="K2925" s="244"/>
      <c r="L2925" s="663"/>
      <c r="M2925" s="667"/>
      <c r="N2925" s="667"/>
      <c r="O2925" s="711"/>
      <c r="P2925" s="244"/>
      <c r="Q2925" s="663"/>
      <c r="R2925" s="667"/>
      <c r="S2925" s="667"/>
      <c r="T2925" s="667"/>
      <c r="U2925" s="667"/>
      <c r="V2925" s="667"/>
      <c r="W2925" s="711"/>
      <c r="X2925" s="313">
        <f t="shared" si="847"/>
        <v>0</v>
      </c>
    </row>
    <row r="2926" spans="2:24" ht="18.600000000000001" hidden="1" thickBot="1">
      <c r="B2926" s="693">
        <v>5100</v>
      </c>
      <c r="C2926" s="949" t="s">
        <v>260</v>
      </c>
      <c r="D2926" s="949"/>
      <c r="E2926" s="694"/>
      <c r="F2926" s="695"/>
      <c r="G2926" s="696"/>
      <c r="H2926" s="696"/>
      <c r="I2926" s="692">
        <f>F2926+G2926+H2926</f>
        <v>0</v>
      </c>
      <c r="J2926" s="243" t="str">
        <f t="shared" si="846"/>
        <v/>
      </c>
      <c r="K2926" s="244"/>
      <c r="L2926" s="430"/>
      <c r="M2926" s="431"/>
      <c r="N2926" s="327">
        <f>I2926</f>
        <v>0</v>
      </c>
      <c r="O2926" s="424">
        <f>L2926+M2926-N2926</f>
        <v>0</v>
      </c>
      <c r="P2926" s="244"/>
      <c r="Q2926" s="430"/>
      <c r="R2926" s="431"/>
      <c r="S2926" s="429">
        <f>+IF(+(L2926+M2926)&gt;=I2926,+M2926,+(+I2926-L2926))</f>
        <v>0</v>
      </c>
      <c r="T2926" s="315">
        <f>Q2926+R2926-S2926</f>
        <v>0</v>
      </c>
      <c r="U2926" s="431"/>
      <c r="V2926" s="431"/>
      <c r="W2926" s="253"/>
      <c r="X2926" s="313">
        <f t="shared" si="847"/>
        <v>0</v>
      </c>
    </row>
    <row r="2927" spans="2:24" ht="18.600000000000001" hidden="1" thickBot="1">
      <c r="B2927" s="693">
        <v>5200</v>
      </c>
      <c r="C2927" s="964" t="s">
        <v>261</v>
      </c>
      <c r="D2927" s="964"/>
      <c r="E2927" s="694"/>
      <c r="F2927" s="697">
        <f>SUM(F2928:F2934)</f>
        <v>0</v>
      </c>
      <c r="G2927" s="698">
        <f>SUM(G2928:G2934)</f>
        <v>0</v>
      </c>
      <c r="H2927" s="698">
        <f>SUM(H2928:H2934)</f>
        <v>0</v>
      </c>
      <c r="I2927" s="698">
        <f>SUM(I2928:I2934)</f>
        <v>0</v>
      </c>
      <c r="J2927" s="243" t="str">
        <f t="shared" si="846"/>
        <v/>
      </c>
      <c r="K2927" s="244"/>
      <c r="L2927" s="326">
        <f>SUM(L2928:L2934)</f>
        <v>0</v>
      </c>
      <c r="M2927" s="327">
        <f>SUM(M2928:M2934)</f>
        <v>0</v>
      </c>
      <c r="N2927" s="432">
        <f>SUM(N2928:N2934)</f>
        <v>0</v>
      </c>
      <c r="O2927" s="433">
        <f>SUM(O2928:O2934)</f>
        <v>0</v>
      </c>
      <c r="P2927" s="244"/>
      <c r="Q2927" s="326">
        <f t="shared" ref="Q2927:W2927" si="860">SUM(Q2928:Q2934)</f>
        <v>0</v>
      </c>
      <c r="R2927" s="327">
        <f t="shared" si="860"/>
        <v>0</v>
      </c>
      <c r="S2927" s="327">
        <f t="shared" si="860"/>
        <v>0</v>
      </c>
      <c r="T2927" s="327">
        <f t="shared" si="860"/>
        <v>0</v>
      </c>
      <c r="U2927" s="327">
        <f t="shared" si="860"/>
        <v>0</v>
      </c>
      <c r="V2927" s="327">
        <f t="shared" si="860"/>
        <v>0</v>
      </c>
      <c r="W2927" s="433">
        <f t="shared" si="860"/>
        <v>0</v>
      </c>
      <c r="X2927" s="313">
        <f t="shared" si="847"/>
        <v>0</v>
      </c>
    </row>
    <row r="2928" spans="2:24" ht="18.600000000000001" hidden="1" thickBot="1">
      <c r="B2928" s="175"/>
      <c r="C2928" s="176">
        <v>5201</v>
      </c>
      <c r="D2928" s="177" t="s">
        <v>262</v>
      </c>
      <c r="E2928" s="705"/>
      <c r="F2928" s="473"/>
      <c r="G2928" s="434"/>
      <c r="H2928" s="434"/>
      <c r="I2928" s="476">
        <f t="shared" ref="I2928:I2934" si="861">F2928+G2928+H2928</f>
        <v>0</v>
      </c>
      <c r="J2928" s="243" t="str">
        <f t="shared" si="846"/>
        <v/>
      </c>
      <c r="K2928" s="244"/>
      <c r="L2928" s="435"/>
      <c r="M2928" s="436"/>
      <c r="N2928" s="330">
        <f t="shared" ref="N2928:N2934" si="862">I2928</f>
        <v>0</v>
      </c>
      <c r="O2928" s="424">
        <f t="shared" ref="O2928:O2934" si="863">L2928+M2928-N2928</f>
        <v>0</v>
      </c>
      <c r="P2928" s="244"/>
      <c r="Q2928" s="435"/>
      <c r="R2928" s="436"/>
      <c r="S2928" s="429">
        <f t="shared" ref="S2928:S2934" si="864">+IF(+(L2928+M2928)&gt;=I2928,+M2928,+(+I2928-L2928))</f>
        <v>0</v>
      </c>
      <c r="T2928" s="315">
        <f t="shared" ref="T2928:T2934" si="865">Q2928+R2928-S2928</f>
        <v>0</v>
      </c>
      <c r="U2928" s="436"/>
      <c r="V2928" s="436"/>
      <c r="W2928" s="253"/>
      <c r="X2928" s="313">
        <f t="shared" si="847"/>
        <v>0</v>
      </c>
    </row>
    <row r="2929" spans="2:24" ht="18.600000000000001" hidden="1" thickBot="1">
      <c r="B2929" s="175"/>
      <c r="C2929" s="178">
        <v>5202</v>
      </c>
      <c r="D2929" s="179" t="s">
        <v>263</v>
      </c>
      <c r="E2929" s="705"/>
      <c r="F2929" s="473"/>
      <c r="G2929" s="434"/>
      <c r="H2929" s="434"/>
      <c r="I2929" s="476">
        <f t="shared" si="861"/>
        <v>0</v>
      </c>
      <c r="J2929" s="243" t="str">
        <f t="shared" si="846"/>
        <v/>
      </c>
      <c r="K2929" s="244"/>
      <c r="L2929" s="435"/>
      <c r="M2929" s="436"/>
      <c r="N2929" s="330">
        <f t="shared" si="862"/>
        <v>0</v>
      </c>
      <c r="O2929" s="424">
        <f t="shared" si="863"/>
        <v>0</v>
      </c>
      <c r="P2929" s="244"/>
      <c r="Q2929" s="435"/>
      <c r="R2929" s="436"/>
      <c r="S2929" s="429">
        <f t="shared" si="864"/>
        <v>0</v>
      </c>
      <c r="T2929" s="315">
        <f t="shared" si="865"/>
        <v>0</v>
      </c>
      <c r="U2929" s="436"/>
      <c r="V2929" s="436"/>
      <c r="W2929" s="253"/>
      <c r="X2929" s="313">
        <f t="shared" si="847"/>
        <v>0</v>
      </c>
    </row>
    <row r="2930" spans="2:24" ht="18.600000000000001" hidden="1" thickBot="1">
      <c r="B2930" s="175"/>
      <c r="C2930" s="178">
        <v>5203</v>
      </c>
      <c r="D2930" s="179" t="s">
        <v>924</v>
      </c>
      <c r="E2930" s="705"/>
      <c r="F2930" s="473"/>
      <c r="G2930" s="434"/>
      <c r="H2930" s="434"/>
      <c r="I2930" s="476">
        <f t="shared" si="861"/>
        <v>0</v>
      </c>
      <c r="J2930" s="243" t="str">
        <f t="shared" si="846"/>
        <v/>
      </c>
      <c r="K2930" s="244"/>
      <c r="L2930" s="435"/>
      <c r="M2930" s="436"/>
      <c r="N2930" s="330">
        <f t="shared" si="862"/>
        <v>0</v>
      </c>
      <c r="O2930" s="424">
        <f t="shared" si="863"/>
        <v>0</v>
      </c>
      <c r="P2930" s="244"/>
      <c r="Q2930" s="435"/>
      <c r="R2930" s="436"/>
      <c r="S2930" s="429">
        <f t="shared" si="864"/>
        <v>0</v>
      </c>
      <c r="T2930" s="315">
        <f t="shared" si="865"/>
        <v>0</v>
      </c>
      <c r="U2930" s="436"/>
      <c r="V2930" s="436"/>
      <c r="W2930" s="253"/>
      <c r="X2930" s="313">
        <f t="shared" si="847"/>
        <v>0</v>
      </c>
    </row>
    <row r="2931" spans="2:24" ht="18.600000000000001" hidden="1" thickBot="1">
      <c r="B2931" s="175"/>
      <c r="C2931" s="178">
        <v>5204</v>
      </c>
      <c r="D2931" s="179" t="s">
        <v>925</v>
      </c>
      <c r="E2931" s="705"/>
      <c r="F2931" s="473"/>
      <c r="G2931" s="434"/>
      <c r="H2931" s="434"/>
      <c r="I2931" s="476">
        <f t="shared" si="861"/>
        <v>0</v>
      </c>
      <c r="J2931" s="243" t="str">
        <f t="shared" si="846"/>
        <v/>
      </c>
      <c r="K2931" s="244"/>
      <c r="L2931" s="435"/>
      <c r="M2931" s="436"/>
      <c r="N2931" s="330">
        <f t="shared" si="862"/>
        <v>0</v>
      </c>
      <c r="O2931" s="424">
        <f t="shared" si="863"/>
        <v>0</v>
      </c>
      <c r="P2931" s="244"/>
      <c r="Q2931" s="435"/>
      <c r="R2931" s="436"/>
      <c r="S2931" s="429">
        <f t="shared" si="864"/>
        <v>0</v>
      </c>
      <c r="T2931" s="315">
        <f t="shared" si="865"/>
        <v>0</v>
      </c>
      <c r="U2931" s="436"/>
      <c r="V2931" s="436"/>
      <c r="W2931" s="253"/>
      <c r="X2931" s="313">
        <f t="shared" si="847"/>
        <v>0</v>
      </c>
    </row>
    <row r="2932" spans="2:24" ht="18.600000000000001" hidden="1" thickBot="1">
      <c r="B2932" s="175"/>
      <c r="C2932" s="178">
        <v>5205</v>
      </c>
      <c r="D2932" s="179" t="s">
        <v>926</v>
      </c>
      <c r="E2932" s="705"/>
      <c r="F2932" s="473"/>
      <c r="G2932" s="434"/>
      <c r="H2932" s="434"/>
      <c r="I2932" s="476">
        <f t="shared" si="861"/>
        <v>0</v>
      </c>
      <c r="J2932" s="243" t="str">
        <f t="shared" si="846"/>
        <v/>
      </c>
      <c r="K2932" s="244"/>
      <c r="L2932" s="435"/>
      <c r="M2932" s="436"/>
      <c r="N2932" s="330">
        <f t="shared" si="862"/>
        <v>0</v>
      </c>
      <c r="O2932" s="424">
        <f t="shared" si="863"/>
        <v>0</v>
      </c>
      <c r="P2932" s="244"/>
      <c r="Q2932" s="435"/>
      <c r="R2932" s="436"/>
      <c r="S2932" s="429">
        <f t="shared" si="864"/>
        <v>0</v>
      </c>
      <c r="T2932" s="315">
        <f t="shared" si="865"/>
        <v>0</v>
      </c>
      <c r="U2932" s="436"/>
      <c r="V2932" s="436"/>
      <c r="W2932" s="253"/>
      <c r="X2932" s="313">
        <f t="shared" si="847"/>
        <v>0</v>
      </c>
    </row>
    <row r="2933" spans="2:24" ht="18.600000000000001" hidden="1" thickBot="1">
      <c r="B2933" s="175"/>
      <c r="C2933" s="178">
        <v>5206</v>
      </c>
      <c r="D2933" s="179" t="s">
        <v>927</v>
      </c>
      <c r="E2933" s="705"/>
      <c r="F2933" s="473"/>
      <c r="G2933" s="434"/>
      <c r="H2933" s="434"/>
      <c r="I2933" s="476">
        <f t="shared" si="861"/>
        <v>0</v>
      </c>
      <c r="J2933" s="243" t="str">
        <f t="shared" si="846"/>
        <v/>
      </c>
      <c r="K2933" s="244"/>
      <c r="L2933" s="435"/>
      <c r="M2933" s="436"/>
      <c r="N2933" s="330">
        <f t="shared" si="862"/>
        <v>0</v>
      </c>
      <c r="O2933" s="424">
        <f t="shared" si="863"/>
        <v>0</v>
      </c>
      <c r="P2933" s="244"/>
      <c r="Q2933" s="435"/>
      <c r="R2933" s="436"/>
      <c r="S2933" s="429">
        <f t="shared" si="864"/>
        <v>0</v>
      </c>
      <c r="T2933" s="315">
        <f t="shared" si="865"/>
        <v>0</v>
      </c>
      <c r="U2933" s="436"/>
      <c r="V2933" s="436"/>
      <c r="W2933" s="253"/>
      <c r="X2933" s="313">
        <f t="shared" si="847"/>
        <v>0</v>
      </c>
    </row>
    <row r="2934" spans="2:24" ht="18.600000000000001" hidden="1" thickBot="1">
      <c r="B2934" s="175"/>
      <c r="C2934" s="180">
        <v>5219</v>
      </c>
      <c r="D2934" s="181" t="s">
        <v>928</v>
      </c>
      <c r="E2934" s="705"/>
      <c r="F2934" s="473"/>
      <c r="G2934" s="434"/>
      <c r="H2934" s="434"/>
      <c r="I2934" s="476">
        <f t="shared" si="861"/>
        <v>0</v>
      </c>
      <c r="J2934" s="243" t="str">
        <f t="shared" ref="J2934:J2953" si="866">(IF($E2934&lt;&gt;0,$J$2,IF($I2934&lt;&gt;0,$J$2,"")))</f>
        <v/>
      </c>
      <c r="K2934" s="244"/>
      <c r="L2934" s="435"/>
      <c r="M2934" s="436"/>
      <c r="N2934" s="330">
        <f t="shared" si="862"/>
        <v>0</v>
      </c>
      <c r="O2934" s="424">
        <f t="shared" si="863"/>
        <v>0</v>
      </c>
      <c r="P2934" s="244"/>
      <c r="Q2934" s="435"/>
      <c r="R2934" s="436"/>
      <c r="S2934" s="429">
        <f t="shared" si="864"/>
        <v>0</v>
      </c>
      <c r="T2934" s="315">
        <f t="shared" si="865"/>
        <v>0</v>
      </c>
      <c r="U2934" s="436"/>
      <c r="V2934" s="436"/>
      <c r="W2934" s="253"/>
      <c r="X2934" s="313">
        <f t="shared" ref="X2934:X2965" si="867">T2934-U2934-V2934-W2934</f>
        <v>0</v>
      </c>
    </row>
    <row r="2935" spans="2:24" ht="18.600000000000001" hidden="1" thickBot="1">
      <c r="B2935" s="693">
        <v>5300</v>
      </c>
      <c r="C2935" s="968" t="s">
        <v>929</v>
      </c>
      <c r="D2935" s="968"/>
      <c r="E2935" s="694"/>
      <c r="F2935" s="697">
        <f>SUM(F2936:F2937)</f>
        <v>0</v>
      </c>
      <c r="G2935" s="698">
        <f>SUM(G2936:G2937)</f>
        <v>0</v>
      </c>
      <c r="H2935" s="698">
        <f>SUM(H2936:H2937)</f>
        <v>0</v>
      </c>
      <c r="I2935" s="698">
        <f>SUM(I2936:I2937)</f>
        <v>0</v>
      </c>
      <c r="J2935" s="243" t="str">
        <f t="shared" si="866"/>
        <v/>
      </c>
      <c r="K2935" s="244"/>
      <c r="L2935" s="326">
        <f>SUM(L2936:L2937)</f>
        <v>0</v>
      </c>
      <c r="M2935" s="327">
        <f>SUM(M2936:M2937)</f>
        <v>0</v>
      </c>
      <c r="N2935" s="432">
        <f>SUM(N2936:N2937)</f>
        <v>0</v>
      </c>
      <c r="O2935" s="433">
        <f>SUM(O2936:O2937)</f>
        <v>0</v>
      </c>
      <c r="P2935" s="244"/>
      <c r="Q2935" s="326">
        <f t="shared" ref="Q2935:W2935" si="868">SUM(Q2936:Q2937)</f>
        <v>0</v>
      </c>
      <c r="R2935" s="327">
        <f t="shared" si="868"/>
        <v>0</v>
      </c>
      <c r="S2935" s="327">
        <f t="shared" si="868"/>
        <v>0</v>
      </c>
      <c r="T2935" s="327">
        <f t="shared" si="868"/>
        <v>0</v>
      </c>
      <c r="U2935" s="327">
        <f t="shared" si="868"/>
        <v>0</v>
      </c>
      <c r="V2935" s="327">
        <f t="shared" si="868"/>
        <v>0</v>
      </c>
      <c r="W2935" s="433">
        <f t="shared" si="868"/>
        <v>0</v>
      </c>
      <c r="X2935" s="313">
        <f t="shared" si="867"/>
        <v>0</v>
      </c>
    </row>
    <row r="2936" spans="2:24" ht="18.600000000000001" hidden="1" thickBot="1">
      <c r="B2936" s="175"/>
      <c r="C2936" s="176">
        <v>5301</v>
      </c>
      <c r="D2936" s="177" t="s">
        <v>1441</v>
      </c>
      <c r="E2936" s="705"/>
      <c r="F2936" s="473"/>
      <c r="G2936" s="434"/>
      <c r="H2936" s="434"/>
      <c r="I2936" s="476">
        <f>F2936+G2936+H2936</f>
        <v>0</v>
      </c>
      <c r="J2936" s="243" t="str">
        <f t="shared" si="866"/>
        <v/>
      </c>
      <c r="K2936" s="244"/>
      <c r="L2936" s="435"/>
      <c r="M2936" s="436"/>
      <c r="N2936" s="330">
        <f>I2936</f>
        <v>0</v>
      </c>
      <c r="O2936" s="424">
        <f>L2936+M2936-N2936</f>
        <v>0</v>
      </c>
      <c r="P2936" s="244"/>
      <c r="Q2936" s="435"/>
      <c r="R2936" s="436"/>
      <c r="S2936" s="429">
        <f>+IF(+(L2936+M2936)&gt;=I2936,+M2936,+(+I2936-L2936))</f>
        <v>0</v>
      </c>
      <c r="T2936" s="315">
        <f>Q2936+R2936-S2936</f>
        <v>0</v>
      </c>
      <c r="U2936" s="436"/>
      <c r="V2936" s="436"/>
      <c r="W2936" s="253"/>
      <c r="X2936" s="313">
        <f t="shared" si="867"/>
        <v>0</v>
      </c>
    </row>
    <row r="2937" spans="2:24" ht="18.600000000000001" hidden="1" thickBot="1">
      <c r="B2937" s="175"/>
      <c r="C2937" s="180">
        <v>5309</v>
      </c>
      <c r="D2937" s="181" t="s">
        <v>930</v>
      </c>
      <c r="E2937" s="705"/>
      <c r="F2937" s="473"/>
      <c r="G2937" s="434"/>
      <c r="H2937" s="434"/>
      <c r="I2937" s="476">
        <f>F2937+G2937+H2937</f>
        <v>0</v>
      </c>
      <c r="J2937" s="243" t="str">
        <f t="shared" si="866"/>
        <v/>
      </c>
      <c r="K2937" s="244"/>
      <c r="L2937" s="435"/>
      <c r="M2937" s="436"/>
      <c r="N2937" s="330">
        <f>I2937</f>
        <v>0</v>
      </c>
      <c r="O2937" s="424">
        <f>L2937+M2937-N2937</f>
        <v>0</v>
      </c>
      <c r="P2937" s="244"/>
      <c r="Q2937" s="435"/>
      <c r="R2937" s="436"/>
      <c r="S2937" s="429">
        <f>+IF(+(L2937+M2937)&gt;=I2937,+M2937,+(+I2937-L2937))</f>
        <v>0</v>
      </c>
      <c r="T2937" s="315">
        <f>Q2937+R2937-S2937</f>
        <v>0</v>
      </c>
      <c r="U2937" s="436"/>
      <c r="V2937" s="436"/>
      <c r="W2937" s="253"/>
      <c r="X2937" s="313">
        <f t="shared" si="867"/>
        <v>0</v>
      </c>
    </row>
    <row r="2938" spans="2:24" ht="18.600000000000001" hidden="1" thickBot="1">
      <c r="B2938" s="693">
        <v>5400</v>
      </c>
      <c r="C2938" s="949" t="s">
        <v>1011</v>
      </c>
      <c r="D2938" s="949"/>
      <c r="E2938" s="694"/>
      <c r="F2938" s="695"/>
      <c r="G2938" s="696"/>
      <c r="H2938" s="696"/>
      <c r="I2938" s="692">
        <f>F2938+G2938+H2938</f>
        <v>0</v>
      </c>
      <c r="J2938" s="243" t="str">
        <f t="shared" si="866"/>
        <v/>
      </c>
      <c r="K2938" s="244"/>
      <c r="L2938" s="430"/>
      <c r="M2938" s="431"/>
      <c r="N2938" s="327">
        <f>I2938</f>
        <v>0</v>
      </c>
      <c r="O2938" s="424">
        <f>L2938+M2938-N2938</f>
        <v>0</v>
      </c>
      <c r="P2938" s="244"/>
      <c r="Q2938" s="430"/>
      <c r="R2938" s="431"/>
      <c r="S2938" s="429">
        <f>+IF(+(L2938+M2938)&gt;=I2938,+M2938,+(+I2938-L2938))</f>
        <v>0</v>
      </c>
      <c r="T2938" s="315">
        <f>Q2938+R2938-S2938</f>
        <v>0</v>
      </c>
      <c r="U2938" s="431"/>
      <c r="V2938" s="431"/>
      <c r="W2938" s="253"/>
      <c r="X2938" s="313">
        <f t="shared" si="867"/>
        <v>0</v>
      </c>
    </row>
    <row r="2939" spans="2:24" ht="18.600000000000001" hidden="1" thickBot="1">
      <c r="B2939" s="686">
        <v>5500</v>
      </c>
      <c r="C2939" s="952" t="s">
        <v>1012</v>
      </c>
      <c r="D2939" s="952"/>
      <c r="E2939" s="687"/>
      <c r="F2939" s="688">
        <f>SUM(F2940:F2943)</f>
        <v>0</v>
      </c>
      <c r="G2939" s="689">
        <f>SUM(G2940:G2943)</f>
        <v>0</v>
      </c>
      <c r="H2939" s="689">
        <f>SUM(H2940:H2943)</f>
        <v>0</v>
      </c>
      <c r="I2939" s="689">
        <f>SUM(I2940:I2943)</f>
        <v>0</v>
      </c>
      <c r="J2939" s="243" t="str">
        <f t="shared" si="866"/>
        <v/>
      </c>
      <c r="K2939" s="244"/>
      <c r="L2939" s="316">
        <f>SUM(L2940:L2943)</f>
        <v>0</v>
      </c>
      <c r="M2939" s="317">
        <f>SUM(M2940:M2943)</f>
        <v>0</v>
      </c>
      <c r="N2939" s="425">
        <f>SUM(N2940:N2943)</f>
        <v>0</v>
      </c>
      <c r="O2939" s="426">
        <f>SUM(O2940:O2943)</f>
        <v>0</v>
      </c>
      <c r="P2939" s="244"/>
      <c r="Q2939" s="316">
        <f t="shared" ref="Q2939:W2939" si="869">SUM(Q2940:Q2943)</f>
        <v>0</v>
      </c>
      <c r="R2939" s="317">
        <f t="shared" si="869"/>
        <v>0</v>
      </c>
      <c r="S2939" s="317">
        <f t="shared" si="869"/>
        <v>0</v>
      </c>
      <c r="T2939" s="317">
        <f t="shared" si="869"/>
        <v>0</v>
      </c>
      <c r="U2939" s="317">
        <f t="shared" si="869"/>
        <v>0</v>
      </c>
      <c r="V2939" s="317">
        <f t="shared" si="869"/>
        <v>0</v>
      </c>
      <c r="W2939" s="426">
        <f t="shared" si="869"/>
        <v>0</v>
      </c>
      <c r="X2939" s="313">
        <f t="shared" si="867"/>
        <v>0</v>
      </c>
    </row>
    <row r="2940" spans="2:24" ht="18.600000000000001" hidden="1" thickBot="1">
      <c r="B2940" s="173"/>
      <c r="C2940" s="144">
        <v>5501</v>
      </c>
      <c r="D2940" s="163" t="s">
        <v>1013</v>
      </c>
      <c r="E2940" s="704"/>
      <c r="F2940" s="449"/>
      <c r="G2940" s="245"/>
      <c r="H2940" s="245"/>
      <c r="I2940" s="476">
        <f>F2940+G2940+H2940</f>
        <v>0</v>
      </c>
      <c r="J2940" s="243" t="str">
        <f t="shared" si="866"/>
        <v/>
      </c>
      <c r="K2940" s="244"/>
      <c r="L2940" s="423"/>
      <c r="M2940" s="252"/>
      <c r="N2940" s="315">
        <f>I2940</f>
        <v>0</v>
      </c>
      <c r="O2940" s="424">
        <f>L2940+M2940-N2940</f>
        <v>0</v>
      </c>
      <c r="P2940" s="244"/>
      <c r="Q2940" s="423"/>
      <c r="R2940" s="252"/>
      <c r="S2940" s="429">
        <f>+IF(+(L2940+M2940)&gt;=I2940,+M2940,+(+I2940-L2940))</f>
        <v>0</v>
      </c>
      <c r="T2940" s="315">
        <f>Q2940+R2940-S2940</f>
        <v>0</v>
      </c>
      <c r="U2940" s="252"/>
      <c r="V2940" s="252"/>
      <c r="W2940" s="253"/>
      <c r="X2940" s="313">
        <f t="shared" si="867"/>
        <v>0</v>
      </c>
    </row>
    <row r="2941" spans="2:24" ht="18.600000000000001" hidden="1" thickBot="1">
      <c r="B2941" s="173"/>
      <c r="C2941" s="137">
        <v>5502</v>
      </c>
      <c r="D2941" s="145" t="s">
        <v>1014</v>
      </c>
      <c r="E2941" s="704"/>
      <c r="F2941" s="449"/>
      <c r="G2941" s="245"/>
      <c r="H2941" s="245"/>
      <c r="I2941" s="476">
        <f>F2941+G2941+H2941</f>
        <v>0</v>
      </c>
      <c r="J2941" s="243" t="str">
        <f t="shared" si="866"/>
        <v/>
      </c>
      <c r="K2941" s="244"/>
      <c r="L2941" s="423"/>
      <c r="M2941" s="252"/>
      <c r="N2941" s="315">
        <f>I2941</f>
        <v>0</v>
      </c>
      <c r="O2941" s="424">
        <f>L2941+M2941-N2941</f>
        <v>0</v>
      </c>
      <c r="P2941" s="244"/>
      <c r="Q2941" s="423"/>
      <c r="R2941" s="252"/>
      <c r="S2941" s="429">
        <f>+IF(+(L2941+M2941)&gt;=I2941,+M2941,+(+I2941-L2941))</f>
        <v>0</v>
      </c>
      <c r="T2941" s="315">
        <f>Q2941+R2941-S2941</f>
        <v>0</v>
      </c>
      <c r="U2941" s="252"/>
      <c r="V2941" s="252"/>
      <c r="W2941" s="253"/>
      <c r="X2941" s="313">
        <f t="shared" si="867"/>
        <v>0</v>
      </c>
    </row>
    <row r="2942" spans="2:24" ht="18.600000000000001" hidden="1" thickBot="1">
      <c r="B2942" s="173"/>
      <c r="C2942" s="137">
        <v>5503</v>
      </c>
      <c r="D2942" s="139" t="s">
        <v>1015</v>
      </c>
      <c r="E2942" s="704"/>
      <c r="F2942" s="449"/>
      <c r="G2942" s="245"/>
      <c r="H2942" s="245"/>
      <c r="I2942" s="476">
        <f>F2942+G2942+H2942</f>
        <v>0</v>
      </c>
      <c r="J2942" s="243" t="str">
        <f t="shared" si="866"/>
        <v/>
      </c>
      <c r="K2942" s="244"/>
      <c r="L2942" s="423"/>
      <c r="M2942" s="252"/>
      <c r="N2942" s="315">
        <f>I2942</f>
        <v>0</v>
      </c>
      <c r="O2942" s="424">
        <f>L2942+M2942-N2942</f>
        <v>0</v>
      </c>
      <c r="P2942" s="244"/>
      <c r="Q2942" s="423"/>
      <c r="R2942" s="252"/>
      <c r="S2942" s="429">
        <f>+IF(+(L2942+M2942)&gt;=I2942,+M2942,+(+I2942-L2942))</f>
        <v>0</v>
      </c>
      <c r="T2942" s="315">
        <f>Q2942+R2942-S2942</f>
        <v>0</v>
      </c>
      <c r="U2942" s="252"/>
      <c r="V2942" s="252"/>
      <c r="W2942" s="253"/>
      <c r="X2942" s="313">
        <f t="shared" si="867"/>
        <v>0</v>
      </c>
    </row>
    <row r="2943" spans="2:24" ht="18.600000000000001" hidden="1" thickBot="1">
      <c r="B2943" s="173"/>
      <c r="C2943" s="137">
        <v>5504</v>
      </c>
      <c r="D2943" s="145" t="s">
        <v>1016</v>
      </c>
      <c r="E2943" s="704"/>
      <c r="F2943" s="449"/>
      <c r="G2943" s="245"/>
      <c r="H2943" s="245"/>
      <c r="I2943" s="476">
        <f>F2943+G2943+H2943</f>
        <v>0</v>
      </c>
      <c r="J2943" s="243" t="str">
        <f t="shared" si="866"/>
        <v/>
      </c>
      <c r="K2943" s="244"/>
      <c r="L2943" s="423"/>
      <c r="M2943" s="252"/>
      <c r="N2943" s="315">
        <f>I2943</f>
        <v>0</v>
      </c>
      <c r="O2943" s="424">
        <f>L2943+M2943-N2943</f>
        <v>0</v>
      </c>
      <c r="P2943" s="244"/>
      <c r="Q2943" s="423"/>
      <c r="R2943" s="252"/>
      <c r="S2943" s="429">
        <f>+IF(+(L2943+M2943)&gt;=I2943,+M2943,+(+I2943-L2943))</f>
        <v>0</v>
      </c>
      <c r="T2943" s="315">
        <f>Q2943+R2943-S2943</f>
        <v>0</v>
      </c>
      <c r="U2943" s="252"/>
      <c r="V2943" s="252"/>
      <c r="W2943" s="253"/>
      <c r="X2943" s="313">
        <f t="shared" si="867"/>
        <v>0</v>
      </c>
    </row>
    <row r="2944" spans="2:24" ht="18.600000000000001" hidden="1" thickBot="1">
      <c r="B2944" s="686">
        <v>5700</v>
      </c>
      <c r="C2944" s="950" t="s">
        <v>1017</v>
      </c>
      <c r="D2944" s="951"/>
      <c r="E2944" s="694"/>
      <c r="F2944" s="673">
        <v>0</v>
      </c>
      <c r="G2944" s="673">
        <v>0</v>
      </c>
      <c r="H2944" s="673">
        <v>0</v>
      </c>
      <c r="I2944" s="698">
        <f>SUM(I2945:I2947)</f>
        <v>0</v>
      </c>
      <c r="J2944" s="243" t="str">
        <f t="shared" si="866"/>
        <v/>
      </c>
      <c r="K2944" s="244"/>
      <c r="L2944" s="326">
        <f>SUM(L2945:L2947)</f>
        <v>0</v>
      </c>
      <c r="M2944" s="327">
        <f>SUM(M2945:M2947)</f>
        <v>0</v>
      </c>
      <c r="N2944" s="432">
        <f>SUM(N2945:N2946)</f>
        <v>0</v>
      </c>
      <c r="O2944" s="433">
        <f>SUM(O2945:O2947)</f>
        <v>0</v>
      </c>
      <c r="P2944" s="244"/>
      <c r="Q2944" s="326">
        <f>SUM(Q2945:Q2947)</f>
        <v>0</v>
      </c>
      <c r="R2944" s="327">
        <f>SUM(R2945:R2947)</f>
        <v>0</v>
      </c>
      <c r="S2944" s="327">
        <f>SUM(S2945:S2947)</f>
        <v>0</v>
      </c>
      <c r="T2944" s="327">
        <f>SUM(T2945:T2947)</f>
        <v>0</v>
      </c>
      <c r="U2944" s="327">
        <f>SUM(U2945:U2947)</f>
        <v>0</v>
      </c>
      <c r="V2944" s="327">
        <f>SUM(V2945:V2946)</f>
        <v>0</v>
      </c>
      <c r="W2944" s="433">
        <f>SUM(W2945:W2947)</f>
        <v>0</v>
      </c>
      <c r="X2944" s="313">
        <f t="shared" si="867"/>
        <v>0</v>
      </c>
    </row>
    <row r="2945" spans="2:24" ht="18.600000000000001" hidden="1" thickBot="1">
      <c r="B2945" s="175"/>
      <c r="C2945" s="176">
        <v>5701</v>
      </c>
      <c r="D2945" s="177" t="s">
        <v>1018</v>
      </c>
      <c r="E2945" s="705"/>
      <c r="F2945" s="592">
        <v>0</v>
      </c>
      <c r="G2945" s="592">
        <v>0</v>
      </c>
      <c r="H2945" s="592">
        <v>0</v>
      </c>
      <c r="I2945" s="476">
        <f>F2945+G2945+H2945</f>
        <v>0</v>
      </c>
      <c r="J2945" s="243" t="str">
        <f t="shared" si="866"/>
        <v/>
      </c>
      <c r="K2945" s="244"/>
      <c r="L2945" s="435"/>
      <c r="M2945" s="436"/>
      <c r="N2945" s="330">
        <f>I2945</f>
        <v>0</v>
      </c>
      <c r="O2945" s="424">
        <f>L2945+M2945-N2945</f>
        <v>0</v>
      </c>
      <c r="P2945" s="244"/>
      <c r="Q2945" s="435"/>
      <c r="R2945" s="436"/>
      <c r="S2945" s="429">
        <f>+IF(+(L2945+M2945)&gt;=I2945,+M2945,+(+I2945-L2945))</f>
        <v>0</v>
      </c>
      <c r="T2945" s="315">
        <f>Q2945+R2945-S2945</f>
        <v>0</v>
      </c>
      <c r="U2945" s="436"/>
      <c r="V2945" s="436"/>
      <c r="W2945" s="253"/>
      <c r="X2945" s="313">
        <f t="shared" si="867"/>
        <v>0</v>
      </c>
    </row>
    <row r="2946" spans="2:24" ht="18.600000000000001" hidden="1" thickBot="1">
      <c r="B2946" s="175"/>
      <c r="C2946" s="180">
        <v>5702</v>
      </c>
      <c r="D2946" s="181" t="s">
        <v>1019</v>
      </c>
      <c r="E2946" s="705"/>
      <c r="F2946" s="592">
        <v>0</v>
      </c>
      <c r="G2946" s="592">
        <v>0</v>
      </c>
      <c r="H2946" s="592">
        <v>0</v>
      </c>
      <c r="I2946" s="476">
        <f>F2946+G2946+H2946</f>
        <v>0</v>
      </c>
      <c r="J2946" s="243" t="str">
        <f t="shared" si="866"/>
        <v/>
      </c>
      <c r="K2946" s="244"/>
      <c r="L2946" s="435"/>
      <c r="M2946" s="436"/>
      <c r="N2946" s="330">
        <f>I2946</f>
        <v>0</v>
      </c>
      <c r="O2946" s="424">
        <f>L2946+M2946-N2946</f>
        <v>0</v>
      </c>
      <c r="P2946" s="244"/>
      <c r="Q2946" s="435"/>
      <c r="R2946" s="436"/>
      <c r="S2946" s="429">
        <f>+IF(+(L2946+M2946)&gt;=I2946,+M2946,+(+I2946-L2946))</f>
        <v>0</v>
      </c>
      <c r="T2946" s="315">
        <f>Q2946+R2946-S2946</f>
        <v>0</v>
      </c>
      <c r="U2946" s="436"/>
      <c r="V2946" s="436"/>
      <c r="W2946" s="253"/>
      <c r="X2946" s="313">
        <f t="shared" si="867"/>
        <v>0</v>
      </c>
    </row>
    <row r="2947" spans="2:24" ht="18.600000000000001" hidden="1" thickBot="1">
      <c r="B2947" s="136"/>
      <c r="C2947" s="182">
        <v>4071</v>
      </c>
      <c r="D2947" s="464" t="s">
        <v>1020</v>
      </c>
      <c r="E2947" s="704"/>
      <c r="F2947" s="592">
        <v>0</v>
      </c>
      <c r="G2947" s="592">
        <v>0</v>
      </c>
      <c r="H2947" s="592">
        <v>0</v>
      </c>
      <c r="I2947" s="476">
        <f>F2947+G2947+H2947</f>
        <v>0</v>
      </c>
      <c r="J2947" s="243" t="str">
        <f t="shared" si="866"/>
        <v/>
      </c>
      <c r="K2947" s="244"/>
      <c r="L2947" s="713"/>
      <c r="M2947" s="667"/>
      <c r="N2947" s="667"/>
      <c r="O2947" s="714"/>
      <c r="P2947" s="244"/>
      <c r="Q2947" s="663"/>
      <c r="R2947" s="667"/>
      <c r="S2947" s="667"/>
      <c r="T2947" s="667"/>
      <c r="U2947" s="667"/>
      <c r="V2947" s="667"/>
      <c r="W2947" s="711"/>
      <c r="X2947" s="313">
        <f t="shared" si="867"/>
        <v>0</v>
      </c>
    </row>
    <row r="2948" spans="2:24" ht="16.2" hidden="1" thickBot="1">
      <c r="B2948" s="173"/>
      <c r="C2948" s="183"/>
      <c r="D2948" s="334"/>
      <c r="E2948" s="706"/>
      <c r="F2948" s="248"/>
      <c r="G2948" s="248"/>
      <c r="H2948" s="248"/>
      <c r="I2948" s="249"/>
      <c r="J2948" s="243" t="str">
        <f t="shared" si="866"/>
        <v/>
      </c>
      <c r="K2948" s="244"/>
      <c r="L2948" s="437"/>
      <c r="M2948" s="438"/>
      <c r="N2948" s="323"/>
      <c r="O2948" s="324"/>
      <c r="P2948" s="244"/>
      <c r="Q2948" s="437"/>
      <c r="R2948" s="438"/>
      <c r="S2948" s="323"/>
      <c r="T2948" s="323"/>
      <c r="U2948" s="438"/>
      <c r="V2948" s="323"/>
      <c r="W2948" s="324"/>
      <c r="X2948" s="324"/>
    </row>
    <row r="2949" spans="2:24" ht="18.600000000000001" hidden="1" thickBot="1">
      <c r="B2949" s="699">
        <v>98</v>
      </c>
      <c r="C2949" s="963" t="s">
        <v>1021</v>
      </c>
      <c r="D2949" s="942"/>
      <c r="E2949" s="687"/>
      <c r="F2949" s="690"/>
      <c r="G2949" s="691"/>
      <c r="H2949" s="691"/>
      <c r="I2949" s="692">
        <f>F2949+G2949+H2949</f>
        <v>0</v>
      </c>
      <c r="J2949" s="243" t="str">
        <f t="shared" si="866"/>
        <v/>
      </c>
      <c r="K2949" s="244"/>
      <c r="L2949" s="428"/>
      <c r="M2949" s="254"/>
      <c r="N2949" s="317">
        <f>I2949</f>
        <v>0</v>
      </c>
      <c r="O2949" s="424">
        <f>L2949+M2949-N2949</f>
        <v>0</v>
      </c>
      <c r="P2949" s="244"/>
      <c r="Q2949" s="428"/>
      <c r="R2949" s="254"/>
      <c r="S2949" s="429">
        <f>+IF(+(L2949+M2949)&gt;=I2949,+M2949,+(+I2949-L2949))</f>
        <v>0</v>
      </c>
      <c r="T2949" s="315">
        <f>Q2949+R2949-S2949</f>
        <v>0</v>
      </c>
      <c r="U2949" s="254"/>
      <c r="V2949" s="254"/>
      <c r="W2949" s="253"/>
      <c r="X2949" s="313">
        <f>T2949-U2949-V2949-W2949</f>
        <v>0</v>
      </c>
    </row>
    <row r="2950" spans="2:24" ht="16.8" hidden="1" thickBot="1">
      <c r="B2950" s="184"/>
      <c r="C2950" s="335" t="s">
        <v>1022</v>
      </c>
      <c r="D2950" s="336"/>
      <c r="E2950" s="395"/>
      <c r="F2950" s="395"/>
      <c r="G2950" s="395"/>
      <c r="H2950" s="395"/>
      <c r="I2950" s="337"/>
      <c r="J2950" s="243" t="str">
        <f t="shared" si="866"/>
        <v/>
      </c>
      <c r="K2950" s="244"/>
      <c r="L2950" s="338"/>
      <c r="M2950" s="339"/>
      <c r="N2950" s="339"/>
      <c r="O2950" s="340"/>
      <c r="P2950" s="244"/>
      <c r="Q2950" s="338"/>
      <c r="R2950" s="339"/>
      <c r="S2950" s="339"/>
      <c r="T2950" s="339"/>
      <c r="U2950" s="339"/>
      <c r="V2950" s="339"/>
      <c r="W2950" s="340"/>
      <c r="X2950" s="340"/>
    </row>
    <row r="2951" spans="2:24" ht="16.8" hidden="1" thickBot="1">
      <c r="B2951" s="184"/>
      <c r="C2951" s="341" t="s">
        <v>1023</v>
      </c>
      <c r="D2951" s="334"/>
      <c r="E2951" s="384"/>
      <c r="F2951" s="384"/>
      <c r="G2951" s="384"/>
      <c r="H2951" s="384"/>
      <c r="I2951" s="307"/>
      <c r="J2951" s="243" t="str">
        <f t="shared" si="866"/>
        <v/>
      </c>
      <c r="K2951" s="244"/>
      <c r="L2951" s="342"/>
      <c r="M2951" s="343"/>
      <c r="N2951" s="343"/>
      <c r="O2951" s="344"/>
      <c r="P2951" s="244"/>
      <c r="Q2951" s="342"/>
      <c r="R2951" s="343"/>
      <c r="S2951" s="343"/>
      <c r="T2951" s="343"/>
      <c r="U2951" s="343"/>
      <c r="V2951" s="343"/>
      <c r="W2951" s="344"/>
      <c r="X2951" s="344"/>
    </row>
    <row r="2952" spans="2:24" ht="16.8" hidden="1" thickBot="1">
      <c r="B2952" s="185"/>
      <c r="C2952" s="345" t="s">
        <v>1688</v>
      </c>
      <c r="D2952" s="346"/>
      <c r="E2952" s="396"/>
      <c r="F2952" s="396"/>
      <c r="G2952" s="396"/>
      <c r="H2952" s="396"/>
      <c r="I2952" s="309"/>
      <c r="J2952" s="243" t="str">
        <f t="shared" si="866"/>
        <v/>
      </c>
      <c r="K2952" s="244"/>
      <c r="L2952" s="347"/>
      <c r="M2952" s="348"/>
      <c r="N2952" s="348"/>
      <c r="O2952" s="349"/>
      <c r="P2952" s="244"/>
      <c r="Q2952" s="347"/>
      <c r="R2952" s="348"/>
      <c r="S2952" s="348"/>
      <c r="T2952" s="348"/>
      <c r="U2952" s="348"/>
      <c r="V2952" s="348"/>
      <c r="W2952" s="349"/>
      <c r="X2952" s="349"/>
    </row>
    <row r="2953" spans="2:24" ht="18.600000000000001" thickBot="1">
      <c r="B2953" s="607"/>
      <c r="C2953" s="608" t="s">
        <v>1242</v>
      </c>
      <c r="D2953" s="609" t="s">
        <v>1024</v>
      </c>
      <c r="E2953" s="700"/>
      <c r="F2953" s="700">
        <f>SUM(F2838,F2841,F2847,F2855,F2856,F2874,F2878,F2884,F2887,F2888,F2889,F2890,F2891,F2900,F2906,F2907,F2908,F2909,F2916,F2920,F2921,F2922,F2923,F2926,F2927,F2935,F2938,F2939,F2944)+F2949</f>
        <v>0</v>
      </c>
      <c r="G2953" s="700">
        <f>SUM(G2838,G2841,G2847,G2855,G2856,G2874,G2878,G2884,G2887,G2888,G2889,G2890,G2891,G2900,G2906,G2907,G2908,G2909,G2916,G2920,G2921,G2922,G2923,G2926,G2927,G2935,G2938,G2939,G2944)+G2949</f>
        <v>89850</v>
      </c>
      <c r="H2953" s="700">
        <f>SUM(H2838,H2841,H2847,H2855,H2856,H2874,H2878,H2884,H2887,H2888,H2889,H2890,H2891,H2900,H2906,H2907,H2908,H2909,H2916,H2920,H2921,H2922,H2923,H2926,H2927,H2935,H2938,H2939,H2944)+H2949</f>
        <v>0</v>
      </c>
      <c r="I2953" s="700">
        <f>SUM(I2838,I2841,I2847,I2855,I2856,I2874,I2878,I2884,I2887,I2888,I2889,I2890,I2891,I2900,I2906,I2907,I2908,I2909,I2916,I2920,I2921,I2922,I2923,I2926,I2927,I2935,I2938,I2939,I2944)+I2949</f>
        <v>89850</v>
      </c>
      <c r="J2953" s="243">
        <f t="shared" si="866"/>
        <v>1</v>
      </c>
      <c r="K2953" s="439" t="str">
        <f>LEFT(C2835,1)</f>
        <v>6</v>
      </c>
      <c r="L2953" s="276">
        <f>SUM(L2838,L2841,L2847,L2855,L2856,L2874,L2878,L2884,L2887,L2888,L2889,L2890,L2891,L2900,L2906,L2907,L2908,L2909,L2916,L2920,L2921,L2922,L2923,L2926,L2927,L2935,L2938,L2939,L2944)+L2949</f>
        <v>0</v>
      </c>
      <c r="M2953" s="276">
        <f>SUM(M2838,M2841,M2847,M2855,M2856,M2874,M2878,M2884,M2887,M2888,M2889,M2890,M2891,M2900,M2906,M2907,M2908,M2909,M2916,M2920,M2921,M2922,M2923,M2926,M2927,M2935,M2938,M2939,M2944)+M2949</f>
        <v>0</v>
      </c>
      <c r="N2953" s="276">
        <f>SUM(N2838,N2841,N2847,N2855,N2856,N2874,N2878,N2884,N2887,N2888,N2889,N2890,N2891,N2900,N2906,N2907,N2908,N2909,N2916,N2920,N2921,N2922,N2923,N2926,N2927,N2935,N2938,N2939,N2944)+N2949</f>
        <v>89850</v>
      </c>
      <c r="O2953" s="276">
        <f>SUM(O2838,O2841,O2847,O2855,O2856,O2874,O2878,O2884,O2887,O2888,O2889,O2890,O2891,O2900,O2906,O2907,O2908,O2909,O2916,O2920,O2921,O2922,O2923,O2926,O2927,O2935,O2938,O2939,O2944)+O2949</f>
        <v>-89850</v>
      </c>
      <c r="P2953" s="222"/>
      <c r="Q2953" s="276">
        <f t="shared" ref="Q2953:W2953" si="870">SUM(Q2838,Q2841,Q2847,Q2855,Q2856,Q2874,Q2878,Q2884,Q2887,Q2888,Q2889,Q2890,Q2891,Q2900,Q2906,Q2907,Q2908,Q2909,Q2916,Q2920,Q2921,Q2922,Q2923,Q2926,Q2927,Q2935,Q2938,Q2939,Q2944)+Q2949</f>
        <v>0</v>
      </c>
      <c r="R2953" s="276">
        <f t="shared" si="870"/>
        <v>0</v>
      </c>
      <c r="S2953" s="276">
        <f t="shared" si="870"/>
        <v>12850</v>
      </c>
      <c r="T2953" s="276">
        <f t="shared" si="870"/>
        <v>-12850</v>
      </c>
      <c r="U2953" s="276">
        <f t="shared" si="870"/>
        <v>0</v>
      </c>
      <c r="V2953" s="276">
        <f t="shared" si="870"/>
        <v>0</v>
      </c>
      <c r="W2953" s="276">
        <f t="shared" si="870"/>
        <v>0</v>
      </c>
      <c r="X2953" s="313">
        <f>T2953-U2953-V2953-W2953</f>
        <v>-12850</v>
      </c>
    </row>
    <row r="2954" spans="2:24">
      <c r="B2954" s="554" t="s">
        <v>32</v>
      </c>
      <c r="C2954" s="186"/>
      <c r="I2954" s="219"/>
      <c r="J2954" s="221">
        <f>J2953</f>
        <v>1</v>
      </c>
      <c r="P2954"/>
    </row>
    <row r="2955" spans="2:24">
      <c r="B2955" s="392"/>
      <c r="C2955" s="392"/>
      <c r="D2955" s="393"/>
      <c r="E2955" s="392"/>
      <c r="F2955" s="392"/>
      <c r="G2955" s="392"/>
      <c r="H2955" s="392"/>
      <c r="I2955" s="394"/>
      <c r="J2955" s="221">
        <f>J2953</f>
        <v>1</v>
      </c>
      <c r="L2955" s="392"/>
      <c r="M2955" s="392"/>
      <c r="N2955" s="394"/>
      <c r="O2955" s="394"/>
      <c r="P2955" s="394"/>
      <c r="Q2955" s="392"/>
      <c r="R2955" s="392"/>
      <c r="S2955" s="394"/>
      <c r="T2955" s="394"/>
      <c r="U2955" s="392"/>
      <c r="V2955" s="394"/>
      <c r="W2955" s="394"/>
      <c r="X2955" s="394"/>
    </row>
    <row r="2956" spans="2:24" ht="18" hidden="1">
      <c r="B2956" s="402"/>
      <c r="C2956" s="402"/>
      <c r="D2956" s="402"/>
      <c r="E2956" s="402"/>
      <c r="F2956" s="402"/>
      <c r="G2956" s="402"/>
      <c r="H2956" s="402"/>
      <c r="I2956" s="484"/>
      <c r="J2956" s="440">
        <f>(IF(E2953&lt;&gt;0,$G$2,IF(I2953&lt;&gt;0,$G$2,"")))</f>
        <v>0</v>
      </c>
    </row>
    <row r="2957" spans="2:24" ht="18" hidden="1">
      <c r="B2957" s="402"/>
      <c r="C2957" s="402"/>
      <c r="D2957" s="474"/>
      <c r="E2957" s="402"/>
      <c r="F2957" s="402"/>
      <c r="G2957" s="402"/>
      <c r="H2957" s="402"/>
      <c r="I2957" s="484"/>
      <c r="J2957" s="440" t="str">
        <f>(IF(E2954&lt;&gt;0,$G$2,IF(I2954&lt;&gt;0,$G$2,"")))</f>
        <v/>
      </c>
    </row>
    <row r="2958" spans="2:24">
      <c r="E2958" s="278"/>
      <c r="F2958" s="278"/>
      <c r="G2958" s="278"/>
      <c r="H2958" s="278"/>
      <c r="I2958" s="282"/>
      <c r="J2958" s="221">
        <f>(IF($E3091&lt;&gt;0,$J$2,IF($I3091&lt;&gt;0,$J$2,"")))</f>
        <v>1</v>
      </c>
      <c r="L2958" s="278"/>
      <c r="M2958" s="278"/>
      <c r="N2958" s="282"/>
      <c r="O2958" s="282"/>
      <c r="P2958" s="282"/>
      <c r="Q2958" s="278"/>
      <c r="R2958" s="278"/>
      <c r="S2958" s="282"/>
      <c r="T2958" s="282"/>
      <c r="U2958" s="278"/>
      <c r="V2958" s="282"/>
      <c r="W2958" s="282"/>
    </row>
    <row r="2959" spans="2:24">
      <c r="C2959" s="227"/>
      <c r="D2959" s="228"/>
      <c r="E2959" s="278"/>
      <c r="F2959" s="278"/>
      <c r="G2959" s="278"/>
      <c r="H2959" s="278"/>
      <c r="I2959" s="282"/>
      <c r="J2959" s="221">
        <f>(IF($E3091&lt;&gt;0,$J$2,IF($I3091&lt;&gt;0,$J$2,"")))</f>
        <v>1</v>
      </c>
      <c r="L2959" s="278"/>
      <c r="M2959" s="278"/>
      <c r="N2959" s="282"/>
      <c r="O2959" s="282"/>
      <c r="P2959" s="282"/>
      <c r="Q2959" s="278"/>
      <c r="R2959" s="278"/>
      <c r="S2959" s="282"/>
      <c r="T2959" s="282"/>
      <c r="U2959" s="278"/>
      <c r="V2959" s="282"/>
      <c r="W2959" s="282"/>
    </row>
    <row r="2960" spans="2:24">
      <c r="B2960" s="897" t="str">
        <f>$B$7</f>
        <v>БЮДЖЕТ - НАЧАЛЕН ПЛАН
ПО ПЪЛНА ЕДИННА БЮДЖЕТНА КЛАСИФИКАЦИЯ</v>
      </c>
      <c r="C2960" s="898"/>
      <c r="D2960" s="898"/>
      <c r="E2960" s="278"/>
      <c r="F2960" s="278"/>
      <c r="G2960" s="278"/>
      <c r="H2960" s="278"/>
      <c r="I2960" s="282"/>
      <c r="J2960" s="221">
        <f>(IF($E3091&lt;&gt;0,$J$2,IF($I3091&lt;&gt;0,$J$2,"")))</f>
        <v>1</v>
      </c>
      <c r="L2960" s="278"/>
      <c r="M2960" s="278"/>
      <c r="N2960" s="282"/>
      <c r="O2960" s="282"/>
      <c r="P2960" s="282"/>
      <c r="Q2960" s="278"/>
      <c r="R2960" s="278"/>
      <c r="S2960" s="282"/>
      <c r="T2960" s="282"/>
      <c r="U2960" s="278"/>
      <c r="V2960" s="282"/>
      <c r="W2960" s="282"/>
    </row>
    <row r="2961" spans="2:24">
      <c r="C2961" s="227"/>
      <c r="D2961" s="228"/>
      <c r="E2961" s="279" t="s">
        <v>1656</v>
      </c>
      <c r="F2961" s="279" t="s">
        <v>1524</v>
      </c>
      <c r="G2961" s="278"/>
      <c r="H2961" s="278"/>
      <c r="I2961" s="282"/>
      <c r="J2961" s="221">
        <f>(IF($E3091&lt;&gt;0,$J$2,IF($I3091&lt;&gt;0,$J$2,"")))</f>
        <v>1</v>
      </c>
      <c r="L2961" s="278"/>
      <c r="M2961" s="278"/>
      <c r="N2961" s="282"/>
      <c r="O2961" s="282"/>
      <c r="P2961" s="282"/>
      <c r="Q2961" s="278"/>
      <c r="R2961" s="278"/>
      <c r="S2961" s="282"/>
      <c r="T2961" s="282"/>
      <c r="U2961" s="278"/>
      <c r="V2961" s="282"/>
      <c r="W2961" s="282"/>
    </row>
    <row r="2962" spans="2:24" ht="17.399999999999999">
      <c r="B2962" s="899" t="str">
        <f>$B$9</f>
        <v>Маджарово</v>
      </c>
      <c r="C2962" s="900"/>
      <c r="D2962" s="901"/>
      <c r="E2962" s="578">
        <f>$E$9</f>
        <v>44927</v>
      </c>
      <c r="F2962" s="579">
        <f>$F$9</f>
        <v>45291</v>
      </c>
      <c r="G2962" s="278"/>
      <c r="H2962" s="278"/>
      <c r="I2962" s="282"/>
      <c r="J2962" s="221">
        <f>(IF($E3091&lt;&gt;0,$J$2,IF($I3091&lt;&gt;0,$J$2,"")))</f>
        <v>1</v>
      </c>
      <c r="L2962" s="278"/>
      <c r="M2962" s="278"/>
      <c r="N2962" s="282"/>
      <c r="O2962" s="282"/>
      <c r="P2962" s="282"/>
      <c r="Q2962" s="278"/>
      <c r="R2962" s="278"/>
      <c r="S2962" s="282"/>
      <c r="T2962" s="282"/>
      <c r="U2962" s="278"/>
      <c r="V2962" s="282"/>
      <c r="W2962" s="282"/>
    </row>
    <row r="2963" spans="2:24">
      <c r="B2963" s="230" t="str">
        <f>$B$10</f>
        <v>(наименование на разпоредителя с бюджет)</v>
      </c>
      <c r="E2963" s="278"/>
      <c r="F2963" s="280">
        <f>$F$10</f>
        <v>0</v>
      </c>
      <c r="G2963" s="278"/>
      <c r="H2963" s="278"/>
      <c r="I2963" s="282"/>
      <c r="J2963" s="221">
        <f>(IF($E3091&lt;&gt;0,$J$2,IF($I3091&lt;&gt;0,$J$2,"")))</f>
        <v>1</v>
      </c>
      <c r="L2963" s="278"/>
      <c r="M2963" s="278"/>
      <c r="N2963" s="282"/>
      <c r="O2963" s="282"/>
      <c r="P2963" s="282"/>
      <c r="Q2963" s="278"/>
      <c r="R2963" s="278"/>
      <c r="S2963" s="282"/>
      <c r="T2963" s="282"/>
      <c r="U2963" s="278"/>
      <c r="V2963" s="282"/>
      <c r="W2963" s="282"/>
    </row>
    <row r="2964" spans="2:24">
      <c r="B2964" s="230"/>
      <c r="E2964" s="281"/>
      <c r="F2964" s="278"/>
      <c r="G2964" s="278"/>
      <c r="H2964" s="278"/>
      <c r="I2964" s="282"/>
      <c r="J2964" s="221">
        <f>(IF($E3091&lt;&gt;0,$J$2,IF($I3091&lt;&gt;0,$J$2,"")))</f>
        <v>1</v>
      </c>
      <c r="L2964" s="278"/>
      <c r="M2964" s="278"/>
      <c r="N2964" s="282"/>
      <c r="O2964" s="282"/>
      <c r="P2964" s="282"/>
      <c r="Q2964" s="278"/>
      <c r="R2964" s="278"/>
      <c r="S2964" s="282"/>
      <c r="T2964" s="282"/>
      <c r="U2964" s="278"/>
      <c r="V2964" s="282"/>
      <c r="W2964" s="282"/>
    </row>
    <row r="2965" spans="2:24" ht="18">
      <c r="B2965" s="883" t="str">
        <f>$B$12</f>
        <v>Маджарово</v>
      </c>
      <c r="C2965" s="884"/>
      <c r="D2965" s="885"/>
      <c r="E2965" s="229" t="s">
        <v>1657</v>
      </c>
      <c r="F2965" s="580" t="str">
        <f>$F$12</f>
        <v>7604</v>
      </c>
      <c r="G2965" s="278"/>
      <c r="H2965" s="278"/>
      <c r="I2965" s="282"/>
      <c r="J2965" s="221">
        <f>(IF($E3091&lt;&gt;0,$J$2,IF($I3091&lt;&gt;0,$J$2,"")))</f>
        <v>1</v>
      </c>
      <c r="L2965" s="278"/>
      <c r="M2965" s="278"/>
      <c r="N2965" s="282"/>
      <c r="O2965" s="282"/>
      <c r="P2965" s="282"/>
      <c r="Q2965" s="278"/>
      <c r="R2965" s="278"/>
      <c r="S2965" s="282"/>
      <c r="T2965" s="282"/>
      <c r="U2965" s="278"/>
      <c r="V2965" s="282"/>
      <c r="W2965" s="282"/>
    </row>
    <row r="2966" spans="2:24">
      <c r="B2966" s="581" t="str">
        <f>$B$13</f>
        <v>(наименование на първостепенния разпоредител с бюджет)</v>
      </c>
      <c r="E2966" s="281" t="s">
        <v>1658</v>
      </c>
      <c r="F2966" s="278"/>
      <c r="G2966" s="278"/>
      <c r="H2966" s="278"/>
      <c r="I2966" s="282"/>
      <c r="J2966" s="221">
        <f>(IF($E3091&lt;&gt;0,$J$2,IF($I3091&lt;&gt;0,$J$2,"")))</f>
        <v>1</v>
      </c>
      <c r="L2966" s="278"/>
      <c r="M2966" s="278"/>
      <c r="N2966" s="282"/>
      <c r="O2966" s="282"/>
      <c r="P2966" s="282"/>
      <c r="Q2966" s="278"/>
      <c r="R2966" s="278"/>
      <c r="S2966" s="282"/>
      <c r="T2966" s="282"/>
      <c r="U2966" s="278"/>
      <c r="V2966" s="282"/>
      <c r="W2966" s="282"/>
    </row>
    <row r="2967" spans="2:24" ht="18">
      <c r="B2967" s="230"/>
      <c r="D2967" s="441"/>
      <c r="E2967" s="277"/>
      <c r="F2967" s="277"/>
      <c r="G2967" s="277"/>
      <c r="H2967" s="277"/>
      <c r="I2967" s="384"/>
      <c r="J2967" s="221">
        <f>(IF($E3091&lt;&gt;0,$J$2,IF($I3091&lt;&gt;0,$J$2,"")))</f>
        <v>1</v>
      </c>
      <c r="L2967" s="278"/>
      <c r="M2967" s="278"/>
      <c r="N2967" s="282"/>
      <c r="O2967" s="282"/>
      <c r="P2967" s="282"/>
      <c r="Q2967" s="278"/>
      <c r="R2967" s="278"/>
      <c r="S2967" s="282"/>
      <c r="T2967" s="282"/>
      <c r="U2967" s="278"/>
      <c r="V2967" s="282"/>
      <c r="W2967" s="282"/>
    </row>
    <row r="2968" spans="2:24" ht="16.8" thickBot="1">
      <c r="C2968" s="227"/>
      <c r="D2968" s="228"/>
      <c r="E2968" s="278"/>
      <c r="F2968" s="281"/>
      <c r="G2968" s="281"/>
      <c r="H2968" s="281"/>
      <c r="I2968" s="284" t="s">
        <v>1659</v>
      </c>
      <c r="J2968" s="221">
        <f>(IF($E3091&lt;&gt;0,$J$2,IF($I3091&lt;&gt;0,$J$2,"")))</f>
        <v>1</v>
      </c>
      <c r="L2968" s="283" t="s">
        <v>91</v>
      </c>
      <c r="M2968" s="278"/>
      <c r="N2968" s="282"/>
      <c r="O2968" s="284" t="s">
        <v>1659</v>
      </c>
      <c r="P2968" s="282"/>
      <c r="Q2968" s="283" t="s">
        <v>92</v>
      </c>
      <c r="R2968" s="278"/>
      <c r="S2968" s="282"/>
      <c r="T2968" s="284" t="s">
        <v>1659</v>
      </c>
      <c r="U2968" s="278"/>
      <c r="V2968" s="282"/>
      <c r="W2968" s="284" t="s">
        <v>1659</v>
      </c>
    </row>
    <row r="2969" spans="2:24" ht="18.600000000000001" thickBot="1">
      <c r="B2969" s="674"/>
      <c r="C2969" s="675"/>
      <c r="D2969" s="676" t="s">
        <v>1055</v>
      </c>
      <c r="E2969" s="677"/>
      <c r="F2969" s="955" t="s">
        <v>1460</v>
      </c>
      <c r="G2969" s="956"/>
      <c r="H2969" s="957"/>
      <c r="I2969" s="958"/>
      <c r="J2969" s="221">
        <f>(IF($E3091&lt;&gt;0,$J$2,IF($I3091&lt;&gt;0,$J$2,"")))</f>
        <v>1</v>
      </c>
      <c r="L2969" s="912" t="s">
        <v>1888</v>
      </c>
      <c r="M2969" s="912" t="s">
        <v>1889</v>
      </c>
      <c r="N2969" s="905" t="s">
        <v>1890</v>
      </c>
      <c r="O2969" s="905" t="s">
        <v>93</v>
      </c>
      <c r="P2969" s="222"/>
      <c r="Q2969" s="905" t="s">
        <v>1891</v>
      </c>
      <c r="R2969" s="905" t="s">
        <v>1892</v>
      </c>
      <c r="S2969" s="905" t="s">
        <v>1893</v>
      </c>
      <c r="T2969" s="905" t="s">
        <v>94</v>
      </c>
      <c r="U2969" s="409" t="s">
        <v>95</v>
      </c>
      <c r="V2969" s="410"/>
      <c r="W2969" s="411"/>
      <c r="X2969" s="291"/>
    </row>
    <row r="2970" spans="2:24" ht="31.8" thickBot="1">
      <c r="B2970" s="678" t="s">
        <v>1575</v>
      </c>
      <c r="C2970" s="679" t="s">
        <v>1660</v>
      </c>
      <c r="D2970" s="680" t="s">
        <v>1056</v>
      </c>
      <c r="E2970" s="681"/>
      <c r="F2970" s="605" t="s">
        <v>1461</v>
      </c>
      <c r="G2970" s="605" t="s">
        <v>1462</v>
      </c>
      <c r="H2970" s="605" t="s">
        <v>1459</v>
      </c>
      <c r="I2970" s="605" t="s">
        <v>1049</v>
      </c>
      <c r="J2970" s="221">
        <f>(IF($E3091&lt;&gt;0,$J$2,IF($I3091&lt;&gt;0,$J$2,"")))</f>
        <v>1</v>
      </c>
      <c r="L2970" s="948"/>
      <c r="M2970" s="954"/>
      <c r="N2970" s="948"/>
      <c r="O2970" s="954"/>
      <c r="P2970" s="222"/>
      <c r="Q2970" s="945"/>
      <c r="R2970" s="945"/>
      <c r="S2970" s="945"/>
      <c r="T2970" s="945"/>
      <c r="U2970" s="412">
        <f>$C$3</f>
        <v>2023</v>
      </c>
      <c r="V2970" s="412">
        <f>$C$3+1</f>
        <v>2024</v>
      </c>
      <c r="W2970" s="412" t="str">
        <f>CONCATENATE("след ",$C$3+1)</f>
        <v>след 2024</v>
      </c>
      <c r="X2970" s="413" t="s">
        <v>96</v>
      </c>
    </row>
    <row r="2971" spans="2:24" ht="18" thickBot="1">
      <c r="B2971" s="506"/>
      <c r="C2971" s="397"/>
      <c r="D2971" s="295" t="s">
        <v>1244</v>
      </c>
      <c r="E2971" s="701"/>
      <c r="F2971" s="296"/>
      <c r="G2971" s="296"/>
      <c r="H2971" s="296"/>
      <c r="I2971" s="483"/>
      <c r="J2971" s="221">
        <f>(IF($E3091&lt;&gt;0,$J$2,IF($I3091&lt;&gt;0,$J$2,"")))</f>
        <v>1</v>
      </c>
      <c r="L2971" s="297" t="s">
        <v>97</v>
      </c>
      <c r="M2971" s="297" t="s">
        <v>98</v>
      </c>
      <c r="N2971" s="298" t="s">
        <v>99</v>
      </c>
      <c r="O2971" s="298" t="s">
        <v>100</v>
      </c>
      <c r="P2971" s="222"/>
      <c r="Q2971" s="504" t="s">
        <v>101</v>
      </c>
      <c r="R2971" s="504" t="s">
        <v>102</v>
      </c>
      <c r="S2971" s="504" t="s">
        <v>103</v>
      </c>
      <c r="T2971" s="504" t="s">
        <v>104</v>
      </c>
      <c r="U2971" s="504" t="s">
        <v>1026</v>
      </c>
      <c r="V2971" s="504" t="s">
        <v>1027</v>
      </c>
      <c r="W2971" s="504" t="s">
        <v>1028</v>
      </c>
      <c r="X2971" s="414" t="s">
        <v>1029</v>
      </c>
    </row>
    <row r="2972" spans="2:24" ht="122.4" thickBot="1">
      <c r="B2972" s="236"/>
      <c r="C2972" s="511">
        <f>VLOOKUP(D2972,OP_LIST2,2,FALSE)</f>
        <v>0</v>
      </c>
      <c r="D2972" s="512" t="s">
        <v>944</v>
      </c>
      <c r="E2972" s="702"/>
      <c r="F2972" s="368"/>
      <c r="G2972" s="368"/>
      <c r="H2972" s="368"/>
      <c r="I2972" s="303"/>
      <c r="J2972" s="221">
        <f>(IF($E3091&lt;&gt;0,$J$2,IF($I3091&lt;&gt;0,$J$2,"")))</f>
        <v>1</v>
      </c>
      <c r="L2972" s="415" t="s">
        <v>1030</v>
      </c>
      <c r="M2972" s="415" t="s">
        <v>1030</v>
      </c>
      <c r="N2972" s="415" t="s">
        <v>1031</v>
      </c>
      <c r="O2972" s="415" t="s">
        <v>1032</v>
      </c>
      <c r="P2972" s="222"/>
      <c r="Q2972" s="415" t="s">
        <v>1030</v>
      </c>
      <c r="R2972" s="415" t="s">
        <v>1030</v>
      </c>
      <c r="S2972" s="415" t="s">
        <v>1057</v>
      </c>
      <c r="T2972" s="415" t="s">
        <v>1034</v>
      </c>
      <c r="U2972" s="415" t="s">
        <v>1030</v>
      </c>
      <c r="V2972" s="415" t="s">
        <v>1030</v>
      </c>
      <c r="W2972" s="415" t="s">
        <v>1030</v>
      </c>
      <c r="X2972" s="306" t="s">
        <v>1035</v>
      </c>
    </row>
    <row r="2973" spans="2:24" ht="18" thickBot="1">
      <c r="B2973" s="510"/>
      <c r="C2973" s="513">
        <f>VLOOKUP(D2974,EBK_DEIN2,2,FALSE)</f>
        <v>6623</v>
      </c>
      <c r="D2973" s="505" t="s">
        <v>1444</v>
      </c>
      <c r="E2973" s="703"/>
      <c r="F2973" s="368"/>
      <c r="G2973" s="368"/>
      <c r="H2973" s="368"/>
      <c r="I2973" s="303"/>
      <c r="J2973" s="221">
        <f>(IF($E3091&lt;&gt;0,$J$2,IF($I3091&lt;&gt;0,$J$2,"")))</f>
        <v>1</v>
      </c>
      <c r="L2973" s="416"/>
      <c r="M2973" s="416"/>
      <c r="N2973" s="344"/>
      <c r="O2973" s="417"/>
      <c r="P2973" s="222"/>
      <c r="Q2973" s="416"/>
      <c r="R2973" s="416"/>
      <c r="S2973" s="344"/>
      <c r="T2973" s="417"/>
      <c r="U2973" s="416"/>
      <c r="V2973" s="344"/>
      <c r="W2973" s="417"/>
      <c r="X2973" s="418"/>
    </row>
    <row r="2974" spans="2:24" ht="18">
      <c r="B2974" s="419"/>
      <c r="C2974" s="238"/>
      <c r="D2974" s="502" t="s">
        <v>898</v>
      </c>
      <c r="E2974" s="703"/>
      <c r="F2974" s="368"/>
      <c r="G2974" s="368"/>
      <c r="H2974" s="368"/>
      <c r="I2974" s="303"/>
      <c r="J2974" s="221">
        <f>(IF($E3091&lt;&gt;0,$J$2,IF($I3091&lt;&gt;0,$J$2,"")))</f>
        <v>1</v>
      </c>
      <c r="L2974" s="416"/>
      <c r="M2974" s="416"/>
      <c r="N2974" s="344"/>
      <c r="O2974" s="420">
        <f>SUMIF(O2977:O2978,"&lt;0")+SUMIF(O2980:O2984,"&lt;0")+SUMIF(O2986:O2993,"&lt;0")+SUMIF(O2995:O3011,"&lt;0")+SUMIF(O3017:O3021,"&lt;0")+SUMIF(O3023:O3028,"&lt;0")+SUMIF(O3031:O3037,"&lt;0")+SUMIF(O3044:O3045,"&lt;0")+SUMIF(O3048:O3053,"&lt;0")+SUMIF(O3055:O3060,"&lt;0")+SUMIF(O3064,"&lt;0")+SUMIF(O3066:O3072,"&lt;0")+SUMIF(O3074:O3076,"&lt;0")+SUMIF(O3078:O3081,"&lt;0")+SUMIF(O3083:O3084,"&lt;0")+SUMIF(O3087,"&lt;0")</f>
        <v>-95750</v>
      </c>
      <c r="P2974" s="222"/>
      <c r="Q2974" s="416"/>
      <c r="R2974" s="416"/>
      <c r="S2974" s="344"/>
      <c r="T2974" s="420">
        <f>SUMIF(T2977:T2978,"&lt;0")+SUMIF(T2980:T2984,"&lt;0")+SUMIF(T2986:T2993,"&lt;0")+SUMIF(T2995:T3011,"&lt;0")+SUMIF(T3017:T3021,"&lt;0")+SUMIF(T3023:T3028,"&lt;0")+SUMIF(T3031:T3037,"&lt;0")+SUMIF(T3044:T3045,"&lt;0")+SUMIF(T3048:T3053,"&lt;0")+SUMIF(T3055:T3060,"&lt;0")+SUMIF(T3064,"&lt;0")+SUMIF(T3066:T3072,"&lt;0")+SUMIF(T3074:T3076,"&lt;0")+SUMIF(T3078:T3081,"&lt;0")+SUMIF(T3083:T3084,"&lt;0")+SUMIF(T3087,"&lt;0")</f>
        <v>-16750</v>
      </c>
      <c r="U2974" s="416"/>
      <c r="V2974" s="344"/>
      <c r="W2974" s="417"/>
      <c r="X2974" s="308"/>
    </row>
    <row r="2975" spans="2:24" ht="18.600000000000001" thickBot="1">
      <c r="B2975" s="354"/>
      <c r="C2975" s="238"/>
      <c r="D2975" s="292" t="s">
        <v>1058</v>
      </c>
      <c r="E2975" s="703"/>
      <c r="F2975" s="368"/>
      <c r="G2975" s="368"/>
      <c r="H2975" s="368"/>
      <c r="I2975" s="303"/>
      <c r="J2975" s="221">
        <f>(IF($E3091&lt;&gt;0,$J$2,IF($I3091&lt;&gt;0,$J$2,"")))</f>
        <v>1</v>
      </c>
      <c r="L2975" s="416"/>
      <c r="M2975" s="416"/>
      <c r="N2975" s="344"/>
      <c r="O2975" s="417"/>
      <c r="P2975" s="222"/>
      <c r="Q2975" s="416"/>
      <c r="R2975" s="416"/>
      <c r="S2975" s="344"/>
      <c r="T2975" s="417"/>
      <c r="U2975" s="416"/>
      <c r="V2975" s="344"/>
      <c r="W2975" s="417"/>
      <c r="X2975" s="310"/>
    </row>
    <row r="2976" spans="2:24" ht="18.600000000000001" thickBot="1">
      <c r="B2976" s="682">
        <v>100</v>
      </c>
      <c r="C2976" s="959" t="s">
        <v>1245</v>
      </c>
      <c r="D2976" s="960"/>
      <c r="E2976" s="683"/>
      <c r="F2976" s="684">
        <f>SUM(F2977:F2978)</f>
        <v>0</v>
      </c>
      <c r="G2976" s="685">
        <f>SUM(G2977:G2978)</f>
        <v>62000</v>
      </c>
      <c r="H2976" s="685">
        <f>SUM(H2977:H2978)</f>
        <v>0</v>
      </c>
      <c r="I2976" s="685">
        <f>SUM(I2977:I2978)</f>
        <v>62000</v>
      </c>
      <c r="J2976" s="243">
        <f t="shared" ref="J2976:J3007" si="871">(IF($E2976&lt;&gt;0,$J$2,IF($I2976&lt;&gt;0,$J$2,"")))</f>
        <v>1</v>
      </c>
      <c r="K2976" s="244"/>
      <c r="L2976" s="311">
        <f>SUM(L2977:L2978)</f>
        <v>0</v>
      </c>
      <c r="M2976" s="312">
        <f>SUM(M2977:M2978)</f>
        <v>0</v>
      </c>
      <c r="N2976" s="421">
        <f>SUM(N2977:N2978)</f>
        <v>62000</v>
      </c>
      <c r="O2976" s="422">
        <f>SUM(O2977:O2978)</f>
        <v>-62000</v>
      </c>
      <c r="P2976" s="244"/>
      <c r="Q2976" s="707"/>
      <c r="R2976" s="708"/>
      <c r="S2976" s="709"/>
      <c r="T2976" s="708"/>
      <c r="U2976" s="708"/>
      <c r="V2976" s="708"/>
      <c r="W2976" s="710"/>
      <c r="X2976" s="313">
        <f t="shared" ref="X2976:X3007" si="872">T2976-U2976-V2976-W2976</f>
        <v>0</v>
      </c>
    </row>
    <row r="2977" spans="2:24" ht="18.600000000000001" thickBot="1">
      <c r="B2977" s="140"/>
      <c r="C2977" s="144">
        <v>101</v>
      </c>
      <c r="D2977" s="138" t="s">
        <v>1246</v>
      </c>
      <c r="E2977" s="704"/>
      <c r="F2977" s="449"/>
      <c r="G2977" s="245">
        <v>62000</v>
      </c>
      <c r="H2977" s="245"/>
      <c r="I2977" s="476">
        <f>F2977+G2977+H2977</f>
        <v>62000</v>
      </c>
      <c r="J2977" s="243">
        <f t="shared" si="871"/>
        <v>1</v>
      </c>
      <c r="K2977" s="244"/>
      <c r="L2977" s="423"/>
      <c r="M2977" s="252"/>
      <c r="N2977" s="315">
        <f>I2977</f>
        <v>62000</v>
      </c>
      <c r="O2977" s="424">
        <f>L2977+M2977-N2977</f>
        <v>-62000</v>
      </c>
      <c r="P2977" s="244"/>
      <c r="Q2977" s="663"/>
      <c r="R2977" s="667"/>
      <c r="S2977" s="667"/>
      <c r="T2977" s="667"/>
      <c r="U2977" s="667"/>
      <c r="V2977" s="667"/>
      <c r="W2977" s="711"/>
      <c r="X2977" s="313">
        <f t="shared" si="872"/>
        <v>0</v>
      </c>
    </row>
    <row r="2978" spans="2:24" ht="18.600000000000001" hidden="1" thickBot="1">
      <c r="B2978" s="140"/>
      <c r="C2978" s="137">
        <v>102</v>
      </c>
      <c r="D2978" s="139" t="s">
        <v>1247</v>
      </c>
      <c r="E2978" s="704"/>
      <c r="F2978" s="449"/>
      <c r="G2978" s="245"/>
      <c r="H2978" s="245"/>
      <c r="I2978" s="476">
        <f>F2978+G2978+H2978</f>
        <v>0</v>
      </c>
      <c r="J2978" s="243" t="str">
        <f t="shared" si="871"/>
        <v/>
      </c>
      <c r="K2978" s="244"/>
      <c r="L2978" s="423"/>
      <c r="M2978" s="252"/>
      <c r="N2978" s="315">
        <f>I2978</f>
        <v>0</v>
      </c>
      <c r="O2978" s="424">
        <f>L2978+M2978-N2978</f>
        <v>0</v>
      </c>
      <c r="P2978" s="244"/>
      <c r="Q2978" s="663"/>
      <c r="R2978" s="667"/>
      <c r="S2978" s="667"/>
      <c r="T2978" s="667"/>
      <c r="U2978" s="667"/>
      <c r="V2978" s="667"/>
      <c r="W2978" s="711"/>
      <c r="X2978" s="313">
        <f t="shared" si="872"/>
        <v>0</v>
      </c>
    </row>
    <row r="2979" spans="2:24" ht="18.600000000000001" thickBot="1">
      <c r="B2979" s="686">
        <v>200</v>
      </c>
      <c r="C2979" s="946" t="s">
        <v>1248</v>
      </c>
      <c r="D2979" s="946"/>
      <c r="E2979" s="687"/>
      <c r="F2979" s="688">
        <f>SUM(F2980:F2984)</f>
        <v>0</v>
      </c>
      <c r="G2979" s="689">
        <f>SUM(G2980:G2984)</f>
        <v>4000</v>
      </c>
      <c r="H2979" s="689">
        <f>SUM(H2980:H2984)</f>
        <v>0</v>
      </c>
      <c r="I2979" s="689">
        <f>SUM(I2980:I2984)</f>
        <v>4000</v>
      </c>
      <c r="J2979" s="243">
        <f t="shared" si="871"/>
        <v>1</v>
      </c>
      <c r="K2979" s="244"/>
      <c r="L2979" s="316">
        <f>SUM(L2980:L2984)</f>
        <v>0</v>
      </c>
      <c r="M2979" s="317">
        <f>SUM(M2980:M2984)</f>
        <v>0</v>
      </c>
      <c r="N2979" s="425">
        <f>SUM(N2980:N2984)</f>
        <v>4000</v>
      </c>
      <c r="O2979" s="426">
        <f>SUM(O2980:O2984)</f>
        <v>-4000</v>
      </c>
      <c r="P2979" s="244"/>
      <c r="Q2979" s="665"/>
      <c r="R2979" s="666"/>
      <c r="S2979" s="666"/>
      <c r="T2979" s="666"/>
      <c r="U2979" s="666"/>
      <c r="V2979" s="666"/>
      <c r="W2979" s="712"/>
      <c r="X2979" s="313">
        <f t="shared" si="872"/>
        <v>0</v>
      </c>
    </row>
    <row r="2980" spans="2:24" ht="18.600000000000001" hidden="1" thickBot="1">
      <c r="B2980" s="143"/>
      <c r="C2980" s="144">
        <v>201</v>
      </c>
      <c r="D2980" s="138" t="s">
        <v>1249</v>
      </c>
      <c r="E2980" s="704"/>
      <c r="F2980" s="449"/>
      <c r="G2980" s="245"/>
      <c r="H2980" s="245"/>
      <c r="I2980" s="476">
        <f>F2980+G2980+H2980</f>
        <v>0</v>
      </c>
      <c r="J2980" s="243" t="str">
        <f t="shared" si="871"/>
        <v/>
      </c>
      <c r="K2980" s="244"/>
      <c r="L2980" s="423"/>
      <c r="M2980" s="252"/>
      <c r="N2980" s="315">
        <f>I2980</f>
        <v>0</v>
      </c>
      <c r="O2980" s="424">
        <f>L2980+M2980-N2980</f>
        <v>0</v>
      </c>
      <c r="P2980" s="244"/>
      <c r="Q2980" s="663"/>
      <c r="R2980" s="667"/>
      <c r="S2980" s="667"/>
      <c r="T2980" s="667"/>
      <c r="U2980" s="667"/>
      <c r="V2980" s="667"/>
      <c r="W2980" s="711"/>
      <c r="X2980" s="313">
        <f t="shared" si="872"/>
        <v>0</v>
      </c>
    </row>
    <row r="2981" spans="2:24" ht="18.600000000000001" hidden="1" thickBot="1">
      <c r="B2981" s="136"/>
      <c r="C2981" s="137">
        <v>202</v>
      </c>
      <c r="D2981" s="145" t="s">
        <v>1250</v>
      </c>
      <c r="E2981" s="704"/>
      <c r="F2981" s="449"/>
      <c r="G2981" s="245"/>
      <c r="H2981" s="245"/>
      <c r="I2981" s="476">
        <f>F2981+G2981+H2981</f>
        <v>0</v>
      </c>
      <c r="J2981" s="243" t="str">
        <f t="shared" si="871"/>
        <v/>
      </c>
      <c r="K2981" s="244"/>
      <c r="L2981" s="423"/>
      <c r="M2981" s="252"/>
      <c r="N2981" s="315">
        <f>I2981</f>
        <v>0</v>
      </c>
      <c r="O2981" s="424">
        <f>L2981+M2981-N2981</f>
        <v>0</v>
      </c>
      <c r="P2981" s="244"/>
      <c r="Q2981" s="663"/>
      <c r="R2981" s="667"/>
      <c r="S2981" s="667"/>
      <c r="T2981" s="667"/>
      <c r="U2981" s="667"/>
      <c r="V2981" s="667"/>
      <c r="W2981" s="711"/>
      <c r="X2981" s="313">
        <f t="shared" si="872"/>
        <v>0</v>
      </c>
    </row>
    <row r="2982" spans="2:24" ht="18.600000000000001" thickBot="1">
      <c r="B2982" s="152"/>
      <c r="C2982" s="137">
        <v>205</v>
      </c>
      <c r="D2982" s="145" t="s">
        <v>901</v>
      </c>
      <c r="E2982" s="704"/>
      <c r="F2982" s="449"/>
      <c r="G2982" s="245">
        <v>4000</v>
      </c>
      <c r="H2982" s="245"/>
      <c r="I2982" s="476">
        <f>F2982+G2982+H2982</f>
        <v>4000</v>
      </c>
      <c r="J2982" s="243">
        <f t="shared" si="871"/>
        <v>1</v>
      </c>
      <c r="K2982" s="244"/>
      <c r="L2982" s="423"/>
      <c r="M2982" s="252"/>
      <c r="N2982" s="315">
        <f>I2982</f>
        <v>4000</v>
      </c>
      <c r="O2982" s="424">
        <f>L2982+M2982-N2982</f>
        <v>-4000</v>
      </c>
      <c r="P2982" s="244"/>
      <c r="Q2982" s="663"/>
      <c r="R2982" s="667"/>
      <c r="S2982" s="667"/>
      <c r="T2982" s="667"/>
      <c r="U2982" s="667"/>
      <c r="V2982" s="667"/>
      <c r="W2982" s="711"/>
      <c r="X2982" s="313">
        <f t="shared" si="872"/>
        <v>0</v>
      </c>
    </row>
    <row r="2983" spans="2:24" ht="18.600000000000001" hidden="1" thickBot="1">
      <c r="B2983" s="152"/>
      <c r="C2983" s="137">
        <v>208</v>
      </c>
      <c r="D2983" s="159" t="s">
        <v>902</v>
      </c>
      <c r="E2983" s="704"/>
      <c r="F2983" s="449"/>
      <c r="G2983" s="245"/>
      <c r="H2983" s="245"/>
      <c r="I2983" s="476">
        <f>F2983+G2983+H2983</f>
        <v>0</v>
      </c>
      <c r="J2983" s="243" t="str">
        <f t="shared" si="871"/>
        <v/>
      </c>
      <c r="K2983" s="244"/>
      <c r="L2983" s="423"/>
      <c r="M2983" s="252"/>
      <c r="N2983" s="315">
        <f>I2983</f>
        <v>0</v>
      </c>
      <c r="O2983" s="424">
        <f>L2983+M2983-N2983</f>
        <v>0</v>
      </c>
      <c r="P2983" s="244"/>
      <c r="Q2983" s="663"/>
      <c r="R2983" s="667"/>
      <c r="S2983" s="667"/>
      <c r="T2983" s="667"/>
      <c r="U2983" s="667"/>
      <c r="V2983" s="667"/>
      <c r="W2983" s="711"/>
      <c r="X2983" s="313">
        <f t="shared" si="872"/>
        <v>0</v>
      </c>
    </row>
    <row r="2984" spans="2:24" ht="18.600000000000001" hidden="1" thickBot="1">
      <c r="B2984" s="143"/>
      <c r="C2984" s="142">
        <v>209</v>
      </c>
      <c r="D2984" s="148" t="s">
        <v>903</v>
      </c>
      <c r="E2984" s="704"/>
      <c r="F2984" s="449"/>
      <c r="G2984" s="245"/>
      <c r="H2984" s="245"/>
      <c r="I2984" s="476">
        <f>F2984+G2984+H2984</f>
        <v>0</v>
      </c>
      <c r="J2984" s="243" t="str">
        <f t="shared" si="871"/>
        <v/>
      </c>
      <c r="K2984" s="244"/>
      <c r="L2984" s="423"/>
      <c r="M2984" s="252"/>
      <c r="N2984" s="315">
        <f>I2984</f>
        <v>0</v>
      </c>
      <c r="O2984" s="424">
        <f>L2984+M2984-N2984</f>
        <v>0</v>
      </c>
      <c r="P2984" s="244"/>
      <c r="Q2984" s="663"/>
      <c r="R2984" s="667"/>
      <c r="S2984" s="667"/>
      <c r="T2984" s="667"/>
      <c r="U2984" s="667"/>
      <c r="V2984" s="667"/>
      <c r="W2984" s="711"/>
      <c r="X2984" s="313">
        <f t="shared" si="872"/>
        <v>0</v>
      </c>
    </row>
    <row r="2985" spans="2:24" ht="18.600000000000001" thickBot="1">
      <c r="B2985" s="686">
        <v>500</v>
      </c>
      <c r="C2985" s="947" t="s">
        <v>203</v>
      </c>
      <c r="D2985" s="947"/>
      <c r="E2985" s="687"/>
      <c r="F2985" s="688">
        <f>SUM(F2986:F2992)</f>
        <v>0</v>
      </c>
      <c r="G2985" s="689">
        <f>SUM(G2986:G2992)</f>
        <v>11000</v>
      </c>
      <c r="H2985" s="689">
        <f>SUM(H2986:H2992)</f>
        <v>0</v>
      </c>
      <c r="I2985" s="689">
        <f>SUM(I2986:I2992)</f>
        <v>11000</v>
      </c>
      <c r="J2985" s="243">
        <f t="shared" si="871"/>
        <v>1</v>
      </c>
      <c r="K2985" s="244"/>
      <c r="L2985" s="316">
        <f>SUM(L2986:L2992)</f>
        <v>0</v>
      </c>
      <c r="M2985" s="317">
        <f>SUM(M2986:M2992)</f>
        <v>0</v>
      </c>
      <c r="N2985" s="425">
        <f>SUM(N2986:N2992)</f>
        <v>11000</v>
      </c>
      <c r="O2985" s="426">
        <f>SUM(O2986:O2992)</f>
        <v>-11000</v>
      </c>
      <c r="P2985" s="244"/>
      <c r="Q2985" s="665"/>
      <c r="R2985" s="666"/>
      <c r="S2985" s="667"/>
      <c r="T2985" s="666"/>
      <c r="U2985" s="666"/>
      <c r="V2985" s="666"/>
      <c r="W2985" s="712"/>
      <c r="X2985" s="313">
        <f t="shared" si="872"/>
        <v>0</v>
      </c>
    </row>
    <row r="2986" spans="2:24" ht="18.600000000000001" thickBot="1">
      <c r="B2986" s="143"/>
      <c r="C2986" s="160">
        <v>551</v>
      </c>
      <c r="D2986" s="456" t="s">
        <v>204</v>
      </c>
      <c r="E2986" s="704"/>
      <c r="F2986" s="449"/>
      <c r="G2986" s="245">
        <v>7000</v>
      </c>
      <c r="H2986" s="245"/>
      <c r="I2986" s="476">
        <f t="shared" ref="I2986:I2993" si="873">F2986+G2986+H2986</f>
        <v>7000</v>
      </c>
      <c r="J2986" s="243">
        <f t="shared" si="871"/>
        <v>1</v>
      </c>
      <c r="K2986" s="244"/>
      <c r="L2986" s="423"/>
      <c r="M2986" s="252"/>
      <c r="N2986" s="315">
        <f t="shared" ref="N2986:N2993" si="874">I2986</f>
        <v>7000</v>
      </c>
      <c r="O2986" s="424">
        <f t="shared" ref="O2986:O2993" si="875">L2986+M2986-N2986</f>
        <v>-7000</v>
      </c>
      <c r="P2986" s="244"/>
      <c r="Q2986" s="663"/>
      <c r="R2986" s="667"/>
      <c r="S2986" s="667"/>
      <c r="T2986" s="667"/>
      <c r="U2986" s="667"/>
      <c r="V2986" s="667"/>
      <c r="W2986" s="711"/>
      <c r="X2986" s="313">
        <f t="shared" si="872"/>
        <v>0</v>
      </c>
    </row>
    <row r="2987" spans="2:24" ht="18.600000000000001" hidden="1" thickBot="1">
      <c r="B2987" s="143"/>
      <c r="C2987" s="161">
        <v>552</v>
      </c>
      <c r="D2987" s="457" t="s">
        <v>205</v>
      </c>
      <c r="E2987" s="704"/>
      <c r="F2987" s="449"/>
      <c r="G2987" s="245"/>
      <c r="H2987" s="245"/>
      <c r="I2987" s="476">
        <f t="shared" si="873"/>
        <v>0</v>
      </c>
      <c r="J2987" s="243" t="str">
        <f t="shared" si="871"/>
        <v/>
      </c>
      <c r="K2987" s="244"/>
      <c r="L2987" s="423"/>
      <c r="M2987" s="252"/>
      <c r="N2987" s="315">
        <f t="shared" si="874"/>
        <v>0</v>
      </c>
      <c r="O2987" s="424">
        <f t="shared" si="875"/>
        <v>0</v>
      </c>
      <c r="P2987" s="244"/>
      <c r="Q2987" s="663"/>
      <c r="R2987" s="667"/>
      <c r="S2987" s="667"/>
      <c r="T2987" s="667"/>
      <c r="U2987" s="667"/>
      <c r="V2987" s="667"/>
      <c r="W2987" s="711"/>
      <c r="X2987" s="313">
        <f t="shared" si="872"/>
        <v>0</v>
      </c>
    </row>
    <row r="2988" spans="2:24" ht="18.600000000000001" hidden="1" thickBot="1">
      <c r="B2988" s="143"/>
      <c r="C2988" s="161">
        <v>558</v>
      </c>
      <c r="D2988" s="457" t="s">
        <v>1676</v>
      </c>
      <c r="E2988" s="704"/>
      <c r="F2988" s="592">
        <v>0</v>
      </c>
      <c r="G2988" s="592">
        <v>0</v>
      </c>
      <c r="H2988" s="592">
        <v>0</v>
      </c>
      <c r="I2988" s="476">
        <f t="shared" si="873"/>
        <v>0</v>
      </c>
      <c r="J2988" s="243" t="str">
        <f t="shared" si="871"/>
        <v/>
      </c>
      <c r="K2988" s="244"/>
      <c r="L2988" s="423"/>
      <c r="M2988" s="252"/>
      <c r="N2988" s="315">
        <f t="shared" si="874"/>
        <v>0</v>
      </c>
      <c r="O2988" s="424">
        <f t="shared" si="875"/>
        <v>0</v>
      </c>
      <c r="P2988" s="244"/>
      <c r="Q2988" s="663"/>
      <c r="R2988" s="667"/>
      <c r="S2988" s="667"/>
      <c r="T2988" s="667"/>
      <c r="U2988" s="667"/>
      <c r="V2988" s="667"/>
      <c r="W2988" s="711"/>
      <c r="X2988" s="313">
        <f t="shared" si="872"/>
        <v>0</v>
      </c>
    </row>
    <row r="2989" spans="2:24" ht="18.600000000000001" thickBot="1">
      <c r="B2989" s="143"/>
      <c r="C2989" s="161">
        <v>560</v>
      </c>
      <c r="D2989" s="458" t="s">
        <v>206</v>
      </c>
      <c r="E2989" s="704"/>
      <c r="F2989" s="449"/>
      <c r="G2989" s="245">
        <v>2000</v>
      </c>
      <c r="H2989" s="245"/>
      <c r="I2989" s="476">
        <f t="shared" si="873"/>
        <v>2000</v>
      </c>
      <c r="J2989" s="243">
        <f t="shared" si="871"/>
        <v>1</v>
      </c>
      <c r="K2989" s="244"/>
      <c r="L2989" s="423"/>
      <c r="M2989" s="252"/>
      <c r="N2989" s="315">
        <f t="shared" si="874"/>
        <v>2000</v>
      </c>
      <c r="O2989" s="424">
        <f t="shared" si="875"/>
        <v>-2000</v>
      </c>
      <c r="P2989" s="244"/>
      <c r="Q2989" s="663"/>
      <c r="R2989" s="667"/>
      <c r="S2989" s="667"/>
      <c r="T2989" s="667"/>
      <c r="U2989" s="667"/>
      <c r="V2989" s="667"/>
      <c r="W2989" s="711"/>
      <c r="X2989" s="313">
        <f t="shared" si="872"/>
        <v>0</v>
      </c>
    </row>
    <row r="2990" spans="2:24" ht="18.600000000000001" thickBot="1">
      <c r="B2990" s="143"/>
      <c r="C2990" s="161">
        <v>580</v>
      </c>
      <c r="D2990" s="457" t="s">
        <v>207</v>
      </c>
      <c r="E2990" s="704"/>
      <c r="F2990" s="449"/>
      <c r="G2990" s="245">
        <v>2000</v>
      </c>
      <c r="H2990" s="245"/>
      <c r="I2990" s="476">
        <f t="shared" si="873"/>
        <v>2000</v>
      </c>
      <c r="J2990" s="243">
        <f t="shared" si="871"/>
        <v>1</v>
      </c>
      <c r="K2990" s="244"/>
      <c r="L2990" s="423"/>
      <c r="M2990" s="252"/>
      <c r="N2990" s="315">
        <f t="shared" si="874"/>
        <v>2000</v>
      </c>
      <c r="O2990" s="424">
        <f t="shared" si="875"/>
        <v>-2000</v>
      </c>
      <c r="P2990" s="244"/>
      <c r="Q2990" s="663"/>
      <c r="R2990" s="667"/>
      <c r="S2990" s="667"/>
      <c r="T2990" s="667"/>
      <c r="U2990" s="667"/>
      <c r="V2990" s="667"/>
      <c r="W2990" s="711"/>
      <c r="X2990" s="313">
        <f t="shared" si="872"/>
        <v>0</v>
      </c>
    </row>
    <row r="2991" spans="2:24" ht="18.600000000000001" hidden="1" thickBot="1">
      <c r="B2991" s="143"/>
      <c r="C2991" s="161">
        <v>588</v>
      </c>
      <c r="D2991" s="457" t="s">
        <v>1681</v>
      </c>
      <c r="E2991" s="704"/>
      <c r="F2991" s="592">
        <v>0</v>
      </c>
      <c r="G2991" s="592">
        <v>0</v>
      </c>
      <c r="H2991" s="592">
        <v>0</v>
      </c>
      <c r="I2991" s="476">
        <f t="shared" si="873"/>
        <v>0</v>
      </c>
      <c r="J2991" s="243" t="str">
        <f t="shared" si="871"/>
        <v/>
      </c>
      <c r="K2991" s="244"/>
      <c r="L2991" s="423"/>
      <c r="M2991" s="252"/>
      <c r="N2991" s="315">
        <f t="shared" si="874"/>
        <v>0</v>
      </c>
      <c r="O2991" s="424">
        <f t="shared" si="875"/>
        <v>0</v>
      </c>
      <c r="P2991" s="244"/>
      <c r="Q2991" s="663"/>
      <c r="R2991" s="667"/>
      <c r="S2991" s="667"/>
      <c r="T2991" s="667"/>
      <c r="U2991" s="667"/>
      <c r="V2991" s="667"/>
      <c r="W2991" s="711"/>
      <c r="X2991" s="313">
        <f t="shared" si="872"/>
        <v>0</v>
      </c>
    </row>
    <row r="2992" spans="2:24" ht="32.4" hidden="1" thickBot="1">
      <c r="B2992" s="143"/>
      <c r="C2992" s="162">
        <v>590</v>
      </c>
      <c r="D2992" s="459" t="s">
        <v>208</v>
      </c>
      <c r="E2992" s="704"/>
      <c r="F2992" s="449"/>
      <c r="G2992" s="245"/>
      <c r="H2992" s="245"/>
      <c r="I2992" s="476">
        <f t="shared" si="873"/>
        <v>0</v>
      </c>
      <c r="J2992" s="243" t="str">
        <f t="shared" si="871"/>
        <v/>
      </c>
      <c r="K2992" s="244"/>
      <c r="L2992" s="423"/>
      <c r="M2992" s="252"/>
      <c r="N2992" s="315">
        <f t="shared" si="874"/>
        <v>0</v>
      </c>
      <c r="O2992" s="424">
        <f t="shared" si="875"/>
        <v>0</v>
      </c>
      <c r="P2992" s="244"/>
      <c r="Q2992" s="663"/>
      <c r="R2992" s="667"/>
      <c r="S2992" s="667"/>
      <c r="T2992" s="667"/>
      <c r="U2992" s="667"/>
      <c r="V2992" s="667"/>
      <c r="W2992" s="711"/>
      <c r="X2992" s="313">
        <f t="shared" si="872"/>
        <v>0</v>
      </c>
    </row>
    <row r="2993" spans="2:24" ht="18.600000000000001" hidden="1" thickBot="1">
      <c r="B2993" s="686">
        <v>800</v>
      </c>
      <c r="C2993" s="947" t="s">
        <v>1059</v>
      </c>
      <c r="D2993" s="947"/>
      <c r="E2993" s="687"/>
      <c r="F2993" s="690"/>
      <c r="G2993" s="691"/>
      <c r="H2993" s="691"/>
      <c r="I2993" s="692">
        <f t="shared" si="873"/>
        <v>0</v>
      </c>
      <c r="J2993" s="243" t="str">
        <f t="shared" si="871"/>
        <v/>
      </c>
      <c r="K2993" s="244"/>
      <c r="L2993" s="428"/>
      <c r="M2993" s="254"/>
      <c r="N2993" s="315">
        <f t="shared" si="874"/>
        <v>0</v>
      </c>
      <c r="O2993" s="424">
        <f t="shared" si="875"/>
        <v>0</v>
      </c>
      <c r="P2993" s="244"/>
      <c r="Q2993" s="665"/>
      <c r="R2993" s="666"/>
      <c r="S2993" s="667"/>
      <c r="T2993" s="667"/>
      <c r="U2993" s="666"/>
      <c r="V2993" s="667"/>
      <c r="W2993" s="711"/>
      <c r="X2993" s="313">
        <f t="shared" si="872"/>
        <v>0</v>
      </c>
    </row>
    <row r="2994" spans="2:24" ht="18.600000000000001" thickBot="1">
      <c r="B2994" s="686">
        <v>1000</v>
      </c>
      <c r="C2994" s="943" t="s">
        <v>210</v>
      </c>
      <c r="D2994" s="943"/>
      <c r="E2994" s="687"/>
      <c r="F2994" s="688">
        <f>SUM(F2995:F3011)</f>
        <v>0</v>
      </c>
      <c r="G2994" s="689">
        <f>SUM(G2995:G3011)</f>
        <v>18750</v>
      </c>
      <c r="H2994" s="689">
        <f>SUM(H2995:H3011)</f>
        <v>0</v>
      </c>
      <c r="I2994" s="689">
        <f>SUM(I2995:I3011)</f>
        <v>18750</v>
      </c>
      <c r="J2994" s="243">
        <f t="shared" si="871"/>
        <v>1</v>
      </c>
      <c r="K2994" s="244"/>
      <c r="L2994" s="316">
        <f>SUM(L2995:L3011)</f>
        <v>0</v>
      </c>
      <c r="M2994" s="317">
        <f>SUM(M2995:M3011)</f>
        <v>0</v>
      </c>
      <c r="N2994" s="425">
        <f>SUM(N2995:N3011)</f>
        <v>18750</v>
      </c>
      <c r="O2994" s="426">
        <f>SUM(O2995:O3011)</f>
        <v>-18750</v>
      </c>
      <c r="P2994" s="244"/>
      <c r="Q2994" s="316">
        <f t="shared" ref="Q2994:W2994" si="876">SUM(Q2995:Q3011)</f>
        <v>0</v>
      </c>
      <c r="R2994" s="317">
        <f t="shared" si="876"/>
        <v>0</v>
      </c>
      <c r="S2994" s="317">
        <f t="shared" si="876"/>
        <v>16750</v>
      </c>
      <c r="T2994" s="317">
        <f t="shared" si="876"/>
        <v>-16750</v>
      </c>
      <c r="U2994" s="317">
        <f t="shared" si="876"/>
        <v>0</v>
      </c>
      <c r="V2994" s="317">
        <f t="shared" si="876"/>
        <v>0</v>
      </c>
      <c r="W2994" s="426">
        <f t="shared" si="876"/>
        <v>0</v>
      </c>
      <c r="X2994" s="313">
        <f t="shared" si="872"/>
        <v>-16750</v>
      </c>
    </row>
    <row r="2995" spans="2:24" ht="18.600000000000001" hidden="1" thickBot="1">
      <c r="B2995" s="136"/>
      <c r="C2995" s="144">
        <v>1011</v>
      </c>
      <c r="D2995" s="163" t="s">
        <v>211</v>
      </c>
      <c r="E2995" s="704"/>
      <c r="F2995" s="449"/>
      <c r="G2995" s="245"/>
      <c r="H2995" s="245"/>
      <c r="I2995" s="476">
        <f t="shared" ref="I2995:I3011" si="877">F2995+G2995+H2995</f>
        <v>0</v>
      </c>
      <c r="J2995" s="243" t="str">
        <f t="shared" si="871"/>
        <v/>
      </c>
      <c r="K2995" s="244"/>
      <c r="L2995" s="423"/>
      <c r="M2995" s="252"/>
      <c r="N2995" s="315">
        <f t="shared" ref="N2995:N3011" si="878">I2995</f>
        <v>0</v>
      </c>
      <c r="O2995" s="424">
        <f t="shared" ref="O2995:O3011" si="879">L2995+M2995-N2995</f>
        <v>0</v>
      </c>
      <c r="P2995" s="244"/>
      <c r="Q2995" s="423"/>
      <c r="R2995" s="252"/>
      <c r="S2995" s="429">
        <f t="shared" ref="S2995:S3002" si="880">+IF(+(L2995+M2995)&gt;=I2995,+M2995,+(+I2995-L2995))</f>
        <v>0</v>
      </c>
      <c r="T2995" s="315">
        <f t="shared" ref="T2995:T3002" si="881">Q2995+R2995-S2995</f>
        <v>0</v>
      </c>
      <c r="U2995" s="252"/>
      <c r="V2995" s="252"/>
      <c r="W2995" s="253"/>
      <c r="X2995" s="313">
        <f t="shared" si="872"/>
        <v>0</v>
      </c>
    </row>
    <row r="2996" spans="2:24" ht="18.600000000000001" hidden="1" thickBot="1">
      <c r="B2996" s="136"/>
      <c r="C2996" s="137">
        <v>1012</v>
      </c>
      <c r="D2996" s="145" t="s">
        <v>212</v>
      </c>
      <c r="E2996" s="704"/>
      <c r="F2996" s="449"/>
      <c r="G2996" s="245"/>
      <c r="H2996" s="245"/>
      <c r="I2996" s="476">
        <f t="shared" si="877"/>
        <v>0</v>
      </c>
      <c r="J2996" s="243" t="str">
        <f t="shared" si="871"/>
        <v/>
      </c>
      <c r="K2996" s="244"/>
      <c r="L2996" s="423"/>
      <c r="M2996" s="252"/>
      <c r="N2996" s="315">
        <f t="shared" si="878"/>
        <v>0</v>
      </c>
      <c r="O2996" s="424">
        <f t="shared" si="879"/>
        <v>0</v>
      </c>
      <c r="P2996" s="244"/>
      <c r="Q2996" s="423"/>
      <c r="R2996" s="252"/>
      <c r="S2996" s="429">
        <f t="shared" si="880"/>
        <v>0</v>
      </c>
      <c r="T2996" s="315">
        <f t="shared" si="881"/>
        <v>0</v>
      </c>
      <c r="U2996" s="252"/>
      <c r="V2996" s="252"/>
      <c r="W2996" s="253"/>
      <c r="X2996" s="313">
        <f t="shared" si="872"/>
        <v>0</v>
      </c>
    </row>
    <row r="2997" spans="2:24" ht="18.600000000000001" hidden="1" thickBot="1">
      <c r="B2997" s="136"/>
      <c r="C2997" s="137">
        <v>1013</v>
      </c>
      <c r="D2997" s="145" t="s">
        <v>213</v>
      </c>
      <c r="E2997" s="704"/>
      <c r="F2997" s="449"/>
      <c r="G2997" s="245"/>
      <c r="H2997" s="245"/>
      <c r="I2997" s="476">
        <f t="shared" si="877"/>
        <v>0</v>
      </c>
      <c r="J2997" s="243" t="str">
        <f t="shared" si="871"/>
        <v/>
      </c>
      <c r="K2997" s="244"/>
      <c r="L2997" s="423"/>
      <c r="M2997" s="252"/>
      <c r="N2997" s="315">
        <f t="shared" si="878"/>
        <v>0</v>
      </c>
      <c r="O2997" s="424">
        <f t="shared" si="879"/>
        <v>0</v>
      </c>
      <c r="P2997" s="244"/>
      <c r="Q2997" s="423"/>
      <c r="R2997" s="252"/>
      <c r="S2997" s="429">
        <f t="shared" si="880"/>
        <v>0</v>
      </c>
      <c r="T2997" s="315">
        <f t="shared" si="881"/>
        <v>0</v>
      </c>
      <c r="U2997" s="252"/>
      <c r="V2997" s="252"/>
      <c r="W2997" s="253"/>
      <c r="X2997" s="313">
        <f t="shared" si="872"/>
        <v>0</v>
      </c>
    </row>
    <row r="2998" spans="2:24" ht="18.600000000000001" hidden="1" thickBot="1">
      <c r="B2998" s="136"/>
      <c r="C2998" s="137">
        <v>1014</v>
      </c>
      <c r="D2998" s="145" t="s">
        <v>214</v>
      </c>
      <c r="E2998" s="704"/>
      <c r="F2998" s="449"/>
      <c r="G2998" s="245"/>
      <c r="H2998" s="245"/>
      <c r="I2998" s="476">
        <f t="shared" si="877"/>
        <v>0</v>
      </c>
      <c r="J2998" s="243" t="str">
        <f t="shared" si="871"/>
        <v/>
      </c>
      <c r="K2998" s="244"/>
      <c r="L2998" s="423"/>
      <c r="M2998" s="252"/>
      <c r="N2998" s="315">
        <f t="shared" si="878"/>
        <v>0</v>
      </c>
      <c r="O2998" s="424">
        <f t="shared" si="879"/>
        <v>0</v>
      </c>
      <c r="P2998" s="244"/>
      <c r="Q2998" s="423"/>
      <c r="R2998" s="252"/>
      <c r="S2998" s="429">
        <f t="shared" si="880"/>
        <v>0</v>
      </c>
      <c r="T2998" s="315">
        <f t="shared" si="881"/>
        <v>0</v>
      </c>
      <c r="U2998" s="252"/>
      <c r="V2998" s="252"/>
      <c r="W2998" s="253"/>
      <c r="X2998" s="313">
        <f t="shared" si="872"/>
        <v>0</v>
      </c>
    </row>
    <row r="2999" spans="2:24" ht="18.600000000000001" thickBot="1">
      <c r="B2999" s="136"/>
      <c r="C2999" s="137">
        <v>1015</v>
      </c>
      <c r="D2999" s="145" t="s">
        <v>215</v>
      </c>
      <c r="E2999" s="704"/>
      <c r="F2999" s="449"/>
      <c r="G2999" s="245">
        <v>750</v>
      </c>
      <c r="H2999" s="245"/>
      <c r="I2999" s="476">
        <f t="shared" si="877"/>
        <v>750</v>
      </c>
      <c r="J2999" s="243">
        <f t="shared" si="871"/>
        <v>1</v>
      </c>
      <c r="K2999" s="244"/>
      <c r="L2999" s="423"/>
      <c r="M2999" s="252"/>
      <c r="N2999" s="315">
        <f t="shared" si="878"/>
        <v>750</v>
      </c>
      <c r="O2999" s="424">
        <f t="shared" si="879"/>
        <v>-750</v>
      </c>
      <c r="P2999" s="244"/>
      <c r="Q2999" s="423"/>
      <c r="R2999" s="252"/>
      <c r="S2999" s="429">
        <f t="shared" si="880"/>
        <v>750</v>
      </c>
      <c r="T2999" s="315">
        <f t="shared" si="881"/>
        <v>-750</v>
      </c>
      <c r="U2999" s="252"/>
      <c r="V2999" s="252"/>
      <c r="W2999" s="253"/>
      <c r="X2999" s="313">
        <f t="shared" si="872"/>
        <v>-750</v>
      </c>
    </row>
    <row r="3000" spans="2:24" ht="18.600000000000001" thickBot="1">
      <c r="B3000" s="136"/>
      <c r="C3000" s="137">
        <v>1016</v>
      </c>
      <c r="D3000" s="145" t="s">
        <v>216</v>
      </c>
      <c r="E3000" s="704"/>
      <c r="F3000" s="449"/>
      <c r="G3000" s="245">
        <v>14000</v>
      </c>
      <c r="H3000" s="245"/>
      <c r="I3000" s="476">
        <f t="shared" si="877"/>
        <v>14000</v>
      </c>
      <c r="J3000" s="243">
        <f t="shared" si="871"/>
        <v>1</v>
      </c>
      <c r="K3000" s="244"/>
      <c r="L3000" s="423"/>
      <c r="M3000" s="252"/>
      <c r="N3000" s="315">
        <f t="shared" si="878"/>
        <v>14000</v>
      </c>
      <c r="O3000" s="424">
        <f t="shared" si="879"/>
        <v>-14000</v>
      </c>
      <c r="P3000" s="244"/>
      <c r="Q3000" s="423"/>
      <c r="R3000" s="252"/>
      <c r="S3000" s="429">
        <f t="shared" si="880"/>
        <v>14000</v>
      </c>
      <c r="T3000" s="315">
        <f t="shared" si="881"/>
        <v>-14000</v>
      </c>
      <c r="U3000" s="252"/>
      <c r="V3000" s="252"/>
      <c r="W3000" s="253"/>
      <c r="X3000" s="313">
        <f t="shared" si="872"/>
        <v>-14000</v>
      </c>
    </row>
    <row r="3001" spans="2:24" ht="18.600000000000001" thickBot="1">
      <c r="B3001" s="140"/>
      <c r="C3001" s="164">
        <v>1020</v>
      </c>
      <c r="D3001" s="165" t="s">
        <v>217</v>
      </c>
      <c r="E3001" s="704"/>
      <c r="F3001" s="449"/>
      <c r="G3001" s="245">
        <v>1000</v>
      </c>
      <c r="H3001" s="245"/>
      <c r="I3001" s="476">
        <f t="shared" si="877"/>
        <v>1000</v>
      </c>
      <c r="J3001" s="243">
        <f t="shared" si="871"/>
        <v>1</v>
      </c>
      <c r="K3001" s="244"/>
      <c r="L3001" s="423"/>
      <c r="M3001" s="252"/>
      <c r="N3001" s="315">
        <f t="shared" si="878"/>
        <v>1000</v>
      </c>
      <c r="O3001" s="424">
        <f t="shared" si="879"/>
        <v>-1000</v>
      </c>
      <c r="P3001" s="244"/>
      <c r="Q3001" s="423"/>
      <c r="R3001" s="252"/>
      <c r="S3001" s="429">
        <f t="shared" si="880"/>
        <v>1000</v>
      </c>
      <c r="T3001" s="315">
        <f t="shared" si="881"/>
        <v>-1000</v>
      </c>
      <c r="U3001" s="252"/>
      <c r="V3001" s="252"/>
      <c r="W3001" s="253"/>
      <c r="X3001" s="313">
        <f t="shared" si="872"/>
        <v>-1000</v>
      </c>
    </row>
    <row r="3002" spans="2:24" ht="18.600000000000001" hidden="1" thickBot="1">
      <c r="B3002" s="136"/>
      <c r="C3002" s="137">
        <v>1030</v>
      </c>
      <c r="D3002" s="145" t="s">
        <v>218</v>
      </c>
      <c r="E3002" s="704"/>
      <c r="F3002" s="449"/>
      <c r="G3002" s="245"/>
      <c r="H3002" s="245"/>
      <c r="I3002" s="476">
        <f t="shared" si="877"/>
        <v>0</v>
      </c>
      <c r="J3002" s="243" t="str">
        <f t="shared" si="871"/>
        <v/>
      </c>
      <c r="K3002" s="244"/>
      <c r="L3002" s="423"/>
      <c r="M3002" s="252"/>
      <c r="N3002" s="315">
        <f t="shared" si="878"/>
        <v>0</v>
      </c>
      <c r="O3002" s="424">
        <f t="shared" si="879"/>
        <v>0</v>
      </c>
      <c r="P3002" s="244"/>
      <c r="Q3002" s="423"/>
      <c r="R3002" s="252"/>
      <c r="S3002" s="429">
        <f t="shared" si="880"/>
        <v>0</v>
      </c>
      <c r="T3002" s="315">
        <f t="shared" si="881"/>
        <v>0</v>
      </c>
      <c r="U3002" s="252"/>
      <c r="V3002" s="252"/>
      <c r="W3002" s="253"/>
      <c r="X3002" s="313">
        <f t="shared" si="872"/>
        <v>0</v>
      </c>
    </row>
    <row r="3003" spans="2:24" ht="18.600000000000001" thickBot="1">
      <c r="B3003" s="136"/>
      <c r="C3003" s="164">
        <v>1051</v>
      </c>
      <c r="D3003" s="167" t="s">
        <v>219</v>
      </c>
      <c r="E3003" s="704"/>
      <c r="F3003" s="449"/>
      <c r="G3003" s="245">
        <v>2000</v>
      </c>
      <c r="H3003" s="245"/>
      <c r="I3003" s="476">
        <f t="shared" si="877"/>
        <v>2000</v>
      </c>
      <c r="J3003" s="243">
        <f t="shared" si="871"/>
        <v>1</v>
      </c>
      <c r="K3003" s="244"/>
      <c r="L3003" s="423"/>
      <c r="M3003" s="252"/>
      <c r="N3003" s="315">
        <f t="shared" si="878"/>
        <v>2000</v>
      </c>
      <c r="O3003" s="424">
        <f t="shared" si="879"/>
        <v>-2000</v>
      </c>
      <c r="P3003" s="244"/>
      <c r="Q3003" s="663"/>
      <c r="R3003" s="667"/>
      <c r="S3003" s="667"/>
      <c r="T3003" s="667"/>
      <c r="U3003" s="667"/>
      <c r="V3003" s="667"/>
      <c r="W3003" s="711"/>
      <c r="X3003" s="313">
        <f t="shared" si="872"/>
        <v>0</v>
      </c>
    </row>
    <row r="3004" spans="2:24" ht="18.600000000000001" hidden="1" thickBot="1">
      <c r="B3004" s="136"/>
      <c r="C3004" s="137">
        <v>1052</v>
      </c>
      <c r="D3004" s="145" t="s">
        <v>220</v>
      </c>
      <c r="E3004" s="704"/>
      <c r="F3004" s="449"/>
      <c r="G3004" s="245"/>
      <c r="H3004" s="245"/>
      <c r="I3004" s="476">
        <f t="shared" si="877"/>
        <v>0</v>
      </c>
      <c r="J3004" s="243" t="str">
        <f t="shared" si="871"/>
        <v/>
      </c>
      <c r="K3004" s="244"/>
      <c r="L3004" s="423"/>
      <c r="M3004" s="252"/>
      <c r="N3004" s="315">
        <f t="shared" si="878"/>
        <v>0</v>
      </c>
      <c r="O3004" s="424">
        <f t="shared" si="879"/>
        <v>0</v>
      </c>
      <c r="P3004" s="244"/>
      <c r="Q3004" s="663"/>
      <c r="R3004" s="667"/>
      <c r="S3004" s="667"/>
      <c r="T3004" s="667"/>
      <c r="U3004" s="667"/>
      <c r="V3004" s="667"/>
      <c r="W3004" s="711"/>
      <c r="X3004" s="313">
        <f t="shared" si="872"/>
        <v>0</v>
      </c>
    </row>
    <row r="3005" spans="2:24" ht="18.600000000000001" hidden="1" thickBot="1">
      <c r="B3005" s="136"/>
      <c r="C3005" s="168">
        <v>1053</v>
      </c>
      <c r="D3005" s="169" t="s">
        <v>1682</v>
      </c>
      <c r="E3005" s="704"/>
      <c r="F3005" s="449"/>
      <c r="G3005" s="245"/>
      <c r="H3005" s="245"/>
      <c r="I3005" s="476">
        <f t="shared" si="877"/>
        <v>0</v>
      </c>
      <c r="J3005" s="243" t="str">
        <f t="shared" si="871"/>
        <v/>
      </c>
      <c r="K3005" s="244"/>
      <c r="L3005" s="423"/>
      <c r="M3005" s="252"/>
      <c r="N3005" s="315">
        <f t="shared" si="878"/>
        <v>0</v>
      </c>
      <c r="O3005" s="424">
        <f t="shared" si="879"/>
        <v>0</v>
      </c>
      <c r="P3005" s="244"/>
      <c r="Q3005" s="663"/>
      <c r="R3005" s="667"/>
      <c r="S3005" s="667"/>
      <c r="T3005" s="667"/>
      <c r="U3005" s="667"/>
      <c r="V3005" s="667"/>
      <c r="W3005" s="711"/>
      <c r="X3005" s="313">
        <f t="shared" si="872"/>
        <v>0</v>
      </c>
    </row>
    <row r="3006" spans="2:24" ht="18.600000000000001" thickBot="1">
      <c r="B3006" s="136"/>
      <c r="C3006" s="137">
        <v>1062</v>
      </c>
      <c r="D3006" s="139" t="s">
        <v>221</v>
      </c>
      <c r="E3006" s="704"/>
      <c r="F3006" s="449"/>
      <c r="G3006" s="245">
        <v>1000</v>
      </c>
      <c r="H3006" s="245"/>
      <c r="I3006" s="476">
        <f t="shared" si="877"/>
        <v>1000</v>
      </c>
      <c r="J3006" s="243">
        <f t="shared" si="871"/>
        <v>1</v>
      </c>
      <c r="K3006" s="244"/>
      <c r="L3006" s="423"/>
      <c r="M3006" s="252"/>
      <c r="N3006" s="315">
        <f t="shared" si="878"/>
        <v>1000</v>
      </c>
      <c r="O3006" s="424">
        <f t="shared" si="879"/>
        <v>-1000</v>
      </c>
      <c r="P3006" s="244"/>
      <c r="Q3006" s="423"/>
      <c r="R3006" s="252"/>
      <c r="S3006" s="429">
        <f>+IF(+(L3006+M3006)&gt;=I3006,+M3006,+(+I3006-L3006))</f>
        <v>1000</v>
      </c>
      <c r="T3006" s="315">
        <f>Q3006+R3006-S3006</f>
        <v>-1000</v>
      </c>
      <c r="U3006" s="252"/>
      <c r="V3006" s="252"/>
      <c r="W3006" s="253"/>
      <c r="X3006" s="313">
        <f t="shared" si="872"/>
        <v>-1000</v>
      </c>
    </row>
    <row r="3007" spans="2:24" ht="18.600000000000001" hidden="1" thickBot="1">
      <c r="B3007" s="136"/>
      <c r="C3007" s="137">
        <v>1063</v>
      </c>
      <c r="D3007" s="139" t="s">
        <v>222</v>
      </c>
      <c r="E3007" s="704"/>
      <c r="F3007" s="449"/>
      <c r="G3007" s="245"/>
      <c r="H3007" s="245"/>
      <c r="I3007" s="476">
        <f t="shared" si="877"/>
        <v>0</v>
      </c>
      <c r="J3007" s="243" t="str">
        <f t="shared" si="871"/>
        <v/>
      </c>
      <c r="K3007" s="244"/>
      <c r="L3007" s="423"/>
      <c r="M3007" s="252"/>
      <c r="N3007" s="315">
        <f t="shared" si="878"/>
        <v>0</v>
      </c>
      <c r="O3007" s="424">
        <f t="shared" si="879"/>
        <v>0</v>
      </c>
      <c r="P3007" s="244"/>
      <c r="Q3007" s="663"/>
      <c r="R3007" s="667"/>
      <c r="S3007" s="667"/>
      <c r="T3007" s="667"/>
      <c r="U3007" s="667"/>
      <c r="V3007" s="667"/>
      <c r="W3007" s="711"/>
      <c r="X3007" s="313">
        <f t="shared" si="872"/>
        <v>0</v>
      </c>
    </row>
    <row r="3008" spans="2:24" ht="18.600000000000001" hidden="1" thickBot="1">
      <c r="B3008" s="136"/>
      <c r="C3008" s="168">
        <v>1069</v>
      </c>
      <c r="D3008" s="170" t="s">
        <v>223</v>
      </c>
      <c r="E3008" s="704"/>
      <c r="F3008" s="449"/>
      <c r="G3008" s="245"/>
      <c r="H3008" s="245"/>
      <c r="I3008" s="476">
        <f t="shared" si="877"/>
        <v>0</v>
      </c>
      <c r="J3008" s="243" t="str">
        <f t="shared" ref="J3008:J3039" si="882">(IF($E3008&lt;&gt;0,$J$2,IF($I3008&lt;&gt;0,$J$2,"")))</f>
        <v/>
      </c>
      <c r="K3008" s="244"/>
      <c r="L3008" s="423"/>
      <c r="M3008" s="252"/>
      <c r="N3008" s="315">
        <f t="shared" si="878"/>
        <v>0</v>
      </c>
      <c r="O3008" s="424">
        <f t="shared" si="879"/>
        <v>0</v>
      </c>
      <c r="P3008" s="244"/>
      <c r="Q3008" s="423"/>
      <c r="R3008" s="252"/>
      <c r="S3008" s="429">
        <f>+IF(+(L3008+M3008)&gt;=I3008,+M3008,+(+I3008-L3008))</f>
        <v>0</v>
      </c>
      <c r="T3008" s="315">
        <f>Q3008+R3008-S3008</f>
        <v>0</v>
      </c>
      <c r="U3008" s="252"/>
      <c r="V3008" s="252"/>
      <c r="W3008" s="253"/>
      <c r="X3008" s="313">
        <f t="shared" ref="X3008:X3039" si="883">T3008-U3008-V3008-W3008</f>
        <v>0</v>
      </c>
    </row>
    <row r="3009" spans="2:24" ht="31.8" hidden="1" thickBot="1">
      <c r="B3009" s="140"/>
      <c r="C3009" s="137">
        <v>1091</v>
      </c>
      <c r="D3009" s="145" t="s">
        <v>224</v>
      </c>
      <c r="E3009" s="704"/>
      <c r="F3009" s="449"/>
      <c r="G3009" s="245"/>
      <c r="H3009" s="245"/>
      <c r="I3009" s="476">
        <f t="shared" si="877"/>
        <v>0</v>
      </c>
      <c r="J3009" s="243" t="str">
        <f t="shared" si="882"/>
        <v/>
      </c>
      <c r="K3009" s="244"/>
      <c r="L3009" s="423"/>
      <c r="M3009" s="252"/>
      <c r="N3009" s="315">
        <f t="shared" si="878"/>
        <v>0</v>
      </c>
      <c r="O3009" s="424">
        <f t="shared" si="879"/>
        <v>0</v>
      </c>
      <c r="P3009" s="244"/>
      <c r="Q3009" s="423"/>
      <c r="R3009" s="252"/>
      <c r="S3009" s="429">
        <f>+IF(+(L3009+M3009)&gt;=I3009,+M3009,+(+I3009-L3009))</f>
        <v>0</v>
      </c>
      <c r="T3009" s="315">
        <f>Q3009+R3009-S3009</f>
        <v>0</v>
      </c>
      <c r="U3009" s="252"/>
      <c r="V3009" s="252"/>
      <c r="W3009" s="253"/>
      <c r="X3009" s="313">
        <f t="shared" si="883"/>
        <v>0</v>
      </c>
    </row>
    <row r="3010" spans="2:24" ht="18.600000000000001" hidden="1" thickBot="1">
      <c r="B3010" s="136"/>
      <c r="C3010" s="137">
        <v>1092</v>
      </c>
      <c r="D3010" s="145" t="s">
        <v>352</v>
      </c>
      <c r="E3010" s="704"/>
      <c r="F3010" s="449"/>
      <c r="G3010" s="245"/>
      <c r="H3010" s="245"/>
      <c r="I3010" s="476">
        <f t="shared" si="877"/>
        <v>0</v>
      </c>
      <c r="J3010" s="243" t="str">
        <f t="shared" si="882"/>
        <v/>
      </c>
      <c r="K3010" s="244"/>
      <c r="L3010" s="423"/>
      <c r="M3010" s="252"/>
      <c r="N3010" s="315">
        <f t="shared" si="878"/>
        <v>0</v>
      </c>
      <c r="O3010" s="424">
        <f t="shared" si="879"/>
        <v>0</v>
      </c>
      <c r="P3010" s="244"/>
      <c r="Q3010" s="663"/>
      <c r="R3010" s="667"/>
      <c r="S3010" s="667"/>
      <c r="T3010" s="667"/>
      <c r="U3010" s="667"/>
      <c r="V3010" s="667"/>
      <c r="W3010" s="711"/>
      <c r="X3010" s="313">
        <f t="shared" si="883"/>
        <v>0</v>
      </c>
    </row>
    <row r="3011" spans="2:24" ht="18.600000000000001" hidden="1" thickBot="1">
      <c r="B3011" s="136"/>
      <c r="C3011" s="142">
        <v>1098</v>
      </c>
      <c r="D3011" s="146" t="s">
        <v>225</v>
      </c>
      <c r="E3011" s="704"/>
      <c r="F3011" s="449"/>
      <c r="G3011" s="245"/>
      <c r="H3011" s="245"/>
      <c r="I3011" s="476">
        <f t="shared" si="877"/>
        <v>0</v>
      </c>
      <c r="J3011" s="243" t="str">
        <f t="shared" si="882"/>
        <v/>
      </c>
      <c r="K3011" s="244"/>
      <c r="L3011" s="423"/>
      <c r="M3011" s="252"/>
      <c r="N3011" s="315">
        <f t="shared" si="878"/>
        <v>0</v>
      </c>
      <c r="O3011" s="424">
        <f t="shared" si="879"/>
        <v>0</v>
      </c>
      <c r="P3011" s="244"/>
      <c r="Q3011" s="423"/>
      <c r="R3011" s="252"/>
      <c r="S3011" s="429">
        <f>+IF(+(L3011+M3011)&gt;=I3011,+M3011,+(+I3011-L3011))</f>
        <v>0</v>
      </c>
      <c r="T3011" s="315">
        <f>Q3011+R3011-S3011</f>
        <v>0</v>
      </c>
      <c r="U3011" s="252"/>
      <c r="V3011" s="252"/>
      <c r="W3011" s="253"/>
      <c r="X3011" s="313">
        <f t="shared" si="883"/>
        <v>0</v>
      </c>
    </row>
    <row r="3012" spans="2:24" ht="18.600000000000001" hidden="1" thickBot="1">
      <c r="B3012" s="686">
        <v>1900</v>
      </c>
      <c r="C3012" s="942" t="s">
        <v>286</v>
      </c>
      <c r="D3012" s="942"/>
      <c r="E3012" s="687"/>
      <c r="F3012" s="688">
        <f>SUM(F3013:F3015)</f>
        <v>0</v>
      </c>
      <c r="G3012" s="689">
        <f>SUM(G3013:G3015)</f>
        <v>0</v>
      </c>
      <c r="H3012" s="689">
        <f>SUM(H3013:H3015)</f>
        <v>0</v>
      </c>
      <c r="I3012" s="689">
        <f>SUM(I3013:I3015)</f>
        <v>0</v>
      </c>
      <c r="J3012" s="243" t="str">
        <f t="shared" si="882"/>
        <v/>
      </c>
      <c r="K3012" s="244"/>
      <c r="L3012" s="316">
        <f>SUM(L3013:L3015)</f>
        <v>0</v>
      </c>
      <c r="M3012" s="317">
        <f>SUM(M3013:M3015)</f>
        <v>0</v>
      </c>
      <c r="N3012" s="425">
        <f>SUM(N3013:N3015)</f>
        <v>0</v>
      </c>
      <c r="O3012" s="426">
        <f>SUM(O3013:O3015)</f>
        <v>0</v>
      </c>
      <c r="P3012" s="244"/>
      <c r="Q3012" s="665"/>
      <c r="R3012" s="666"/>
      <c r="S3012" s="666"/>
      <c r="T3012" s="666"/>
      <c r="U3012" s="666"/>
      <c r="V3012" s="666"/>
      <c r="W3012" s="712"/>
      <c r="X3012" s="313">
        <f t="shared" si="883"/>
        <v>0</v>
      </c>
    </row>
    <row r="3013" spans="2:24" ht="18.600000000000001" hidden="1" thickBot="1">
      <c r="B3013" s="136"/>
      <c r="C3013" s="144">
        <v>1901</v>
      </c>
      <c r="D3013" s="138" t="s">
        <v>287</v>
      </c>
      <c r="E3013" s="704"/>
      <c r="F3013" s="449"/>
      <c r="G3013" s="245"/>
      <c r="H3013" s="245"/>
      <c r="I3013" s="476">
        <f>F3013+G3013+H3013</f>
        <v>0</v>
      </c>
      <c r="J3013" s="243" t="str">
        <f t="shared" si="882"/>
        <v/>
      </c>
      <c r="K3013" s="244"/>
      <c r="L3013" s="423"/>
      <c r="M3013" s="252"/>
      <c r="N3013" s="315">
        <f>I3013</f>
        <v>0</v>
      </c>
      <c r="O3013" s="424">
        <f>L3013+M3013-N3013</f>
        <v>0</v>
      </c>
      <c r="P3013" s="244"/>
      <c r="Q3013" s="663"/>
      <c r="R3013" s="667"/>
      <c r="S3013" s="667"/>
      <c r="T3013" s="667"/>
      <c r="U3013" s="667"/>
      <c r="V3013" s="667"/>
      <c r="W3013" s="711"/>
      <c r="X3013" s="313">
        <f t="shared" si="883"/>
        <v>0</v>
      </c>
    </row>
    <row r="3014" spans="2:24" ht="18.600000000000001" hidden="1" thickBot="1">
      <c r="B3014" s="136"/>
      <c r="C3014" s="137">
        <v>1981</v>
      </c>
      <c r="D3014" s="139" t="s">
        <v>288</v>
      </c>
      <c r="E3014" s="704"/>
      <c r="F3014" s="449"/>
      <c r="G3014" s="245"/>
      <c r="H3014" s="245"/>
      <c r="I3014" s="476">
        <f>F3014+G3014+H3014</f>
        <v>0</v>
      </c>
      <c r="J3014" s="243" t="str">
        <f t="shared" si="882"/>
        <v/>
      </c>
      <c r="K3014" s="244"/>
      <c r="L3014" s="423"/>
      <c r="M3014" s="252"/>
      <c r="N3014" s="315">
        <f>I3014</f>
        <v>0</v>
      </c>
      <c r="O3014" s="424">
        <f>L3014+M3014-N3014</f>
        <v>0</v>
      </c>
      <c r="P3014" s="244"/>
      <c r="Q3014" s="663"/>
      <c r="R3014" s="667"/>
      <c r="S3014" s="667"/>
      <c r="T3014" s="667"/>
      <c r="U3014" s="667"/>
      <c r="V3014" s="667"/>
      <c r="W3014" s="711"/>
      <c r="X3014" s="313">
        <f t="shared" si="883"/>
        <v>0</v>
      </c>
    </row>
    <row r="3015" spans="2:24" ht="18.600000000000001" hidden="1" thickBot="1">
      <c r="B3015" s="136"/>
      <c r="C3015" s="142">
        <v>1991</v>
      </c>
      <c r="D3015" s="141" t="s">
        <v>289</v>
      </c>
      <c r="E3015" s="704"/>
      <c r="F3015" s="449"/>
      <c r="G3015" s="245"/>
      <c r="H3015" s="245"/>
      <c r="I3015" s="476">
        <f>F3015+G3015+H3015</f>
        <v>0</v>
      </c>
      <c r="J3015" s="243" t="str">
        <f t="shared" si="882"/>
        <v/>
      </c>
      <c r="K3015" s="244"/>
      <c r="L3015" s="423"/>
      <c r="M3015" s="252"/>
      <c r="N3015" s="315">
        <f>I3015</f>
        <v>0</v>
      </c>
      <c r="O3015" s="424">
        <f>L3015+M3015-N3015</f>
        <v>0</v>
      </c>
      <c r="P3015" s="244"/>
      <c r="Q3015" s="663"/>
      <c r="R3015" s="667"/>
      <c r="S3015" s="667"/>
      <c r="T3015" s="667"/>
      <c r="U3015" s="667"/>
      <c r="V3015" s="667"/>
      <c r="W3015" s="711"/>
      <c r="X3015" s="313">
        <f t="shared" si="883"/>
        <v>0</v>
      </c>
    </row>
    <row r="3016" spans="2:24" ht="18.600000000000001" hidden="1" thickBot="1">
      <c r="B3016" s="686">
        <v>2100</v>
      </c>
      <c r="C3016" s="942" t="s">
        <v>1067</v>
      </c>
      <c r="D3016" s="942"/>
      <c r="E3016" s="687"/>
      <c r="F3016" s="688">
        <f>SUM(F3017:F3021)</f>
        <v>0</v>
      </c>
      <c r="G3016" s="689">
        <f>SUM(G3017:G3021)</f>
        <v>0</v>
      </c>
      <c r="H3016" s="689">
        <f>SUM(H3017:H3021)</f>
        <v>0</v>
      </c>
      <c r="I3016" s="689">
        <f>SUM(I3017:I3021)</f>
        <v>0</v>
      </c>
      <c r="J3016" s="243" t="str">
        <f t="shared" si="882"/>
        <v/>
      </c>
      <c r="K3016" s="244"/>
      <c r="L3016" s="316">
        <f>SUM(L3017:L3021)</f>
        <v>0</v>
      </c>
      <c r="M3016" s="317">
        <f>SUM(M3017:M3021)</f>
        <v>0</v>
      </c>
      <c r="N3016" s="425">
        <f>SUM(N3017:N3021)</f>
        <v>0</v>
      </c>
      <c r="O3016" s="426">
        <f>SUM(O3017:O3021)</f>
        <v>0</v>
      </c>
      <c r="P3016" s="244"/>
      <c r="Q3016" s="665"/>
      <c r="R3016" s="666"/>
      <c r="S3016" s="666"/>
      <c r="T3016" s="666"/>
      <c r="U3016" s="666"/>
      <c r="V3016" s="666"/>
      <c r="W3016" s="712"/>
      <c r="X3016" s="313">
        <f t="shared" si="883"/>
        <v>0</v>
      </c>
    </row>
    <row r="3017" spans="2:24" ht="18.600000000000001" hidden="1" thickBot="1">
      <c r="B3017" s="136"/>
      <c r="C3017" s="144">
        <v>2110</v>
      </c>
      <c r="D3017" s="147" t="s">
        <v>226</v>
      </c>
      <c r="E3017" s="704"/>
      <c r="F3017" s="449"/>
      <c r="G3017" s="245"/>
      <c r="H3017" s="245"/>
      <c r="I3017" s="476">
        <f>F3017+G3017+H3017</f>
        <v>0</v>
      </c>
      <c r="J3017" s="243" t="str">
        <f t="shared" si="882"/>
        <v/>
      </c>
      <c r="K3017" s="244"/>
      <c r="L3017" s="423"/>
      <c r="M3017" s="252"/>
      <c r="N3017" s="315">
        <f>I3017</f>
        <v>0</v>
      </c>
      <c r="O3017" s="424">
        <f>L3017+M3017-N3017</f>
        <v>0</v>
      </c>
      <c r="P3017" s="244"/>
      <c r="Q3017" s="663"/>
      <c r="R3017" s="667"/>
      <c r="S3017" s="667"/>
      <c r="T3017" s="667"/>
      <c r="U3017" s="667"/>
      <c r="V3017" s="667"/>
      <c r="W3017" s="711"/>
      <c r="X3017" s="313">
        <f t="shared" si="883"/>
        <v>0</v>
      </c>
    </row>
    <row r="3018" spans="2:24" ht="18.600000000000001" hidden="1" thickBot="1">
      <c r="B3018" s="171"/>
      <c r="C3018" s="137">
        <v>2120</v>
      </c>
      <c r="D3018" s="159" t="s">
        <v>227</v>
      </c>
      <c r="E3018" s="704"/>
      <c r="F3018" s="449"/>
      <c r="G3018" s="245"/>
      <c r="H3018" s="245"/>
      <c r="I3018" s="476">
        <f>F3018+G3018+H3018</f>
        <v>0</v>
      </c>
      <c r="J3018" s="243" t="str">
        <f t="shared" si="882"/>
        <v/>
      </c>
      <c r="K3018" s="244"/>
      <c r="L3018" s="423"/>
      <c r="M3018" s="252"/>
      <c r="N3018" s="315">
        <f>I3018</f>
        <v>0</v>
      </c>
      <c r="O3018" s="424">
        <f>L3018+M3018-N3018</f>
        <v>0</v>
      </c>
      <c r="P3018" s="244"/>
      <c r="Q3018" s="663"/>
      <c r="R3018" s="667"/>
      <c r="S3018" s="667"/>
      <c r="T3018" s="667"/>
      <c r="U3018" s="667"/>
      <c r="V3018" s="667"/>
      <c r="W3018" s="711"/>
      <c r="X3018" s="313">
        <f t="shared" si="883"/>
        <v>0</v>
      </c>
    </row>
    <row r="3019" spans="2:24" ht="18.600000000000001" hidden="1" thickBot="1">
      <c r="B3019" s="171"/>
      <c r="C3019" s="137">
        <v>2125</v>
      </c>
      <c r="D3019" s="156" t="s">
        <v>1060</v>
      </c>
      <c r="E3019" s="704"/>
      <c r="F3019" s="592">
        <v>0</v>
      </c>
      <c r="G3019" s="592">
        <v>0</v>
      </c>
      <c r="H3019" s="592">
        <v>0</v>
      </c>
      <c r="I3019" s="476">
        <f>F3019+G3019+H3019</f>
        <v>0</v>
      </c>
      <c r="J3019" s="243" t="str">
        <f t="shared" si="882"/>
        <v/>
      </c>
      <c r="K3019" s="244"/>
      <c r="L3019" s="423"/>
      <c r="M3019" s="252"/>
      <c r="N3019" s="315">
        <f>I3019</f>
        <v>0</v>
      </c>
      <c r="O3019" s="424">
        <f>L3019+M3019-N3019</f>
        <v>0</v>
      </c>
      <c r="P3019" s="244"/>
      <c r="Q3019" s="663"/>
      <c r="R3019" s="667"/>
      <c r="S3019" s="667"/>
      <c r="T3019" s="667"/>
      <c r="U3019" s="667"/>
      <c r="V3019" s="667"/>
      <c r="W3019" s="711"/>
      <c r="X3019" s="313">
        <f t="shared" si="883"/>
        <v>0</v>
      </c>
    </row>
    <row r="3020" spans="2:24" ht="18.600000000000001" hidden="1" thickBot="1">
      <c r="B3020" s="143"/>
      <c r="C3020" s="137">
        <v>2140</v>
      </c>
      <c r="D3020" s="159" t="s">
        <v>229</v>
      </c>
      <c r="E3020" s="704"/>
      <c r="F3020" s="592">
        <v>0</v>
      </c>
      <c r="G3020" s="592">
        <v>0</v>
      </c>
      <c r="H3020" s="592">
        <v>0</v>
      </c>
      <c r="I3020" s="476">
        <f>F3020+G3020+H3020</f>
        <v>0</v>
      </c>
      <c r="J3020" s="243" t="str">
        <f t="shared" si="882"/>
        <v/>
      </c>
      <c r="K3020" s="244"/>
      <c r="L3020" s="423"/>
      <c r="M3020" s="252"/>
      <c r="N3020" s="315">
        <f>I3020</f>
        <v>0</v>
      </c>
      <c r="O3020" s="424">
        <f>L3020+M3020-N3020</f>
        <v>0</v>
      </c>
      <c r="P3020" s="244"/>
      <c r="Q3020" s="663"/>
      <c r="R3020" s="667"/>
      <c r="S3020" s="667"/>
      <c r="T3020" s="667"/>
      <c r="U3020" s="667"/>
      <c r="V3020" s="667"/>
      <c r="W3020" s="711"/>
      <c r="X3020" s="313">
        <f t="shared" si="883"/>
        <v>0</v>
      </c>
    </row>
    <row r="3021" spans="2:24" ht="18.600000000000001" hidden="1" thickBot="1">
      <c r="B3021" s="136"/>
      <c r="C3021" s="142">
        <v>2190</v>
      </c>
      <c r="D3021" s="491" t="s">
        <v>230</v>
      </c>
      <c r="E3021" s="704"/>
      <c r="F3021" s="449"/>
      <c r="G3021" s="245"/>
      <c r="H3021" s="245"/>
      <c r="I3021" s="476">
        <f>F3021+G3021+H3021</f>
        <v>0</v>
      </c>
      <c r="J3021" s="243" t="str">
        <f t="shared" si="882"/>
        <v/>
      </c>
      <c r="K3021" s="244"/>
      <c r="L3021" s="423"/>
      <c r="M3021" s="252"/>
      <c r="N3021" s="315">
        <f>I3021</f>
        <v>0</v>
      </c>
      <c r="O3021" s="424">
        <f>L3021+M3021-N3021</f>
        <v>0</v>
      </c>
      <c r="P3021" s="244"/>
      <c r="Q3021" s="663"/>
      <c r="R3021" s="667"/>
      <c r="S3021" s="667"/>
      <c r="T3021" s="667"/>
      <c r="U3021" s="667"/>
      <c r="V3021" s="667"/>
      <c r="W3021" s="711"/>
      <c r="X3021" s="313">
        <f t="shared" si="883"/>
        <v>0</v>
      </c>
    </row>
    <row r="3022" spans="2:24" ht="18.600000000000001" hidden="1" thickBot="1">
      <c r="B3022" s="686">
        <v>2200</v>
      </c>
      <c r="C3022" s="942" t="s">
        <v>231</v>
      </c>
      <c r="D3022" s="942"/>
      <c r="E3022" s="687"/>
      <c r="F3022" s="688">
        <f>SUM(F3023:F3024)</f>
        <v>0</v>
      </c>
      <c r="G3022" s="689">
        <f>SUM(G3023:G3024)</f>
        <v>0</v>
      </c>
      <c r="H3022" s="689">
        <f>SUM(H3023:H3024)</f>
        <v>0</v>
      </c>
      <c r="I3022" s="689">
        <f>SUM(I3023:I3024)</f>
        <v>0</v>
      </c>
      <c r="J3022" s="243" t="str">
        <f t="shared" si="882"/>
        <v/>
      </c>
      <c r="K3022" s="244"/>
      <c r="L3022" s="316">
        <f>SUM(L3023:L3024)</f>
        <v>0</v>
      </c>
      <c r="M3022" s="317">
        <f>SUM(M3023:M3024)</f>
        <v>0</v>
      </c>
      <c r="N3022" s="425">
        <f>SUM(N3023:N3024)</f>
        <v>0</v>
      </c>
      <c r="O3022" s="426">
        <f>SUM(O3023:O3024)</f>
        <v>0</v>
      </c>
      <c r="P3022" s="244"/>
      <c r="Q3022" s="665"/>
      <c r="R3022" s="666"/>
      <c r="S3022" s="666"/>
      <c r="T3022" s="666"/>
      <c r="U3022" s="666"/>
      <c r="V3022" s="666"/>
      <c r="W3022" s="712"/>
      <c r="X3022" s="313">
        <f t="shared" si="883"/>
        <v>0</v>
      </c>
    </row>
    <row r="3023" spans="2:24" ht="18.600000000000001" hidden="1" thickBot="1">
      <c r="B3023" s="136"/>
      <c r="C3023" s="137">
        <v>2221</v>
      </c>
      <c r="D3023" s="139" t="s">
        <v>1440</v>
      </c>
      <c r="E3023" s="704"/>
      <c r="F3023" s="449"/>
      <c r="G3023" s="245"/>
      <c r="H3023" s="245"/>
      <c r="I3023" s="476">
        <f t="shared" ref="I3023:I3028" si="884">F3023+G3023+H3023</f>
        <v>0</v>
      </c>
      <c r="J3023" s="243" t="str">
        <f t="shared" si="882"/>
        <v/>
      </c>
      <c r="K3023" s="244"/>
      <c r="L3023" s="423"/>
      <c r="M3023" s="252"/>
      <c r="N3023" s="315">
        <f t="shared" ref="N3023:N3028" si="885">I3023</f>
        <v>0</v>
      </c>
      <c r="O3023" s="424">
        <f t="shared" ref="O3023:O3028" si="886">L3023+M3023-N3023</f>
        <v>0</v>
      </c>
      <c r="P3023" s="244"/>
      <c r="Q3023" s="663"/>
      <c r="R3023" s="667"/>
      <c r="S3023" s="667"/>
      <c r="T3023" s="667"/>
      <c r="U3023" s="667"/>
      <c r="V3023" s="667"/>
      <c r="W3023" s="711"/>
      <c r="X3023" s="313">
        <f t="shared" si="883"/>
        <v>0</v>
      </c>
    </row>
    <row r="3024" spans="2:24" ht="18.600000000000001" hidden="1" thickBot="1">
      <c r="B3024" s="136"/>
      <c r="C3024" s="142">
        <v>2224</v>
      </c>
      <c r="D3024" s="141" t="s">
        <v>232</v>
      </c>
      <c r="E3024" s="704"/>
      <c r="F3024" s="449"/>
      <c r="G3024" s="245"/>
      <c r="H3024" s="245"/>
      <c r="I3024" s="476">
        <f t="shared" si="884"/>
        <v>0</v>
      </c>
      <c r="J3024" s="243" t="str">
        <f t="shared" si="882"/>
        <v/>
      </c>
      <c r="K3024" s="244"/>
      <c r="L3024" s="423"/>
      <c r="M3024" s="252"/>
      <c r="N3024" s="315">
        <f t="shared" si="885"/>
        <v>0</v>
      </c>
      <c r="O3024" s="424">
        <f t="shared" si="886"/>
        <v>0</v>
      </c>
      <c r="P3024" s="244"/>
      <c r="Q3024" s="663"/>
      <c r="R3024" s="667"/>
      <c r="S3024" s="667"/>
      <c r="T3024" s="667"/>
      <c r="U3024" s="667"/>
      <c r="V3024" s="667"/>
      <c r="W3024" s="711"/>
      <c r="X3024" s="313">
        <f t="shared" si="883"/>
        <v>0</v>
      </c>
    </row>
    <row r="3025" spans="2:24" ht="18.600000000000001" hidden="1" thickBot="1">
      <c r="B3025" s="686">
        <v>2500</v>
      </c>
      <c r="C3025" s="944" t="s">
        <v>233</v>
      </c>
      <c r="D3025" s="944"/>
      <c r="E3025" s="687"/>
      <c r="F3025" s="690"/>
      <c r="G3025" s="691"/>
      <c r="H3025" s="691"/>
      <c r="I3025" s="692">
        <f t="shared" si="884"/>
        <v>0</v>
      </c>
      <c r="J3025" s="243" t="str">
        <f t="shared" si="882"/>
        <v/>
      </c>
      <c r="K3025" s="244"/>
      <c r="L3025" s="428"/>
      <c r="M3025" s="254"/>
      <c r="N3025" s="315">
        <f t="shared" si="885"/>
        <v>0</v>
      </c>
      <c r="O3025" s="424">
        <f t="shared" si="886"/>
        <v>0</v>
      </c>
      <c r="P3025" s="244"/>
      <c r="Q3025" s="665"/>
      <c r="R3025" s="666"/>
      <c r="S3025" s="667"/>
      <c r="T3025" s="667"/>
      <c r="U3025" s="666"/>
      <c r="V3025" s="667"/>
      <c r="W3025" s="711"/>
      <c r="X3025" s="313">
        <f t="shared" si="883"/>
        <v>0</v>
      </c>
    </row>
    <row r="3026" spans="2:24" ht="18.600000000000001" hidden="1" thickBot="1">
      <c r="B3026" s="686">
        <v>2600</v>
      </c>
      <c r="C3026" s="961" t="s">
        <v>234</v>
      </c>
      <c r="D3026" s="962"/>
      <c r="E3026" s="687"/>
      <c r="F3026" s="690"/>
      <c r="G3026" s="691"/>
      <c r="H3026" s="691"/>
      <c r="I3026" s="692">
        <f t="shared" si="884"/>
        <v>0</v>
      </c>
      <c r="J3026" s="243" t="str">
        <f t="shared" si="882"/>
        <v/>
      </c>
      <c r="K3026" s="244"/>
      <c r="L3026" s="428"/>
      <c r="M3026" s="254"/>
      <c r="N3026" s="315">
        <f t="shared" si="885"/>
        <v>0</v>
      </c>
      <c r="O3026" s="424">
        <f t="shared" si="886"/>
        <v>0</v>
      </c>
      <c r="P3026" s="244"/>
      <c r="Q3026" s="665"/>
      <c r="R3026" s="666"/>
      <c r="S3026" s="667"/>
      <c r="T3026" s="667"/>
      <c r="U3026" s="666"/>
      <c r="V3026" s="667"/>
      <c r="W3026" s="711"/>
      <c r="X3026" s="313">
        <f t="shared" si="883"/>
        <v>0</v>
      </c>
    </row>
    <row r="3027" spans="2:24" ht="18.600000000000001" hidden="1" thickBot="1">
      <c r="B3027" s="686">
        <v>2700</v>
      </c>
      <c r="C3027" s="961" t="s">
        <v>235</v>
      </c>
      <c r="D3027" s="962"/>
      <c r="E3027" s="687"/>
      <c r="F3027" s="690"/>
      <c r="G3027" s="691"/>
      <c r="H3027" s="691"/>
      <c r="I3027" s="692">
        <f t="shared" si="884"/>
        <v>0</v>
      </c>
      <c r="J3027" s="243" t="str">
        <f t="shared" si="882"/>
        <v/>
      </c>
      <c r="K3027" s="244"/>
      <c r="L3027" s="428"/>
      <c r="M3027" s="254"/>
      <c r="N3027" s="315">
        <f t="shared" si="885"/>
        <v>0</v>
      </c>
      <c r="O3027" s="424">
        <f t="shared" si="886"/>
        <v>0</v>
      </c>
      <c r="P3027" s="244"/>
      <c r="Q3027" s="665"/>
      <c r="R3027" s="666"/>
      <c r="S3027" s="667"/>
      <c r="T3027" s="667"/>
      <c r="U3027" s="666"/>
      <c r="V3027" s="667"/>
      <c r="W3027" s="711"/>
      <c r="X3027" s="313">
        <f t="shared" si="883"/>
        <v>0</v>
      </c>
    </row>
    <row r="3028" spans="2:24" ht="18.600000000000001" hidden="1" thickBot="1">
      <c r="B3028" s="686">
        <v>2800</v>
      </c>
      <c r="C3028" s="961" t="s">
        <v>1683</v>
      </c>
      <c r="D3028" s="962"/>
      <c r="E3028" s="687"/>
      <c r="F3028" s="690"/>
      <c r="G3028" s="691"/>
      <c r="H3028" s="691"/>
      <c r="I3028" s="692">
        <f t="shared" si="884"/>
        <v>0</v>
      </c>
      <c r="J3028" s="243" t="str">
        <f t="shared" si="882"/>
        <v/>
      </c>
      <c r="K3028" s="244"/>
      <c r="L3028" s="428"/>
      <c r="M3028" s="254"/>
      <c r="N3028" s="315">
        <f t="shared" si="885"/>
        <v>0</v>
      </c>
      <c r="O3028" s="424">
        <f t="shared" si="886"/>
        <v>0</v>
      </c>
      <c r="P3028" s="244"/>
      <c r="Q3028" s="665"/>
      <c r="R3028" s="666"/>
      <c r="S3028" s="667"/>
      <c r="T3028" s="667"/>
      <c r="U3028" s="666"/>
      <c r="V3028" s="667"/>
      <c r="W3028" s="711"/>
      <c r="X3028" s="313">
        <f t="shared" si="883"/>
        <v>0</v>
      </c>
    </row>
    <row r="3029" spans="2:24" ht="18.600000000000001" hidden="1" thickBot="1">
      <c r="B3029" s="686">
        <v>2900</v>
      </c>
      <c r="C3029" s="952" t="s">
        <v>236</v>
      </c>
      <c r="D3029" s="953"/>
      <c r="E3029" s="687"/>
      <c r="F3029" s="688">
        <f>SUM(F3030:F3037)</f>
        <v>0</v>
      </c>
      <c r="G3029" s="689">
        <f>SUM(G3030:G3037)</f>
        <v>0</v>
      </c>
      <c r="H3029" s="689">
        <f>SUM(H3030:H3037)</f>
        <v>0</v>
      </c>
      <c r="I3029" s="689">
        <f>SUM(I3030:I3037)</f>
        <v>0</v>
      </c>
      <c r="J3029" s="243" t="str">
        <f t="shared" si="882"/>
        <v/>
      </c>
      <c r="K3029" s="244"/>
      <c r="L3029" s="316">
        <f>SUM(L3030:L3037)</f>
        <v>0</v>
      </c>
      <c r="M3029" s="317">
        <f>SUM(M3030:M3037)</f>
        <v>0</v>
      </c>
      <c r="N3029" s="425">
        <f>SUM(N3030:N3037)</f>
        <v>0</v>
      </c>
      <c r="O3029" s="426">
        <f>SUM(O3030:O3037)</f>
        <v>0</v>
      </c>
      <c r="P3029" s="244"/>
      <c r="Q3029" s="665"/>
      <c r="R3029" s="666"/>
      <c r="S3029" s="666"/>
      <c r="T3029" s="666"/>
      <c r="U3029" s="666"/>
      <c r="V3029" s="666"/>
      <c r="W3029" s="712"/>
      <c r="X3029" s="313">
        <f t="shared" si="883"/>
        <v>0</v>
      </c>
    </row>
    <row r="3030" spans="2:24" ht="18.600000000000001" hidden="1" thickBot="1">
      <c r="B3030" s="172"/>
      <c r="C3030" s="144">
        <v>2910</v>
      </c>
      <c r="D3030" s="319" t="s">
        <v>1720</v>
      </c>
      <c r="E3030" s="704"/>
      <c r="F3030" s="449"/>
      <c r="G3030" s="245"/>
      <c r="H3030" s="245"/>
      <c r="I3030" s="476">
        <f t="shared" ref="I3030:I3037" si="887">F3030+G3030+H3030</f>
        <v>0</v>
      </c>
      <c r="J3030" s="243" t="str">
        <f t="shared" si="882"/>
        <v/>
      </c>
      <c r="K3030" s="244"/>
      <c r="L3030" s="423"/>
      <c r="M3030" s="252"/>
      <c r="N3030" s="315">
        <f t="shared" ref="N3030:N3037" si="888">I3030</f>
        <v>0</v>
      </c>
      <c r="O3030" s="424">
        <f t="shared" ref="O3030:O3037" si="889">L3030+M3030-N3030</f>
        <v>0</v>
      </c>
      <c r="P3030" s="244"/>
      <c r="Q3030" s="663"/>
      <c r="R3030" s="667"/>
      <c r="S3030" s="667"/>
      <c r="T3030" s="667"/>
      <c r="U3030" s="667"/>
      <c r="V3030" s="667"/>
      <c r="W3030" s="711"/>
      <c r="X3030" s="313">
        <f t="shared" si="883"/>
        <v>0</v>
      </c>
    </row>
    <row r="3031" spans="2:24" ht="18.600000000000001" hidden="1" thickBot="1">
      <c r="B3031" s="172"/>
      <c r="C3031" s="144">
        <v>2920</v>
      </c>
      <c r="D3031" s="319" t="s">
        <v>237</v>
      </c>
      <c r="E3031" s="704"/>
      <c r="F3031" s="449"/>
      <c r="G3031" s="245"/>
      <c r="H3031" s="245"/>
      <c r="I3031" s="476">
        <f t="shared" si="887"/>
        <v>0</v>
      </c>
      <c r="J3031" s="243" t="str">
        <f t="shared" si="882"/>
        <v/>
      </c>
      <c r="K3031" s="244"/>
      <c r="L3031" s="423"/>
      <c r="M3031" s="252"/>
      <c r="N3031" s="315">
        <f t="shared" si="888"/>
        <v>0</v>
      </c>
      <c r="O3031" s="424">
        <f t="shared" si="889"/>
        <v>0</v>
      </c>
      <c r="P3031" s="244"/>
      <c r="Q3031" s="663"/>
      <c r="R3031" s="667"/>
      <c r="S3031" s="667"/>
      <c r="T3031" s="667"/>
      <c r="U3031" s="667"/>
      <c r="V3031" s="667"/>
      <c r="W3031" s="711"/>
      <c r="X3031" s="313">
        <f t="shared" si="883"/>
        <v>0</v>
      </c>
    </row>
    <row r="3032" spans="2:24" ht="33" hidden="1" thickBot="1">
      <c r="B3032" s="172"/>
      <c r="C3032" s="168">
        <v>2969</v>
      </c>
      <c r="D3032" s="320" t="s">
        <v>238</v>
      </c>
      <c r="E3032" s="704"/>
      <c r="F3032" s="449"/>
      <c r="G3032" s="245"/>
      <c r="H3032" s="245"/>
      <c r="I3032" s="476">
        <f t="shared" si="887"/>
        <v>0</v>
      </c>
      <c r="J3032" s="243" t="str">
        <f t="shared" si="882"/>
        <v/>
      </c>
      <c r="K3032" s="244"/>
      <c r="L3032" s="423"/>
      <c r="M3032" s="252"/>
      <c r="N3032" s="315">
        <f t="shared" si="888"/>
        <v>0</v>
      </c>
      <c r="O3032" s="424">
        <f t="shared" si="889"/>
        <v>0</v>
      </c>
      <c r="P3032" s="244"/>
      <c r="Q3032" s="663"/>
      <c r="R3032" s="667"/>
      <c r="S3032" s="667"/>
      <c r="T3032" s="667"/>
      <c r="U3032" s="667"/>
      <c r="V3032" s="667"/>
      <c r="W3032" s="711"/>
      <c r="X3032" s="313">
        <f t="shared" si="883"/>
        <v>0</v>
      </c>
    </row>
    <row r="3033" spans="2:24" ht="33" hidden="1" thickBot="1">
      <c r="B3033" s="172"/>
      <c r="C3033" s="168">
        <v>2970</v>
      </c>
      <c r="D3033" s="320" t="s">
        <v>239</v>
      </c>
      <c r="E3033" s="704"/>
      <c r="F3033" s="449"/>
      <c r="G3033" s="245"/>
      <c r="H3033" s="245"/>
      <c r="I3033" s="476">
        <f t="shared" si="887"/>
        <v>0</v>
      </c>
      <c r="J3033" s="243" t="str">
        <f t="shared" si="882"/>
        <v/>
      </c>
      <c r="K3033" s="244"/>
      <c r="L3033" s="423"/>
      <c r="M3033" s="252"/>
      <c r="N3033" s="315">
        <f t="shared" si="888"/>
        <v>0</v>
      </c>
      <c r="O3033" s="424">
        <f t="shared" si="889"/>
        <v>0</v>
      </c>
      <c r="P3033" s="244"/>
      <c r="Q3033" s="663"/>
      <c r="R3033" s="667"/>
      <c r="S3033" s="667"/>
      <c r="T3033" s="667"/>
      <c r="U3033" s="667"/>
      <c r="V3033" s="667"/>
      <c r="W3033" s="711"/>
      <c r="X3033" s="313">
        <f t="shared" si="883"/>
        <v>0</v>
      </c>
    </row>
    <row r="3034" spans="2:24" ht="18.600000000000001" hidden="1" thickBot="1">
      <c r="B3034" s="172"/>
      <c r="C3034" s="166">
        <v>2989</v>
      </c>
      <c r="D3034" s="321" t="s">
        <v>240</v>
      </c>
      <c r="E3034" s="704"/>
      <c r="F3034" s="449"/>
      <c r="G3034" s="245"/>
      <c r="H3034" s="245"/>
      <c r="I3034" s="476">
        <f t="shared" si="887"/>
        <v>0</v>
      </c>
      <c r="J3034" s="243" t="str">
        <f t="shared" si="882"/>
        <v/>
      </c>
      <c r="K3034" s="244"/>
      <c r="L3034" s="423"/>
      <c r="M3034" s="252"/>
      <c r="N3034" s="315">
        <f t="shared" si="888"/>
        <v>0</v>
      </c>
      <c r="O3034" s="424">
        <f t="shared" si="889"/>
        <v>0</v>
      </c>
      <c r="P3034" s="244"/>
      <c r="Q3034" s="663"/>
      <c r="R3034" s="667"/>
      <c r="S3034" s="667"/>
      <c r="T3034" s="667"/>
      <c r="U3034" s="667"/>
      <c r="V3034" s="667"/>
      <c r="W3034" s="711"/>
      <c r="X3034" s="313">
        <f t="shared" si="883"/>
        <v>0</v>
      </c>
    </row>
    <row r="3035" spans="2:24" ht="33" hidden="1" thickBot="1">
      <c r="B3035" s="136"/>
      <c r="C3035" s="137">
        <v>2990</v>
      </c>
      <c r="D3035" s="322" t="s">
        <v>1701</v>
      </c>
      <c r="E3035" s="704"/>
      <c r="F3035" s="449"/>
      <c r="G3035" s="245"/>
      <c r="H3035" s="245"/>
      <c r="I3035" s="476">
        <f t="shared" si="887"/>
        <v>0</v>
      </c>
      <c r="J3035" s="243" t="str">
        <f t="shared" si="882"/>
        <v/>
      </c>
      <c r="K3035" s="244"/>
      <c r="L3035" s="423"/>
      <c r="M3035" s="252"/>
      <c r="N3035" s="315">
        <f t="shared" si="888"/>
        <v>0</v>
      </c>
      <c r="O3035" s="424">
        <f t="shared" si="889"/>
        <v>0</v>
      </c>
      <c r="P3035" s="244"/>
      <c r="Q3035" s="663"/>
      <c r="R3035" s="667"/>
      <c r="S3035" s="667"/>
      <c r="T3035" s="667"/>
      <c r="U3035" s="667"/>
      <c r="V3035" s="667"/>
      <c r="W3035" s="711"/>
      <c r="X3035" s="313">
        <f t="shared" si="883"/>
        <v>0</v>
      </c>
    </row>
    <row r="3036" spans="2:24" ht="18.600000000000001" hidden="1" thickBot="1">
      <c r="B3036" s="136"/>
      <c r="C3036" s="137">
        <v>2991</v>
      </c>
      <c r="D3036" s="322" t="s">
        <v>241</v>
      </c>
      <c r="E3036" s="704"/>
      <c r="F3036" s="449"/>
      <c r="G3036" s="245"/>
      <c r="H3036" s="245"/>
      <c r="I3036" s="476">
        <f t="shared" si="887"/>
        <v>0</v>
      </c>
      <c r="J3036" s="243" t="str">
        <f t="shared" si="882"/>
        <v/>
      </c>
      <c r="K3036" s="244"/>
      <c r="L3036" s="423"/>
      <c r="M3036" s="252"/>
      <c r="N3036" s="315">
        <f t="shared" si="888"/>
        <v>0</v>
      </c>
      <c r="O3036" s="424">
        <f t="shared" si="889"/>
        <v>0</v>
      </c>
      <c r="P3036" s="244"/>
      <c r="Q3036" s="663"/>
      <c r="R3036" s="667"/>
      <c r="S3036" s="667"/>
      <c r="T3036" s="667"/>
      <c r="U3036" s="667"/>
      <c r="V3036" s="667"/>
      <c r="W3036" s="711"/>
      <c r="X3036" s="313">
        <f t="shared" si="883"/>
        <v>0</v>
      </c>
    </row>
    <row r="3037" spans="2:24" ht="18.600000000000001" hidden="1" thickBot="1">
      <c r="B3037" s="136"/>
      <c r="C3037" s="142">
        <v>2992</v>
      </c>
      <c r="D3037" s="154" t="s">
        <v>242</v>
      </c>
      <c r="E3037" s="704"/>
      <c r="F3037" s="449"/>
      <c r="G3037" s="245"/>
      <c r="H3037" s="245"/>
      <c r="I3037" s="476">
        <f t="shared" si="887"/>
        <v>0</v>
      </c>
      <c r="J3037" s="243" t="str">
        <f t="shared" si="882"/>
        <v/>
      </c>
      <c r="K3037" s="244"/>
      <c r="L3037" s="423"/>
      <c r="M3037" s="252"/>
      <c r="N3037" s="315">
        <f t="shared" si="888"/>
        <v>0</v>
      </c>
      <c r="O3037" s="424">
        <f t="shared" si="889"/>
        <v>0</v>
      </c>
      <c r="P3037" s="244"/>
      <c r="Q3037" s="663"/>
      <c r="R3037" s="667"/>
      <c r="S3037" s="667"/>
      <c r="T3037" s="667"/>
      <c r="U3037" s="667"/>
      <c r="V3037" s="667"/>
      <c r="W3037" s="711"/>
      <c r="X3037" s="313">
        <f t="shared" si="883"/>
        <v>0</v>
      </c>
    </row>
    <row r="3038" spans="2:24" ht="18.600000000000001" hidden="1" thickBot="1">
      <c r="B3038" s="686">
        <v>3300</v>
      </c>
      <c r="C3038" s="952" t="s">
        <v>1740</v>
      </c>
      <c r="D3038" s="952"/>
      <c r="E3038" s="687"/>
      <c r="F3038" s="673">
        <v>0</v>
      </c>
      <c r="G3038" s="673">
        <v>0</v>
      </c>
      <c r="H3038" s="673">
        <v>0</v>
      </c>
      <c r="I3038" s="689">
        <f>SUM(I3039:I3043)</f>
        <v>0</v>
      </c>
      <c r="J3038" s="243" t="str">
        <f t="shared" si="882"/>
        <v/>
      </c>
      <c r="K3038" s="244"/>
      <c r="L3038" s="665"/>
      <c r="M3038" s="666"/>
      <c r="N3038" s="666"/>
      <c r="O3038" s="712"/>
      <c r="P3038" s="244"/>
      <c r="Q3038" s="665"/>
      <c r="R3038" s="666"/>
      <c r="S3038" s="666"/>
      <c r="T3038" s="666"/>
      <c r="U3038" s="666"/>
      <c r="V3038" s="666"/>
      <c r="W3038" s="712"/>
      <c r="X3038" s="313">
        <f t="shared" si="883"/>
        <v>0</v>
      </c>
    </row>
    <row r="3039" spans="2:24" ht="18.600000000000001" hidden="1" thickBot="1">
      <c r="B3039" s="143"/>
      <c r="C3039" s="144">
        <v>3301</v>
      </c>
      <c r="D3039" s="460" t="s">
        <v>243</v>
      </c>
      <c r="E3039" s="704"/>
      <c r="F3039" s="592">
        <v>0</v>
      </c>
      <c r="G3039" s="592">
        <v>0</v>
      </c>
      <c r="H3039" s="592">
        <v>0</v>
      </c>
      <c r="I3039" s="476">
        <f t="shared" ref="I3039:I3046" si="890">F3039+G3039+H3039</f>
        <v>0</v>
      </c>
      <c r="J3039" s="243" t="str">
        <f t="shared" si="882"/>
        <v/>
      </c>
      <c r="K3039" s="244"/>
      <c r="L3039" s="663"/>
      <c r="M3039" s="667"/>
      <c r="N3039" s="667"/>
      <c r="O3039" s="711"/>
      <c r="P3039" s="244"/>
      <c r="Q3039" s="663"/>
      <c r="R3039" s="667"/>
      <c r="S3039" s="667"/>
      <c r="T3039" s="667"/>
      <c r="U3039" s="667"/>
      <c r="V3039" s="667"/>
      <c r="W3039" s="711"/>
      <c r="X3039" s="313">
        <f t="shared" si="883"/>
        <v>0</v>
      </c>
    </row>
    <row r="3040" spans="2:24" ht="18.600000000000001" hidden="1" thickBot="1">
      <c r="B3040" s="143"/>
      <c r="C3040" s="168">
        <v>3302</v>
      </c>
      <c r="D3040" s="461" t="s">
        <v>1061</v>
      </c>
      <c r="E3040" s="704"/>
      <c r="F3040" s="592">
        <v>0</v>
      </c>
      <c r="G3040" s="592">
        <v>0</v>
      </c>
      <c r="H3040" s="592">
        <v>0</v>
      </c>
      <c r="I3040" s="476">
        <f t="shared" si="890"/>
        <v>0</v>
      </c>
      <c r="J3040" s="243" t="str">
        <f t="shared" ref="J3040:J3071" si="891">(IF($E3040&lt;&gt;0,$J$2,IF($I3040&lt;&gt;0,$J$2,"")))</f>
        <v/>
      </c>
      <c r="K3040" s="244"/>
      <c r="L3040" s="663"/>
      <c r="M3040" s="667"/>
      <c r="N3040" s="667"/>
      <c r="O3040" s="711"/>
      <c r="P3040" s="244"/>
      <c r="Q3040" s="663"/>
      <c r="R3040" s="667"/>
      <c r="S3040" s="667"/>
      <c r="T3040" s="667"/>
      <c r="U3040" s="667"/>
      <c r="V3040" s="667"/>
      <c r="W3040" s="711"/>
      <c r="X3040" s="313">
        <f t="shared" ref="X3040:X3071" si="892">T3040-U3040-V3040-W3040</f>
        <v>0</v>
      </c>
    </row>
    <row r="3041" spans="2:24" ht="18.600000000000001" hidden="1" thickBot="1">
      <c r="B3041" s="143"/>
      <c r="C3041" s="166">
        <v>3304</v>
      </c>
      <c r="D3041" s="462" t="s">
        <v>245</v>
      </c>
      <c r="E3041" s="704"/>
      <c r="F3041" s="592">
        <v>0</v>
      </c>
      <c r="G3041" s="592">
        <v>0</v>
      </c>
      <c r="H3041" s="592">
        <v>0</v>
      </c>
      <c r="I3041" s="476">
        <f t="shared" si="890"/>
        <v>0</v>
      </c>
      <c r="J3041" s="243" t="str">
        <f t="shared" si="891"/>
        <v/>
      </c>
      <c r="K3041" s="244"/>
      <c r="L3041" s="663"/>
      <c r="M3041" s="667"/>
      <c r="N3041" s="667"/>
      <c r="O3041" s="711"/>
      <c r="P3041" s="244"/>
      <c r="Q3041" s="663"/>
      <c r="R3041" s="667"/>
      <c r="S3041" s="667"/>
      <c r="T3041" s="667"/>
      <c r="U3041" s="667"/>
      <c r="V3041" s="667"/>
      <c r="W3041" s="711"/>
      <c r="X3041" s="313">
        <f t="shared" si="892"/>
        <v>0</v>
      </c>
    </row>
    <row r="3042" spans="2:24" ht="31.8" hidden="1" thickBot="1">
      <c r="B3042" s="143"/>
      <c r="C3042" s="142">
        <v>3306</v>
      </c>
      <c r="D3042" s="463" t="s">
        <v>1684</v>
      </c>
      <c r="E3042" s="704"/>
      <c r="F3042" s="592">
        <v>0</v>
      </c>
      <c r="G3042" s="592">
        <v>0</v>
      </c>
      <c r="H3042" s="592">
        <v>0</v>
      </c>
      <c r="I3042" s="476">
        <f t="shared" si="890"/>
        <v>0</v>
      </c>
      <c r="J3042" s="243" t="str">
        <f t="shared" si="891"/>
        <v/>
      </c>
      <c r="K3042" s="244"/>
      <c r="L3042" s="663"/>
      <c r="M3042" s="667"/>
      <c r="N3042" s="667"/>
      <c r="O3042" s="711"/>
      <c r="P3042" s="244"/>
      <c r="Q3042" s="663"/>
      <c r="R3042" s="667"/>
      <c r="S3042" s="667"/>
      <c r="T3042" s="667"/>
      <c r="U3042" s="667"/>
      <c r="V3042" s="667"/>
      <c r="W3042" s="711"/>
      <c r="X3042" s="313">
        <f t="shared" si="892"/>
        <v>0</v>
      </c>
    </row>
    <row r="3043" spans="2:24" ht="18.600000000000001" hidden="1" thickBot="1">
      <c r="B3043" s="143"/>
      <c r="C3043" s="142">
        <v>3307</v>
      </c>
      <c r="D3043" s="463" t="s">
        <v>1775</v>
      </c>
      <c r="E3043" s="704"/>
      <c r="F3043" s="592">
        <v>0</v>
      </c>
      <c r="G3043" s="592">
        <v>0</v>
      </c>
      <c r="H3043" s="592">
        <v>0</v>
      </c>
      <c r="I3043" s="476">
        <f t="shared" si="890"/>
        <v>0</v>
      </c>
      <c r="J3043" s="243" t="str">
        <f t="shared" si="891"/>
        <v/>
      </c>
      <c r="K3043" s="244"/>
      <c r="L3043" s="663"/>
      <c r="M3043" s="667"/>
      <c r="N3043" s="667"/>
      <c r="O3043" s="711"/>
      <c r="P3043" s="244"/>
      <c r="Q3043" s="663"/>
      <c r="R3043" s="667"/>
      <c r="S3043" s="667"/>
      <c r="T3043" s="667"/>
      <c r="U3043" s="667"/>
      <c r="V3043" s="667"/>
      <c r="W3043" s="711"/>
      <c r="X3043" s="313">
        <f t="shared" si="892"/>
        <v>0</v>
      </c>
    </row>
    <row r="3044" spans="2:24" ht="18.600000000000001" hidden="1" thickBot="1">
      <c r="B3044" s="686">
        <v>3900</v>
      </c>
      <c r="C3044" s="944" t="s">
        <v>246</v>
      </c>
      <c r="D3044" s="965"/>
      <c r="E3044" s="687"/>
      <c r="F3044" s="673">
        <v>0</v>
      </c>
      <c r="G3044" s="673">
        <v>0</v>
      </c>
      <c r="H3044" s="673">
        <v>0</v>
      </c>
      <c r="I3044" s="692">
        <f t="shared" si="890"/>
        <v>0</v>
      </c>
      <c r="J3044" s="243" t="str">
        <f t="shared" si="891"/>
        <v/>
      </c>
      <c r="K3044" s="244"/>
      <c r="L3044" s="428"/>
      <c r="M3044" s="254"/>
      <c r="N3044" s="317">
        <f>I3044</f>
        <v>0</v>
      </c>
      <c r="O3044" s="424">
        <f>L3044+M3044-N3044</f>
        <v>0</v>
      </c>
      <c r="P3044" s="244"/>
      <c r="Q3044" s="428"/>
      <c r="R3044" s="254"/>
      <c r="S3044" s="429">
        <f>+IF(+(L3044+M3044)&gt;=I3044,+M3044,+(+I3044-L3044))</f>
        <v>0</v>
      </c>
      <c r="T3044" s="315">
        <f>Q3044+R3044-S3044</f>
        <v>0</v>
      </c>
      <c r="U3044" s="254"/>
      <c r="V3044" s="254"/>
      <c r="W3044" s="253"/>
      <c r="X3044" s="313">
        <f t="shared" si="892"/>
        <v>0</v>
      </c>
    </row>
    <row r="3045" spans="2:24" ht="18.600000000000001" hidden="1" thickBot="1">
      <c r="B3045" s="686">
        <v>4000</v>
      </c>
      <c r="C3045" s="966" t="s">
        <v>247</v>
      </c>
      <c r="D3045" s="966"/>
      <c r="E3045" s="687"/>
      <c r="F3045" s="690"/>
      <c r="G3045" s="691"/>
      <c r="H3045" s="691"/>
      <c r="I3045" s="692">
        <f t="shared" si="890"/>
        <v>0</v>
      </c>
      <c r="J3045" s="243" t="str">
        <f t="shared" si="891"/>
        <v/>
      </c>
      <c r="K3045" s="244"/>
      <c r="L3045" s="428"/>
      <c r="M3045" s="254"/>
      <c r="N3045" s="317">
        <f>I3045</f>
        <v>0</v>
      </c>
      <c r="O3045" s="424">
        <f>L3045+M3045-N3045</f>
        <v>0</v>
      </c>
      <c r="P3045" s="244"/>
      <c r="Q3045" s="665"/>
      <c r="R3045" s="666"/>
      <c r="S3045" s="666"/>
      <c r="T3045" s="667"/>
      <c r="U3045" s="666"/>
      <c r="V3045" s="666"/>
      <c r="W3045" s="711"/>
      <c r="X3045" s="313">
        <f t="shared" si="892"/>
        <v>0</v>
      </c>
    </row>
    <row r="3046" spans="2:24" ht="18.600000000000001" hidden="1" thickBot="1">
      <c r="B3046" s="686">
        <v>4100</v>
      </c>
      <c r="C3046" s="966" t="s">
        <v>248</v>
      </c>
      <c r="D3046" s="966"/>
      <c r="E3046" s="687"/>
      <c r="F3046" s="673">
        <v>0</v>
      </c>
      <c r="G3046" s="673">
        <v>0</v>
      </c>
      <c r="H3046" s="673">
        <v>0</v>
      </c>
      <c r="I3046" s="692">
        <f t="shared" si="890"/>
        <v>0</v>
      </c>
      <c r="J3046" s="243" t="str">
        <f t="shared" si="891"/>
        <v/>
      </c>
      <c r="K3046" s="244"/>
      <c r="L3046" s="665"/>
      <c r="M3046" s="666"/>
      <c r="N3046" s="666"/>
      <c r="O3046" s="712"/>
      <c r="P3046" s="244"/>
      <c r="Q3046" s="665"/>
      <c r="R3046" s="666"/>
      <c r="S3046" s="666"/>
      <c r="T3046" s="666"/>
      <c r="U3046" s="666"/>
      <c r="V3046" s="666"/>
      <c r="W3046" s="712"/>
      <c r="X3046" s="313">
        <f t="shared" si="892"/>
        <v>0</v>
      </c>
    </row>
    <row r="3047" spans="2:24" ht="18.600000000000001" hidden="1" thickBot="1">
      <c r="B3047" s="686">
        <v>4200</v>
      </c>
      <c r="C3047" s="952" t="s">
        <v>249</v>
      </c>
      <c r="D3047" s="953"/>
      <c r="E3047" s="687"/>
      <c r="F3047" s="688">
        <f>SUM(F3048:F3053)</f>
        <v>0</v>
      </c>
      <c r="G3047" s="689">
        <f>SUM(G3048:G3053)</f>
        <v>0</v>
      </c>
      <c r="H3047" s="689">
        <f>SUM(H3048:H3053)</f>
        <v>0</v>
      </c>
      <c r="I3047" s="689">
        <f>SUM(I3048:I3053)</f>
        <v>0</v>
      </c>
      <c r="J3047" s="243" t="str">
        <f t="shared" si="891"/>
        <v/>
      </c>
      <c r="K3047" s="244"/>
      <c r="L3047" s="316">
        <f>SUM(L3048:L3053)</f>
        <v>0</v>
      </c>
      <c r="M3047" s="317">
        <f>SUM(M3048:M3053)</f>
        <v>0</v>
      </c>
      <c r="N3047" s="425">
        <f>SUM(N3048:N3053)</f>
        <v>0</v>
      </c>
      <c r="O3047" s="426">
        <f>SUM(O3048:O3053)</f>
        <v>0</v>
      </c>
      <c r="P3047" s="244"/>
      <c r="Q3047" s="316">
        <f t="shared" ref="Q3047:W3047" si="893">SUM(Q3048:Q3053)</f>
        <v>0</v>
      </c>
      <c r="R3047" s="317">
        <f t="shared" si="893"/>
        <v>0</v>
      </c>
      <c r="S3047" s="317">
        <f t="shared" si="893"/>
        <v>0</v>
      </c>
      <c r="T3047" s="317">
        <f t="shared" si="893"/>
        <v>0</v>
      </c>
      <c r="U3047" s="317">
        <f t="shared" si="893"/>
        <v>0</v>
      </c>
      <c r="V3047" s="317">
        <f t="shared" si="893"/>
        <v>0</v>
      </c>
      <c r="W3047" s="426">
        <f t="shared" si="893"/>
        <v>0</v>
      </c>
      <c r="X3047" s="313">
        <f t="shared" si="892"/>
        <v>0</v>
      </c>
    </row>
    <row r="3048" spans="2:24" ht="18.600000000000001" hidden="1" thickBot="1">
      <c r="B3048" s="173"/>
      <c r="C3048" s="144">
        <v>4201</v>
      </c>
      <c r="D3048" s="138" t="s">
        <v>250</v>
      </c>
      <c r="E3048" s="704"/>
      <c r="F3048" s="449"/>
      <c r="G3048" s="245"/>
      <c r="H3048" s="245"/>
      <c r="I3048" s="476">
        <f t="shared" ref="I3048:I3053" si="894">F3048+G3048+H3048</f>
        <v>0</v>
      </c>
      <c r="J3048" s="243" t="str">
        <f t="shared" si="891"/>
        <v/>
      </c>
      <c r="K3048" s="244"/>
      <c r="L3048" s="423"/>
      <c r="M3048" s="252"/>
      <c r="N3048" s="315">
        <f t="shared" ref="N3048:N3053" si="895">I3048</f>
        <v>0</v>
      </c>
      <c r="O3048" s="424">
        <f t="shared" ref="O3048:O3053" si="896">L3048+M3048-N3048</f>
        <v>0</v>
      </c>
      <c r="P3048" s="244"/>
      <c r="Q3048" s="423"/>
      <c r="R3048" s="252"/>
      <c r="S3048" s="429">
        <f t="shared" ref="S3048:S3053" si="897">+IF(+(L3048+M3048)&gt;=I3048,+M3048,+(+I3048-L3048))</f>
        <v>0</v>
      </c>
      <c r="T3048" s="315">
        <f t="shared" ref="T3048:T3053" si="898">Q3048+R3048-S3048</f>
        <v>0</v>
      </c>
      <c r="U3048" s="252"/>
      <c r="V3048" s="252"/>
      <c r="W3048" s="253"/>
      <c r="X3048" s="313">
        <f t="shared" si="892"/>
        <v>0</v>
      </c>
    </row>
    <row r="3049" spans="2:24" ht="18.600000000000001" hidden="1" thickBot="1">
      <c r="B3049" s="173"/>
      <c r="C3049" s="137">
        <v>4202</v>
      </c>
      <c r="D3049" s="139" t="s">
        <v>251</v>
      </c>
      <c r="E3049" s="704"/>
      <c r="F3049" s="449"/>
      <c r="G3049" s="245"/>
      <c r="H3049" s="245"/>
      <c r="I3049" s="476">
        <f t="shared" si="894"/>
        <v>0</v>
      </c>
      <c r="J3049" s="243" t="str">
        <f t="shared" si="891"/>
        <v/>
      </c>
      <c r="K3049" s="244"/>
      <c r="L3049" s="423"/>
      <c r="M3049" s="252"/>
      <c r="N3049" s="315">
        <f t="shared" si="895"/>
        <v>0</v>
      </c>
      <c r="O3049" s="424">
        <f t="shared" si="896"/>
        <v>0</v>
      </c>
      <c r="P3049" s="244"/>
      <c r="Q3049" s="423"/>
      <c r="R3049" s="252"/>
      <c r="S3049" s="429">
        <f t="shared" si="897"/>
        <v>0</v>
      </c>
      <c r="T3049" s="315">
        <f t="shared" si="898"/>
        <v>0</v>
      </c>
      <c r="U3049" s="252"/>
      <c r="V3049" s="252"/>
      <c r="W3049" s="253"/>
      <c r="X3049" s="313">
        <f t="shared" si="892"/>
        <v>0</v>
      </c>
    </row>
    <row r="3050" spans="2:24" ht="18.600000000000001" hidden="1" thickBot="1">
      <c r="B3050" s="173"/>
      <c r="C3050" s="137">
        <v>4214</v>
      </c>
      <c r="D3050" s="139" t="s">
        <v>252</v>
      </c>
      <c r="E3050" s="704"/>
      <c r="F3050" s="449"/>
      <c r="G3050" s="245"/>
      <c r="H3050" s="245"/>
      <c r="I3050" s="476">
        <f t="shared" si="894"/>
        <v>0</v>
      </c>
      <c r="J3050" s="243" t="str">
        <f t="shared" si="891"/>
        <v/>
      </c>
      <c r="K3050" s="244"/>
      <c r="L3050" s="423"/>
      <c r="M3050" s="252"/>
      <c r="N3050" s="315">
        <f t="shared" si="895"/>
        <v>0</v>
      </c>
      <c r="O3050" s="424">
        <f t="shared" si="896"/>
        <v>0</v>
      </c>
      <c r="P3050" s="244"/>
      <c r="Q3050" s="423"/>
      <c r="R3050" s="252"/>
      <c r="S3050" s="429">
        <f t="shared" si="897"/>
        <v>0</v>
      </c>
      <c r="T3050" s="315">
        <f t="shared" si="898"/>
        <v>0</v>
      </c>
      <c r="U3050" s="252"/>
      <c r="V3050" s="252"/>
      <c r="W3050" s="253"/>
      <c r="X3050" s="313">
        <f t="shared" si="892"/>
        <v>0</v>
      </c>
    </row>
    <row r="3051" spans="2:24" ht="18.600000000000001" hidden="1" thickBot="1">
      <c r="B3051" s="173"/>
      <c r="C3051" s="137">
        <v>4217</v>
      </c>
      <c r="D3051" s="139" t="s">
        <v>253</v>
      </c>
      <c r="E3051" s="704"/>
      <c r="F3051" s="449"/>
      <c r="G3051" s="245"/>
      <c r="H3051" s="245"/>
      <c r="I3051" s="476">
        <f t="shared" si="894"/>
        <v>0</v>
      </c>
      <c r="J3051" s="243" t="str">
        <f t="shared" si="891"/>
        <v/>
      </c>
      <c r="K3051" s="244"/>
      <c r="L3051" s="423"/>
      <c r="M3051" s="252"/>
      <c r="N3051" s="315">
        <f t="shared" si="895"/>
        <v>0</v>
      </c>
      <c r="O3051" s="424">
        <f t="shared" si="896"/>
        <v>0</v>
      </c>
      <c r="P3051" s="244"/>
      <c r="Q3051" s="423"/>
      <c r="R3051" s="252"/>
      <c r="S3051" s="429">
        <f t="shared" si="897"/>
        <v>0</v>
      </c>
      <c r="T3051" s="315">
        <f t="shared" si="898"/>
        <v>0</v>
      </c>
      <c r="U3051" s="252"/>
      <c r="V3051" s="252"/>
      <c r="W3051" s="253"/>
      <c r="X3051" s="313">
        <f t="shared" si="892"/>
        <v>0</v>
      </c>
    </row>
    <row r="3052" spans="2:24" ht="18.600000000000001" hidden="1" thickBot="1">
      <c r="B3052" s="173"/>
      <c r="C3052" s="137">
        <v>4218</v>
      </c>
      <c r="D3052" s="145" t="s">
        <v>254</v>
      </c>
      <c r="E3052" s="704"/>
      <c r="F3052" s="449"/>
      <c r="G3052" s="245"/>
      <c r="H3052" s="245"/>
      <c r="I3052" s="476">
        <f t="shared" si="894"/>
        <v>0</v>
      </c>
      <c r="J3052" s="243" t="str">
        <f t="shared" si="891"/>
        <v/>
      </c>
      <c r="K3052" s="244"/>
      <c r="L3052" s="423"/>
      <c r="M3052" s="252"/>
      <c r="N3052" s="315">
        <f t="shared" si="895"/>
        <v>0</v>
      </c>
      <c r="O3052" s="424">
        <f t="shared" si="896"/>
        <v>0</v>
      </c>
      <c r="P3052" s="244"/>
      <c r="Q3052" s="423"/>
      <c r="R3052" s="252"/>
      <c r="S3052" s="429">
        <f t="shared" si="897"/>
        <v>0</v>
      </c>
      <c r="T3052" s="315">
        <f t="shared" si="898"/>
        <v>0</v>
      </c>
      <c r="U3052" s="252"/>
      <c r="V3052" s="252"/>
      <c r="W3052" s="253"/>
      <c r="X3052" s="313">
        <f t="shared" si="892"/>
        <v>0</v>
      </c>
    </row>
    <row r="3053" spans="2:24" ht="18.600000000000001" hidden="1" thickBot="1">
      <c r="B3053" s="173"/>
      <c r="C3053" s="137">
        <v>4219</v>
      </c>
      <c r="D3053" s="156" t="s">
        <v>255</v>
      </c>
      <c r="E3053" s="704"/>
      <c r="F3053" s="449"/>
      <c r="G3053" s="245"/>
      <c r="H3053" s="245"/>
      <c r="I3053" s="476">
        <f t="shared" si="894"/>
        <v>0</v>
      </c>
      <c r="J3053" s="243" t="str">
        <f t="shared" si="891"/>
        <v/>
      </c>
      <c r="K3053" s="244"/>
      <c r="L3053" s="423"/>
      <c r="M3053" s="252"/>
      <c r="N3053" s="315">
        <f t="shared" si="895"/>
        <v>0</v>
      </c>
      <c r="O3053" s="424">
        <f t="shared" si="896"/>
        <v>0</v>
      </c>
      <c r="P3053" s="244"/>
      <c r="Q3053" s="423"/>
      <c r="R3053" s="252"/>
      <c r="S3053" s="429">
        <f t="shared" si="897"/>
        <v>0</v>
      </c>
      <c r="T3053" s="315">
        <f t="shared" si="898"/>
        <v>0</v>
      </c>
      <c r="U3053" s="252"/>
      <c r="V3053" s="252"/>
      <c r="W3053" s="253"/>
      <c r="X3053" s="313">
        <f t="shared" si="892"/>
        <v>0</v>
      </c>
    </row>
    <row r="3054" spans="2:24" ht="18.600000000000001" hidden="1" thickBot="1">
      <c r="B3054" s="686">
        <v>4300</v>
      </c>
      <c r="C3054" s="942" t="s">
        <v>1685</v>
      </c>
      <c r="D3054" s="942"/>
      <c r="E3054" s="687"/>
      <c r="F3054" s="688">
        <f>SUM(F3055:F3057)</f>
        <v>0</v>
      </c>
      <c r="G3054" s="689">
        <f>SUM(G3055:G3057)</f>
        <v>0</v>
      </c>
      <c r="H3054" s="689">
        <f>SUM(H3055:H3057)</f>
        <v>0</v>
      </c>
      <c r="I3054" s="689">
        <f>SUM(I3055:I3057)</f>
        <v>0</v>
      </c>
      <c r="J3054" s="243" t="str">
        <f t="shared" si="891"/>
        <v/>
      </c>
      <c r="K3054" s="244"/>
      <c r="L3054" s="316">
        <f>SUM(L3055:L3057)</f>
        <v>0</v>
      </c>
      <c r="M3054" s="317">
        <f>SUM(M3055:M3057)</f>
        <v>0</v>
      </c>
      <c r="N3054" s="425">
        <f>SUM(N3055:N3057)</f>
        <v>0</v>
      </c>
      <c r="O3054" s="426">
        <f>SUM(O3055:O3057)</f>
        <v>0</v>
      </c>
      <c r="P3054" s="244"/>
      <c r="Q3054" s="316">
        <f t="shared" ref="Q3054:W3054" si="899">SUM(Q3055:Q3057)</f>
        <v>0</v>
      </c>
      <c r="R3054" s="317">
        <f t="shared" si="899"/>
        <v>0</v>
      </c>
      <c r="S3054" s="317">
        <f t="shared" si="899"/>
        <v>0</v>
      </c>
      <c r="T3054" s="317">
        <f t="shared" si="899"/>
        <v>0</v>
      </c>
      <c r="U3054" s="317">
        <f t="shared" si="899"/>
        <v>0</v>
      </c>
      <c r="V3054" s="317">
        <f t="shared" si="899"/>
        <v>0</v>
      </c>
      <c r="W3054" s="426">
        <f t="shared" si="899"/>
        <v>0</v>
      </c>
      <c r="X3054" s="313">
        <f t="shared" si="892"/>
        <v>0</v>
      </c>
    </row>
    <row r="3055" spans="2:24" ht="18.600000000000001" hidden="1" thickBot="1">
      <c r="B3055" s="173"/>
      <c r="C3055" s="144">
        <v>4301</v>
      </c>
      <c r="D3055" s="163" t="s">
        <v>256</v>
      </c>
      <c r="E3055" s="704"/>
      <c r="F3055" s="449"/>
      <c r="G3055" s="245"/>
      <c r="H3055" s="245"/>
      <c r="I3055" s="476">
        <f t="shared" ref="I3055:I3060" si="900">F3055+G3055+H3055</f>
        <v>0</v>
      </c>
      <c r="J3055" s="243" t="str">
        <f t="shared" si="891"/>
        <v/>
      </c>
      <c r="K3055" s="244"/>
      <c r="L3055" s="423"/>
      <c r="M3055" s="252"/>
      <c r="N3055" s="315">
        <f t="shared" ref="N3055:N3060" si="901">I3055</f>
        <v>0</v>
      </c>
      <c r="O3055" s="424">
        <f t="shared" ref="O3055:O3060" si="902">L3055+M3055-N3055</f>
        <v>0</v>
      </c>
      <c r="P3055" s="244"/>
      <c r="Q3055" s="423"/>
      <c r="R3055" s="252"/>
      <c r="S3055" s="429">
        <f t="shared" ref="S3055:S3060" si="903">+IF(+(L3055+M3055)&gt;=I3055,+M3055,+(+I3055-L3055))</f>
        <v>0</v>
      </c>
      <c r="T3055" s="315">
        <f t="shared" ref="T3055:T3060" si="904">Q3055+R3055-S3055</f>
        <v>0</v>
      </c>
      <c r="U3055" s="252"/>
      <c r="V3055" s="252"/>
      <c r="W3055" s="253"/>
      <c r="X3055" s="313">
        <f t="shared" si="892"/>
        <v>0</v>
      </c>
    </row>
    <row r="3056" spans="2:24" ht="18.600000000000001" hidden="1" thickBot="1">
      <c r="B3056" s="173"/>
      <c r="C3056" s="137">
        <v>4302</v>
      </c>
      <c r="D3056" s="139" t="s">
        <v>1062</v>
      </c>
      <c r="E3056" s="704"/>
      <c r="F3056" s="449"/>
      <c r="G3056" s="245"/>
      <c r="H3056" s="245"/>
      <c r="I3056" s="476">
        <f t="shared" si="900"/>
        <v>0</v>
      </c>
      <c r="J3056" s="243" t="str">
        <f t="shared" si="891"/>
        <v/>
      </c>
      <c r="K3056" s="244"/>
      <c r="L3056" s="423"/>
      <c r="M3056" s="252"/>
      <c r="N3056" s="315">
        <f t="shared" si="901"/>
        <v>0</v>
      </c>
      <c r="O3056" s="424">
        <f t="shared" si="902"/>
        <v>0</v>
      </c>
      <c r="P3056" s="244"/>
      <c r="Q3056" s="423"/>
      <c r="R3056" s="252"/>
      <c r="S3056" s="429">
        <f t="shared" si="903"/>
        <v>0</v>
      </c>
      <c r="T3056" s="315">
        <f t="shared" si="904"/>
        <v>0</v>
      </c>
      <c r="U3056" s="252"/>
      <c r="V3056" s="252"/>
      <c r="W3056" s="253"/>
      <c r="X3056" s="313">
        <f t="shared" si="892"/>
        <v>0</v>
      </c>
    </row>
    <row r="3057" spans="2:24" ht="18.600000000000001" hidden="1" thickBot="1">
      <c r="B3057" s="173"/>
      <c r="C3057" s="142">
        <v>4309</v>
      </c>
      <c r="D3057" s="148" t="s">
        <v>258</v>
      </c>
      <c r="E3057" s="704"/>
      <c r="F3057" s="449"/>
      <c r="G3057" s="245"/>
      <c r="H3057" s="245"/>
      <c r="I3057" s="476">
        <f t="shared" si="900"/>
        <v>0</v>
      </c>
      <c r="J3057" s="243" t="str">
        <f t="shared" si="891"/>
        <v/>
      </c>
      <c r="K3057" s="244"/>
      <c r="L3057" s="423"/>
      <c r="M3057" s="252"/>
      <c r="N3057" s="315">
        <f t="shared" si="901"/>
        <v>0</v>
      </c>
      <c r="O3057" s="424">
        <f t="shared" si="902"/>
        <v>0</v>
      </c>
      <c r="P3057" s="244"/>
      <c r="Q3057" s="423"/>
      <c r="R3057" s="252"/>
      <c r="S3057" s="429">
        <f t="shared" si="903"/>
        <v>0</v>
      </c>
      <c r="T3057" s="315">
        <f t="shared" si="904"/>
        <v>0</v>
      </c>
      <c r="U3057" s="252"/>
      <c r="V3057" s="252"/>
      <c r="W3057" s="253"/>
      <c r="X3057" s="313">
        <f t="shared" si="892"/>
        <v>0</v>
      </c>
    </row>
    <row r="3058" spans="2:24" ht="18.600000000000001" hidden="1" thickBot="1">
      <c r="B3058" s="686">
        <v>4400</v>
      </c>
      <c r="C3058" s="944" t="s">
        <v>1686</v>
      </c>
      <c r="D3058" s="944"/>
      <c r="E3058" s="687"/>
      <c r="F3058" s="690"/>
      <c r="G3058" s="691"/>
      <c r="H3058" s="691"/>
      <c r="I3058" s="692">
        <f t="shared" si="900"/>
        <v>0</v>
      </c>
      <c r="J3058" s="243" t="str">
        <f t="shared" si="891"/>
        <v/>
      </c>
      <c r="K3058" s="244"/>
      <c r="L3058" s="428"/>
      <c r="M3058" s="254"/>
      <c r="N3058" s="317">
        <f t="shared" si="901"/>
        <v>0</v>
      </c>
      <c r="O3058" s="424">
        <f t="shared" si="902"/>
        <v>0</v>
      </c>
      <c r="P3058" s="244"/>
      <c r="Q3058" s="428"/>
      <c r="R3058" s="254"/>
      <c r="S3058" s="429">
        <f t="shared" si="903"/>
        <v>0</v>
      </c>
      <c r="T3058" s="315">
        <f t="shared" si="904"/>
        <v>0</v>
      </c>
      <c r="U3058" s="254"/>
      <c r="V3058" s="254"/>
      <c r="W3058" s="253"/>
      <c r="X3058" s="313">
        <f t="shared" si="892"/>
        <v>0</v>
      </c>
    </row>
    <row r="3059" spans="2:24" ht="18.600000000000001" hidden="1" thickBot="1">
      <c r="B3059" s="686">
        <v>4500</v>
      </c>
      <c r="C3059" s="966" t="s">
        <v>1687</v>
      </c>
      <c r="D3059" s="966"/>
      <c r="E3059" s="687"/>
      <c r="F3059" s="690"/>
      <c r="G3059" s="691"/>
      <c r="H3059" s="691"/>
      <c r="I3059" s="692">
        <f t="shared" si="900"/>
        <v>0</v>
      </c>
      <c r="J3059" s="243" t="str">
        <f t="shared" si="891"/>
        <v/>
      </c>
      <c r="K3059" s="244"/>
      <c r="L3059" s="428"/>
      <c r="M3059" s="254"/>
      <c r="N3059" s="317">
        <f t="shared" si="901"/>
        <v>0</v>
      </c>
      <c r="O3059" s="424">
        <f t="shared" si="902"/>
        <v>0</v>
      </c>
      <c r="P3059" s="244"/>
      <c r="Q3059" s="428"/>
      <c r="R3059" s="254"/>
      <c r="S3059" s="429">
        <f t="shared" si="903"/>
        <v>0</v>
      </c>
      <c r="T3059" s="315">
        <f t="shared" si="904"/>
        <v>0</v>
      </c>
      <c r="U3059" s="254"/>
      <c r="V3059" s="254"/>
      <c r="W3059" s="253"/>
      <c r="X3059" s="313">
        <f t="shared" si="892"/>
        <v>0</v>
      </c>
    </row>
    <row r="3060" spans="2:24" ht="18.600000000000001" hidden="1" thickBot="1">
      <c r="B3060" s="686">
        <v>4600</v>
      </c>
      <c r="C3060" s="961" t="s">
        <v>259</v>
      </c>
      <c r="D3060" s="967"/>
      <c r="E3060" s="687"/>
      <c r="F3060" s="690"/>
      <c r="G3060" s="691"/>
      <c r="H3060" s="691"/>
      <c r="I3060" s="692">
        <f t="shared" si="900"/>
        <v>0</v>
      </c>
      <c r="J3060" s="243" t="str">
        <f t="shared" si="891"/>
        <v/>
      </c>
      <c r="K3060" s="244"/>
      <c r="L3060" s="428"/>
      <c r="M3060" s="254"/>
      <c r="N3060" s="317">
        <f t="shared" si="901"/>
        <v>0</v>
      </c>
      <c r="O3060" s="424">
        <f t="shared" si="902"/>
        <v>0</v>
      </c>
      <c r="P3060" s="244"/>
      <c r="Q3060" s="428"/>
      <c r="R3060" s="254"/>
      <c r="S3060" s="429">
        <f t="shared" si="903"/>
        <v>0</v>
      </c>
      <c r="T3060" s="315">
        <f t="shared" si="904"/>
        <v>0</v>
      </c>
      <c r="U3060" s="254"/>
      <c r="V3060" s="254"/>
      <c r="W3060" s="253"/>
      <c r="X3060" s="313">
        <f t="shared" si="892"/>
        <v>0</v>
      </c>
    </row>
    <row r="3061" spans="2:24" ht="18.600000000000001" hidden="1" thickBot="1">
      <c r="B3061" s="686">
        <v>4900</v>
      </c>
      <c r="C3061" s="952" t="s">
        <v>290</v>
      </c>
      <c r="D3061" s="952"/>
      <c r="E3061" s="687"/>
      <c r="F3061" s="688">
        <f>+F3062+F3063</f>
        <v>0</v>
      </c>
      <c r="G3061" s="689">
        <f>+G3062+G3063</f>
        <v>0</v>
      </c>
      <c r="H3061" s="689">
        <f>+H3062+H3063</f>
        <v>0</v>
      </c>
      <c r="I3061" s="689">
        <f>+I3062+I3063</f>
        <v>0</v>
      </c>
      <c r="J3061" s="243" t="str">
        <f t="shared" si="891"/>
        <v/>
      </c>
      <c r="K3061" s="244"/>
      <c r="L3061" s="665"/>
      <c r="M3061" s="666"/>
      <c r="N3061" s="666"/>
      <c r="O3061" s="712"/>
      <c r="P3061" s="244"/>
      <c r="Q3061" s="665"/>
      <c r="R3061" s="666"/>
      <c r="S3061" s="666"/>
      <c r="T3061" s="666"/>
      <c r="U3061" s="666"/>
      <c r="V3061" s="666"/>
      <c r="W3061" s="712"/>
      <c r="X3061" s="313">
        <f t="shared" si="892"/>
        <v>0</v>
      </c>
    </row>
    <row r="3062" spans="2:24" ht="18.600000000000001" hidden="1" thickBot="1">
      <c r="B3062" s="173"/>
      <c r="C3062" s="144">
        <v>4901</v>
      </c>
      <c r="D3062" s="174" t="s">
        <v>291</v>
      </c>
      <c r="E3062" s="704"/>
      <c r="F3062" s="449"/>
      <c r="G3062" s="245"/>
      <c r="H3062" s="245"/>
      <c r="I3062" s="476">
        <f>F3062+G3062+H3062</f>
        <v>0</v>
      </c>
      <c r="J3062" s="243" t="str">
        <f t="shared" si="891"/>
        <v/>
      </c>
      <c r="K3062" s="244"/>
      <c r="L3062" s="663"/>
      <c r="M3062" s="667"/>
      <c r="N3062" s="667"/>
      <c r="O3062" s="711"/>
      <c r="P3062" s="244"/>
      <c r="Q3062" s="663"/>
      <c r="R3062" s="667"/>
      <c r="S3062" s="667"/>
      <c r="T3062" s="667"/>
      <c r="U3062" s="667"/>
      <c r="V3062" s="667"/>
      <c r="W3062" s="711"/>
      <c r="X3062" s="313">
        <f t="shared" si="892"/>
        <v>0</v>
      </c>
    </row>
    <row r="3063" spans="2:24" ht="18.600000000000001" hidden="1" thickBot="1">
      <c r="B3063" s="173"/>
      <c r="C3063" s="142">
        <v>4902</v>
      </c>
      <c r="D3063" s="148" t="s">
        <v>292</v>
      </c>
      <c r="E3063" s="704"/>
      <c r="F3063" s="449"/>
      <c r="G3063" s="245"/>
      <c r="H3063" s="245"/>
      <c r="I3063" s="476">
        <f>F3063+G3063+H3063</f>
        <v>0</v>
      </c>
      <c r="J3063" s="243" t="str">
        <f t="shared" si="891"/>
        <v/>
      </c>
      <c r="K3063" s="244"/>
      <c r="L3063" s="663"/>
      <c r="M3063" s="667"/>
      <c r="N3063" s="667"/>
      <c r="O3063" s="711"/>
      <c r="P3063" s="244"/>
      <c r="Q3063" s="663"/>
      <c r="R3063" s="667"/>
      <c r="S3063" s="667"/>
      <c r="T3063" s="667"/>
      <c r="U3063" s="667"/>
      <c r="V3063" s="667"/>
      <c r="W3063" s="711"/>
      <c r="X3063" s="313">
        <f t="shared" si="892"/>
        <v>0</v>
      </c>
    </row>
    <row r="3064" spans="2:24" ht="18.600000000000001" hidden="1" thickBot="1">
      <c r="B3064" s="693">
        <v>5100</v>
      </c>
      <c r="C3064" s="949" t="s">
        <v>260</v>
      </c>
      <c r="D3064" s="949"/>
      <c r="E3064" s="694"/>
      <c r="F3064" s="695"/>
      <c r="G3064" s="696"/>
      <c r="H3064" s="696"/>
      <c r="I3064" s="692">
        <f>F3064+G3064+H3064</f>
        <v>0</v>
      </c>
      <c r="J3064" s="243" t="str">
        <f t="shared" si="891"/>
        <v/>
      </c>
      <c r="K3064" s="244"/>
      <c r="L3064" s="430"/>
      <c r="M3064" s="431"/>
      <c r="N3064" s="327">
        <f>I3064</f>
        <v>0</v>
      </c>
      <c r="O3064" s="424">
        <f>L3064+M3064-N3064</f>
        <v>0</v>
      </c>
      <c r="P3064" s="244"/>
      <c r="Q3064" s="430"/>
      <c r="R3064" s="431"/>
      <c r="S3064" s="429">
        <f>+IF(+(L3064+M3064)&gt;=I3064,+M3064,+(+I3064-L3064))</f>
        <v>0</v>
      </c>
      <c r="T3064" s="315">
        <f>Q3064+R3064-S3064</f>
        <v>0</v>
      </c>
      <c r="U3064" s="431"/>
      <c r="V3064" s="431"/>
      <c r="W3064" s="253"/>
      <c r="X3064" s="313">
        <f t="shared" si="892"/>
        <v>0</v>
      </c>
    </row>
    <row r="3065" spans="2:24" ht="18.600000000000001" hidden="1" thickBot="1">
      <c r="B3065" s="693">
        <v>5200</v>
      </c>
      <c r="C3065" s="964" t="s">
        <v>261</v>
      </c>
      <c r="D3065" s="964"/>
      <c r="E3065" s="694"/>
      <c r="F3065" s="697">
        <f>SUM(F3066:F3072)</f>
        <v>0</v>
      </c>
      <c r="G3065" s="698">
        <f>SUM(G3066:G3072)</f>
        <v>0</v>
      </c>
      <c r="H3065" s="698">
        <f>SUM(H3066:H3072)</f>
        <v>0</v>
      </c>
      <c r="I3065" s="698">
        <f>SUM(I3066:I3072)</f>
        <v>0</v>
      </c>
      <c r="J3065" s="243" t="str">
        <f t="shared" si="891"/>
        <v/>
      </c>
      <c r="K3065" s="244"/>
      <c r="L3065" s="326">
        <f>SUM(L3066:L3072)</f>
        <v>0</v>
      </c>
      <c r="M3065" s="327">
        <f>SUM(M3066:M3072)</f>
        <v>0</v>
      </c>
      <c r="N3065" s="432">
        <f>SUM(N3066:N3072)</f>
        <v>0</v>
      </c>
      <c r="O3065" s="433">
        <f>SUM(O3066:O3072)</f>
        <v>0</v>
      </c>
      <c r="P3065" s="244"/>
      <c r="Q3065" s="326">
        <f t="shared" ref="Q3065:W3065" si="905">SUM(Q3066:Q3072)</f>
        <v>0</v>
      </c>
      <c r="R3065" s="327">
        <f t="shared" si="905"/>
        <v>0</v>
      </c>
      <c r="S3065" s="327">
        <f t="shared" si="905"/>
        <v>0</v>
      </c>
      <c r="T3065" s="327">
        <f t="shared" si="905"/>
        <v>0</v>
      </c>
      <c r="U3065" s="327">
        <f t="shared" si="905"/>
        <v>0</v>
      </c>
      <c r="V3065" s="327">
        <f t="shared" si="905"/>
        <v>0</v>
      </c>
      <c r="W3065" s="433">
        <f t="shared" si="905"/>
        <v>0</v>
      </c>
      <c r="X3065" s="313">
        <f t="shared" si="892"/>
        <v>0</v>
      </c>
    </row>
    <row r="3066" spans="2:24" ht="18.600000000000001" hidden="1" thickBot="1">
      <c r="B3066" s="175"/>
      <c r="C3066" s="176">
        <v>5201</v>
      </c>
      <c r="D3066" s="177" t="s">
        <v>262</v>
      </c>
      <c r="E3066" s="705"/>
      <c r="F3066" s="473"/>
      <c r="G3066" s="434"/>
      <c r="H3066" s="434"/>
      <c r="I3066" s="476">
        <f t="shared" ref="I3066:I3072" si="906">F3066+G3066+H3066</f>
        <v>0</v>
      </c>
      <c r="J3066" s="243" t="str">
        <f t="shared" si="891"/>
        <v/>
      </c>
      <c r="K3066" s="244"/>
      <c r="L3066" s="435"/>
      <c r="M3066" s="436"/>
      <c r="N3066" s="330">
        <f t="shared" ref="N3066:N3072" si="907">I3066</f>
        <v>0</v>
      </c>
      <c r="O3066" s="424">
        <f t="shared" ref="O3066:O3072" si="908">L3066+M3066-N3066</f>
        <v>0</v>
      </c>
      <c r="P3066" s="244"/>
      <c r="Q3066" s="435"/>
      <c r="R3066" s="436"/>
      <c r="S3066" s="429">
        <f t="shared" ref="S3066:S3072" si="909">+IF(+(L3066+M3066)&gt;=I3066,+M3066,+(+I3066-L3066))</f>
        <v>0</v>
      </c>
      <c r="T3066" s="315">
        <f t="shared" ref="T3066:T3072" si="910">Q3066+R3066-S3066</f>
        <v>0</v>
      </c>
      <c r="U3066" s="436"/>
      <c r="V3066" s="436"/>
      <c r="W3066" s="253"/>
      <c r="X3066" s="313">
        <f t="shared" si="892"/>
        <v>0</v>
      </c>
    </row>
    <row r="3067" spans="2:24" ht="18.600000000000001" hidden="1" thickBot="1">
      <c r="B3067" s="175"/>
      <c r="C3067" s="178">
        <v>5202</v>
      </c>
      <c r="D3067" s="179" t="s">
        <v>263</v>
      </c>
      <c r="E3067" s="705"/>
      <c r="F3067" s="473"/>
      <c r="G3067" s="434"/>
      <c r="H3067" s="434"/>
      <c r="I3067" s="476">
        <f t="shared" si="906"/>
        <v>0</v>
      </c>
      <c r="J3067" s="243" t="str">
        <f t="shared" si="891"/>
        <v/>
      </c>
      <c r="K3067" s="244"/>
      <c r="L3067" s="435"/>
      <c r="M3067" s="436"/>
      <c r="N3067" s="330">
        <f t="shared" si="907"/>
        <v>0</v>
      </c>
      <c r="O3067" s="424">
        <f t="shared" si="908"/>
        <v>0</v>
      </c>
      <c r="P3067" s="244"/>
      <c r="Q3067" s="435"/>
      <c r="R3067" s="436"/>
      <c r="S3067" s="429">
        <f t="shared" si="909"/>
        <v>0</v>
      </c>
      <c r="T3067" s="315">
        <f t="shared" si="910"/>
        <v>0</v>
      </c>
      <c r="U3067" s="436"/>
      <c r="V3067" s="436"/>
      <c r="W3067" s="253"/>
      <c r="X3067" s="313">
        <f t="shared" si="892"/>
        <v>0</v>
      </c>
    </row>
    <row r="3068" spans="2:24" ht="18.600000000000001" hidden="1" thickBot="1">
      <c r="B3068" s="175"/>
      <c r="C3068" s="178">
        <v>5203</v>
      </c>
      <c r="D3068" s="179" t="s">
        <v>924</v>
      </c>
      <c r="E3068" s="705"/>
      <c r="F3068" s="473"/>
      <c r="G3068" s="434"/>
      <c r="H3068" s="434"/>
      <c r="I3068" s="476">
        <f t="shared" si="906"/>
        <v>0</v>
      </c>
      <c r="J3068" s="243" t="str">
        <f t="shared" si="891"/>
        <v/>
      </c>
      <c r="K3068" s="244"/>
      <c r="L3068" s="435"/>
      <c r="M3068" s="436"/>
      <c r="N3068" s="330">
        <f t="shared" si="907"/>
        <v>0</v>
      </c>
      <c r="O3068" s="424">
        <f t="shared" si="908"/>
        <v>0</v>
      </c>
      <c r="P3068" s="244"/>
      <c r="Q3068" s="435"/>
      <c r="R3068" s="436"/>
      <c r="S3068" s="429">
        <f t="shared" si="909"/>
        <v>0</v>
      </c>
      <c r="T3068" s="315">
        <f t="shared" si="910"/>
        <v>0</v>
      </c>
      <c r="U3068" s="436"/>
      <c r="V3068" s="436"/>
      <c r="W3068" s="253"/>
      <c r="X3068" s="313">
        <f t="shared" si="892"/>
        <v>0</v>
      </c>
    </row>
    <row r="3069" spans="2:24" ht="18.600000000000001" hidden="1" thickBot="1">
      <c r="B3069" s="175"/>
      <c r="C3069" s="178">
        <v>5204</v>
      </c>
      <c r="D3069" s="179" t="s">
        <v>925</v>
      </c>
      <c r="E3069" s="705"/>
      <c r="F3069" s="473"/>
      <c r="G3069" s="434"/>
      <c r="H3069" s="434"/>
      <c r="I3069" s="476">
        <f t="shared" si="906"/>
        <v>0</v>
      </c>
      <c r="J3069" s="243" t="str">
        <f t="shared" si="891"/>
        <v/>
      </c>
      <c r="K3069" s="244"/>
      <c r="L3069" s="435"/>
      <c r="M3069" s="436"/>
      <c r="N3069" s="330">
        <f t="shared" si="907"/>
        <v>0</v>
      </c>
      <c r="O3069" s="424">
        <f t="shared" si="908"/>
        <v>0</v>
      </c>
      <c r="P3069" s="244"/>
      <c r="Q3069" s="435"/>
      <c r="R3069" s="436"/>
      <c r="S3069" s="429">
        <f t="shared" si="909"/>
        <v>0</v>
      </c>
      <c r="T3069" s="315">
        <f t="shared" si="910"/>
        <v>0</v>
      </c>
      <c r="U3069" s="436"/>
      <c r="V3069" s="436"/>
      <c r="W3069" s="253"/>
      <c r="X3069" s="313">
        <f t="shared" si="892"/>
        <v>0</v>
      </c>
    </row>
    <row r="3070" spans="2:24" ht="18.600000000000001" hidden="1" thickBot="1">
      <c r="B3070" s="175"/>
      <c r="C3070" s="178">
        <v>5205</v>
      </c>
      <c r="D3070" s="179" t="s">
        <v>926</v>
      </c>
      <c r="E3070" s="705"/>
      <c r="F3070" s="473"/>
      <c r="G3070" s="434"/>
      <c r="H3070" s="434"/>
      <c r="I3070" s="476">
        <f t="shared" si="906"/>
        <v>0</v>
      </c>
      <c r="J3070" s="243" t="str">
        <f t="shared" si="891"/>
        <v/>
      </c>
      <c r="K3070" s="244"/>
      <c r="L3070" s="435"/>
      <c r="M3070" s="436"/>
      <c r="N3070" s="330">
        <f t="shared" si="907"/>
        <v>0</v>
      </c>
      <c r="O3070" s="424">
        <f t="shared" si="908"/>
        <v>0</v>
      </c>
      <c r="P3070" s="244"/>
      <c r="Q3070" s="435"/>
      <c r="R3070" s="436"/>
      <c r="S3070" s="429">
        <f t="shared" si="909"/>
        <v>0</v>
      </c>
      <c r="T3070" s="315">
        <f t="shared" si="910"/>
        <v>0</v>
      </c>
      <c r="U3070" s="436"/>
      <c r="V3070" s="436"/>
      <c r="W3070" s="253"/>
      <c r="X3070" s="313">
        <f t="shared" si="892"/>
        <v>0</v>
      </c>
    </row>
    <row r="3071" spans="2:24" ht="18.600000000000001" hidden="1" thickBot="1">
      <c r="B3071" s="175"/>
      <c r="C3071" s="178">
        <v>5206</v>
      </c>
      <c r="D3071" s="179" t="s">
        <v>927</v>
      </c>
      <c r="E3071" s="705"/>
      <c r="F3071" s="473"/>
      <c r="G3071" s="434"/>
      <c r="H3071" s="434"/>
      <c r="I3071" s="476">
        <f t="shared" si="906"/>
        <v>0</v>
      </c>
      <c r="J3071" s="243" t="str">
        <f t="shared" si="891"/>
        <v/>
      </c>
      <c r="K3071" s="244"/>
      <c r="L3071" s="435"/>
      <c r="M3071" s="436"/>
      <c r="N3071" s="330">
        <f t="shared" si="907"/>
        <v>0</v>
      </c>
      <c r="O3071" s="424">
        <f t="shared" si="908"/>
        <v>0</v>
      </c>
      <c r="P3071" s="244"/>
      <c r="Q3071" s="435"/>
      <c r="R3071" s="436"/>
      <c r="S3071" s="429">
        <f t="shared" si="909"/>
        <v>0</v>
      </c>
      <c r="T3071" s="315">
        <f t="shared" si="910"/>
        <v>0</v>
      </c>
      <c r="U3071" s="436"/>
      <c r="V3071" s="436"/>
      <c r="W3071" s="253"/>
      <c r="X3071" s="313">
        <f t="shared" si="892"/>
        <v>0</v>
      </c>
    </row>
    <row r="3072" spans="2:24" ht="18.600000000000001" hidden="1" thickBot="1">
      <c r="B3072" s="175"/>
      <c r="C3072" s="180">
        <v>5219</v>
      </c>
      <c r="D3072" s="181" t="s">
        <v>928</v>
      </c>
      <c r="E3072" s="705"/>
      <c r="F3072" s="473"/>
      <c r="G3072" s="434"/>
      <c r="H3072" s="434"/>
      <c r="I3072" s="476">
        <f t="shared" si="906"/>
        <v>0</v>
      </c>
      <c r="J3072" s="243" t="str">
        <f t="shared" ref="J3072:J3091" si="911">(IF($E3072&lt;&gt;0,$J$2,IF($I3072&lt;&gt;0,$J$2,"")))</f>
        <v/>
      </c>
      <c r="K3072" s="244"/>
      <c r="L3072" s="435"/>
      <c r="M3072" s="436"/>
      <c r="N3072" s="330">
        <f t="shared" si="907"/>
        <v>0</v>
      </c>
      <c r="O3072" s="424">
        <f t="shared" si="908"/>
        <v>0</v>
      </c>
      <c r="P3072" s="244"/>
      <c r="Q3072" s="435"/>
      <c r="R3072" s="436"/>
      <c r="S3072" s="429">
        <f t="shared" si="909"/>
        <v>0</v>
      </c>
      <c r="T3072" s="315">
        <f t="shared" si="910"/>
        <v>0</v>
      </c>
      <c r="U3072" s="436"/>
      <c r="V3072" s="436"/>
      <c r="W3072" s="253"/>
      <c r="X3072" s="313">
        <f t="shared" ref="X3072:X3103" si="912">T3072-U3072-V3072-W3072</f>
        <v>0</v>
      </c>
    </row>
    <row r="3073" spans="2:24" ht="18.600000000000001" hidden="1" thickBot="1">
      <c r="B3073" s="693">
        <v>5300</v>
      </c>
      <c r="C3073" s="968" t="s">
        <v>929</v>
      </c>
      <c r="D3073" s="968"/>
      <c r="E3073" s="694"/>
      <c r="F3073" s="697">
        <f>SUM(F3074:F3075)</f>
        <v>0</v>
      </c>
      <c r="G3073" s="698">
        <f>SUM(G3074:G3075)</f>
        <v>0</v>
      </c>
      <c r="H3073" s="698">
        <f>SUM(H3074:H3075)</f>
        <v>0</v>
      </c>
      <c r="I3073" s="698">
        <f>SUM(I3074:I3075)</f>
        <v>0</v>
      </c>
      <c r="J3073" s="243" t="str">
        <f t="shared" si="911"/>
        <v/>
      </c>
      <c r="K3073" s="244"/>
      <c r="L3073" s="326">
        <f>SUM(L3074:L3075)</f>
        <v>0</v>
      </c>
      <c r="M3073" s="327">
        <f>SUM(M3074:M3075)</f>
        <v>0</v>
      </c>
      <c r="N3073" s="432">
        <f>SUM(N3074:N3075)</f>
        <v>0</v>
      </c>
      <c r="O3073" s="433">
        <f>SUM(O3074:O3075)</f>
        <v>0</v>
      </c>
      <c r="P3073" s="244"/>
      <c r="Q3073" s="326">
        <f t="shared" ref="Q3073:W3073" si="913">SUM(Q3074:Q3075)</f>
        <v>0</v>
      </c>
      <c r="R3073" s="327">
        <f t="shared" si="913"/>
        <v>0</v>
      </c>
      <c r="S3073" s="327">
        <f t="shared" si="913"/>
        <v>0</v>
      </c>
      <c r="T3073" s="327">
        <f t="shared" si="913"/>
        <v>0</v>
      </c>
      <c r="U3073" s="327">
        <f t="shared" si="913"/>
        <v>0</v>
      </c>
      <c r="V3073" s="327">
        <f t="shared" si="913"/>
        <v>0</v>
      </c>
      <c r="W3073" s="433">
        <f t="shared" si="913"/>
        <v>0</v>
      </c>
      <c r="X3073" s="313">
        <f t="shared" si="912"/>
        <v>0</v>
      </c>
    </row>
    <row r="3074" spans="2:24" ht="18.600000000000001" hidden="1" thickBot="1">
      <c r="B3074" s="175"/>
      <c r="C3074" s="176">
        <v>5301</v>
      </c>
      <c r="D3074" s="177" t="s">
        <v>1441</v>
      </c>
      <c r="E3074" s="705"/>
      <c r="F3074" s="473"/>
      <c r="G3074" s="434"/>
      <c r="H3074" s="434"/>
      <c r="I3074" s="476">
        <f>F3074+G3074+H3074</f>
        <v>0</v>
      </c>
      <c r="J3074" s="243" t="str">
        <f t="shared" si="911"/>
        <v/>
      </c>
      <c r="K3074" s="244"/>
      <c r="L3074" s="435"/>
      <c r="M3074" s="436"/>
      <c r="N3074" s="330">
        <f>I3074</f>
        <v>0</v>
      </c>
      <c r="O3074" s="424">
        <f>L3074+M3074-N3074</f>
        <v>0</v>
      </c>
      <c r="P3074" s="244"/>
      <c r="Q3074" s="435"/>
      <c r="R3074" s="436"/>
      <c r="S3074" s="429">
        <f>+IF(+(L3074+M3074)&gt;=I3074,+M3074,+(+I3074-L3074))</f>
        <v>0</v>
      </c>
      <c r="T3074" s="315">
        <f>Q3074+R3074-S3074</f>
        <v>0</v>
      </c>
      <c r="U3074" s="436"/>
      <c r="V3074" s="436"/>
      <c r="W3074" s="253"/>
      <c r="X3074" s="313">
        <f t="shared" si="912"/>
        <v>0</v>
      </c>
    </row>
    <row r="3075" spans="2:24" ht="18.600000000000001" hidden="1" thickBot="1">
      <c r="B3075" s="175"/>
      <c r="C3075" s="180">
        <v>5309</v>
      </c>
      <c r="D3075" s="181" t="s">
        <v>930</v>
      </c>
      <c r="E3075" s="705"/>
      <c r="F3075" s="473"/>
      <c r="G3075" s="434"/>
      <c r="H3075" s="434"/>
      <c r="I3075" s="476">
        <f>F3075+G3075+H3075</f>
        <v>0</v>
      </c>
      <c r="J3075" s="243" t="str">
        <f t="shared" si="911"/>
        <v/>
      </c>
      <c r="K3075" s="244"/>
      <c r="L3075" s="435"/>
      <c r="M3075" s="436"/>
      <c r="N3075" s="330">
        <f>I3075</f>
        <v>0</v>
      </c>
      <c r="O3075" s="424">
        <f>L3075+M3075-N3075</f>
        <v>0</v>
      </c>
      <c r="P3075" s="244"/>
      <c r="Q3075" s="435"/>
      <c r="R3075" s="436"/>
      <c r="S3075" s="429">
        <f>+IF(+(L3075+M3075)&gt;=I3075,+M3075,+(+I3075-L3075))</f>
        <v>0</v>
      </c>
      <c r="T3075" s="315">
        <f>Q3075+R3075-S3075</f>
        <v>0</v>
      </c>
      <c r="U3075" s="436"/>
      <c r="V3075" s="436"/>
      <c r="W3075" s="253"/>
      <c r="X3075" s="313">
        <f t="shared" si="912"/>
        <v>0</v>
      </c>
    </row>
    <row r="3076" spans="2:24" ht="18.600000000000001" hidden="1" thickBot="1">
      <c r="B3076" s="693">
        <v>5400</v>
      </c>
      <c r="C3076" s="949" t="s">
        <v>1011</v>
      </c>
      <c r="D3076" s="949"/>
      <c r="E3076" s="694"/>
      <c r="F3076" s="695"/>
      <c r="G3076" s="696"/>
      <c r="H3076" s="696"/>
      <c r="I3076" s="692">
        <f>F3076+G3076+H3076</f>
        <v>0</v>
      </c>
      <c r="J3076" s="243" t="str">
        <f t="shared" si="911"/>
        <v/>
      </c>
      <c r="K3076" s="244"/>
      <c r="L3076" s="430"/>
      <c r="M3076" s="431"/>
      <c r="N3076" s="327">
        <f>I3076</f>
        <v>0</v>
      </c>
      <c r="O3076" s="424">
        <f>L3076+M3076-N3076</f>
        <v>0</v>
      </c>
      <c r="P3076" s="244"/>
      <c r="Q3076" s="430"/>
      <c r="R3076" s="431"/>
      <c r="S3076" s="429">
        <f>+IF(+(L3076+M3076)&gt;=I3076,+M3076,+(+I3076-L3076))</f>
        <v>0</v>
      </c>
      <c r="T3076" s="315">
        <f>Q3076+R3076-S3076</f>
        <v>0</v>
      </c>
      <c r="U3076" s="431"/>
      <c r="V3076" s="431"/>
      <c r="W3076" s="253"/>
      <c r="X3076" s="313">
        <f t="shared" si="912"/>
        <v>0</v>
      </c>
    </row>
    <row r="3077" spans="2:24" ht="18.600000000000001" hidden="1" thickBot="1">
      <c r="B3077" s="686">
        <v>5500</v>
      </c>
      <c r="C3077" s="952" t="s">
        <v>1012</v>
      </c>
      <c r="D3077" s="952"/>
      <c r="E3077" s="687"/>
      <c r="F3077" s="688">
        <f>SUM(F3078:F3081)</f>
        <v>0</v>
      </c>
      <c r="G3077" s="689">
        <f>SUM(G3078:G3081)</f>
        <v>0</v>
      </c>
      <c r="H3077" s="689">
        <f>SUM(H3078:H3081)</f>
        <v>0</v>
      </c>
      <c r="I3077" s="689">
        <f>SUM(I3078:I3081)</f>
        <v>0</v>
      </c>
      <c r="J3077" s="243" t="str">
        <f t="shared" si="911"/>
        <v/>
      </c>
      <c r="K3077" s="244"/>
      <c r="L3077" s="316">
        <f>SUM(L3078:L3081)</f>
        <v>0</v>
      </c>
      <c r="M3077" s="317">
        <f>SUM(M3078:M3081)</f>
        <v>0</v>
      </c>
      <c r="N3077" s="425">
        <f>SUM(N3078:N3081)</f>
        <v>0</v>
      </c>
      <c r="O3077" s="426">
        <f>SUM(O3078:O3081)</f>
        <v>0</v>
      </c>
      <c r="P3077" s="244"/>
      <c r="Q3077" s="316">
        <f t="shared" ref="Q3077:W3077" si="914">SUM(Q3078:Q3081)</f>
        <v>0</v>
      </c>
      <c r="R3077" s="317">
        <f t="shared" si="914"/>
        <v>0</v>
      </c>
      <c r="S3077" s="317">
        <f t="shared" si="914"/>
        <v>0</v>
      </c>
      <c r="T3077" s="317">
        <f t="shared" si="914"/>
        <v>0</v>
      </c>
      <c r="U3077" s="317">
        <f t="shared" si="914"/>
        <v>0</v>
      </c>
      <c r="V3077" s="317">
        <f t="shared" si="914"/>
        <v>0</v>
      </c>
      <c r="W3077" s="426">
        <f t="shared" si="914"/>
        <v>0</v>
      </c>
      <c r="X3077" s="313">
        <f t="shared" si="912"/>
        <v>0</v>
      </c>
    </row>
    <row r="3078" spans="2:24" ht="18.600000000000001" hidden="1" thickBot="1">
      <c r="B3078" s="173"/>
      <c r="C3078" s="144">
        <v>5501</v>
      </c>
      <c r="D3078" s="163" t="s">
        <v>1013</v>
      </c>
      <c r="E3078" s="704"/>
      <c r="F3078" s="449"/>
      <c r="G3078" s="245"/>
      <c r="H3078" s="245"/>
      <c r="I3078" s="476">
        <f>F3078+G3078+H3078</f>
        <v>0</v>
      </c>
      <c r="J3078" s="243" t="str">
        <f t="shared" si="911"/>
        <v/>
      </c>
      <c r="K3078" s="244"/>
      <c r="L3078" s="423"/>
      <c r="M3078" s="252"/>
      <c r="N3078" s="315">
        <f>I3078</f>
        <v>0</v>
      </c>
      <c r="O3078" s="424">
        <f>L3078+M3078-N3078</f>
        <v>0</v>
      </c>
      <c r="P3078" s="244"/>
      <c r="Q3078" s="423"/>
      <c r="R3078" s="252"/>
      <c r="S3078" s="429">
        <f>+IF(+(L3078+M3078)&gt;=I3078,+M3078,+(+I3078-L3078))</f>
        <v>0</v>
      </c>
      <c r="T3078" s="315">
        <f>Q3078+R3078-S3078</f>
        <v>0</v>
      </c>
      <c r="U3078" s="252"/>
      <c r="V3078" s="252"/>
      <c r="W3078" s="253"/>
      <c r="X3078" s="313">
        <f t="shared" si="912"/>
        <v>0</v>
      </c>
    </row>
    <row r="3079" spans="2:24" ht="18.600000000000001" hidden="1" thickBot="1">
      <c r="B3079" s="173"/>
      <c r="C3079" s="137">
        <v>5502</v>
      </c>
      <c r="D3079" s="145" t="s">
        <v>1014</v>
      </c>
      <c r="E3079" s="704"/>
      <c r="F3079" s="449"/>
      <c r="G3079" s="245"/>
      <c r="H3079" s="245"/>
      <c r="I3079" s="476">
        <f>F3079+G3079+H3079</f>
        <v>0</v>
      </c>
      <c r="J3079" s="243" t="str">
        <f t="shared" si="911"/>
        <v/>
      </c>
      <c r="K3079" s="244"/>
      <c r="L3079" s="423"/>
      <c r="M3079" s="252"/>
      <c r="N3079" s="315">
        <f>I3079</f>
        <v>0</v>
      </c>
      <c r="O3079" s="424">
        <f>L3079+M3079-N3079</f>
        <v>0</v>
      </c>
      <c r="P3079" s="244"/>
      <c r="Q3079" s="423"/>
      <c r="R3079" s="252"/>
      <c r="S3079" s="429">
        <f>+IF(+(L3079+M3079)&gt;=I3079,+M3079,+(+I3079-L3079))</f>
        <v>0</v>
      </c>
      <c r="T3079" s="315">
        <f>Q3079+R3079-S3079</f>
        <v>0</v>
      </c>
      <c r="U3079" s="252"/>
      <c r="V3079" s="252"/>
      <c r="W3079" s="253"/>
      <c r="X3079" s="313">
        <f t="shared" si="912"/>
        <v>0</v>
      </c>
    </row>
    <row r="3080" spans="2:24" ht="18.600000000000001" hidden="1" thickBot="1">
      <c r="B3080" s="173"/>
      <c r="C3080" s="137">
        <v>5503</v>
      </c>
      <c r="D3080" s="139" t="s">
        <v>1015</v>
      </c>
      <c r="E3080" s="704"/>
      <c r="F3080" s="449"/>
      <c r="G3080" s="245"/>
      <c r="H3080" s="245"/>
      <c r="I3080" s="476">
        <f>F3080+G3080+H3080</f>
        <v>0</v>
      </c>
      <c r="J3080" s="243" t="str">
        <f t="shared" si="911"/>
        <v/>
      </c>
      <c r="K3080" s="244"/>
      <c r="L3080" s="423"/>
      <c r="M3080" s="252"/>
      <c r="N3080" s="315">
        <f>I3080</f>
        <v>0</v>
      </c>
      <c r="O3080" s="424">
        <f>L3080+M3080-N3080</f>
        <v>0</v>
      </c>
      <c r="P3080" s="244"/>
      <c r="Q3080" s="423"/>
      <c r="R3080" s="252"/>
      <c r="S3080" s="429">
        <f>+IF(+(L3080+M3080)&gt;=I3080,+M3080,+(+I3080-L3080))</f>
        <v>0</v>
      </c>
      <c r="T3080" s="315">
        <f>Q3080+R3080-S3080</f>
        <v>0</v>
      </c>
      <c r="U3080" s="252"/>
      <c r="V3080" s="252"/>
      <c r="W3080" s="253"/>
      <c r="X3080" s="313">
        <f t="shared" si="912"/>
        <v>0</v>
      </c>
    </row>
    <row r="3081" spans="2:24" ht="18.600000000000001" hidden="1" thickBot="1">
      <c r="B3081" s="173"/>
      <c r="C3081" s="137">
        <v>5504</v>
      </c>
      <c r="D3081" s="145" t="s">
        <v>1016</v>
      </c>
      <c r="E3081" s="704"/>
      <c r="F3081" s="449"/>
      <c r="G3081" s="245"/>
      <c r="H3081" s="245"/>
      <c r="I3081" s="476">
        <f>F3081+G3081+H3081</f>
        <v>0</v>
      </c>
      <c r="J3081" s="243" t="str">
        <f t="shared" si="911"/>
        <v/>
      </c>
      <c r="K3081" s="244"/>
      <c r="L3081" s="423"/>
      <c r="M3081" s="252"/>
      <c r="N3081" s="315">
        <f>I3081</f>
        <v>0</v>
      </c>
      <c r="O3081" s="424">
        <f>L3081+M3081-N3081</f>
        <v>0</v>
      </c>
      <c r="P3081" s="244"/>
      <c r="Q3081" s="423"/>
      <c r="R3081" s="252"/>
      <c r="S3081" s="429">
        <f>+IF(+(L3081+M3081)&gt;=I3081,+M3081,+(+I3081-L3081))</f>
        <v>0</v>
      </c>
      <c r="T3081" s="315">
        <f>Q3081+R3081-S3081</f>
        <v>0</v>
      </c>
      <c r="U3081" s="252"/>
      <c r="V3081" s="252"/>
      <c r="W3081" s="253"/>
      <c r="X3081" s="313">
        <f t="shared" si="912"/>
        <v>0</v>
      </c>
    </row>
    <row r="3082" spans="2:24" ht="18.600000000000001" hidden="1" thickBot="1">
      <c r="B3082" s="686">
        <v>5700</v>
      </c>
      <c r="C3082" s="950" t="s">
        <v>1017</v>
      </c>
      <c r="D3082" s="951"/>
      <c r="E3082" s="694"/>
      <c r="F3082" s="673">
        <v>0</v>
      </c>
      <c r="G3082" s="673">
        <v>0</v>
      </c>
      <c r="H3082" s="673">
        <v>0</v>
      </c>
      <c r="I3082" s="698">
        <f>SUM(I3083:I3085)</f>
        <v>0</v>
      </c>
      <c r="J3082" s="243" t="str">
        <f t="shared" si="911"/>
        <v/>
      </c>
      <c r="K3082" s="244"/>
      <c r="L3082" s="326">
        <f>SUM(L3083:L3085)</f>
        <v>0</v>
      </c>
      <c r="M3082" s="327">
        <f>SUM(M3083:M3085)</f>
        <v>0</v>
      </c>
      <c r="N3082" s="432">
        <f>SUM(N3083:N3084)</f>
        <v>0</v>
      </c>
      <c r="O3082" s="433">
        <f>SUM(O3083:O3085)</f>
        <v>0</v>
      </c>
      <c r="P3082" s="244"/>
      <c r="Q3082" s="326">
        <f>SUM(Q3083:Q3085)</f>
        <v>0</v>
      </c>
      <c r="R3082" s="327">
        <f>SUM(R3083:R3085)</f>
        <v>0</v>
      </c>
      <c r="S3082" s="327">
        <f>SUM(S3083:S3085)</f>
        <v>0</v>
      </c>
      <c r="T3082" s="327">
        <f>SUM(T3083:T3085)</f>
        <v>0</v>
      </c>
      <c r="U3082" s="327">
        <f>SUM(U3083:U3085)</f>
        <v>0</v>
      </c>
      <c r="V3082" s="327">
        <f>SUM(V3083:V3084)</f>
        <v>0</v>
      </c>
      <c r="W3082" s="433">
        <f>SUM(W3083:W3085)</f>
        <v>0</v>
      </c>
      <c r="X3082" s="313">
        <f t="shared" si="912"/>
        <v>0</v>
      </c>
    </row>
    <row r="3083" spans="2:24" ht="18.600000000000001" hidden="1" thickBot="1">
      <c r="B3083" s="175"/>
      <c r="C3083" s="176">
        <v>5701</v>
      </c>
      <c r="D3083" s="177" t="s">
        <v>1018</v>
      </c>
      <c r="E3083" s="705"/>
      <c r="F3083" s="592">
        <v>0</v>
      </c>
      <c r="G3083" s="592">
        <v>0</v>
      </c>
      <c r="H3083" s="592">
        <v>0</v>
      </c>
      <c r="I3083" s="476">
        <f>F3083+G3083+H3083</f>
        <v>0</v>
      </c>
      <c r="J3083" s="243" t="str">
        <f t="shared" si="911"/>
        <v/>
      </c>
      <c r="K3083" s="244"/>
      <c r="L3083" s="435"/>
      <c r="M3083" s="436"/>
      <c r="N3083" s="330">
        <f>I3083</f>
        <v>0</v>
      </c>
      <c r="O3083" s="424">
        <f>L3083+M3083-N3083</f>
        <v>0</v>
      </c>
      <c r="P3083" s="244"/>
      <c r="Q3083" s="435"/>
      <c r="R3083" s="436"/>
      <c r="S3083" s="429">
        <f>+IF(+(L3083+M3083)&gt;=I3083,+M3083,+(+I3083-L3083))</f>
        <v>0</v>
      </c>
      <c r="T3083" s="315">
        <f>Q3083+R3083-S3083</f>
        <v>0</v>
      </c>
      <c r="U3083" s="436"/>
      <c r="V3083" s="436"/>
      <c r="W3083" s="253"/>
      <c r="X3083" s="313">
        <f t="shared" si="912"/>
        <v>0</v>
      </c>
    </row>
    <row r="3084" spans="2:24" ht="18.600000000000001" hidden="1" thickBot="1">
      <c r="B3084" s="175"/>
      <c r="C3084" s="180">
        <v>5702</v>
      </c>
      <c r="D3084" s="181" t="s">
        <v>1019</v>
      </c>
      <c r="E3084" s="705"/>
      <c r="F3084" s="592">
        <v>0</v>
      </c>
      <c r="G3084" s="592">
        <v>0</v>
      </c>
      <c r="H3084" s="592">
        <v>0</v>
      </c>
      <c r="I3084" s="476">
        <f>F3084+G3084+H3084</f>
        <v>0</v>
      </c>
      <c r="J3084" s="243" t="str">
        <f t="shared" si="911"/>
        <v/>
      </c>
      <c r="K3084" s="244"/>
      <c r="L3084" s="435"/>
      <c r="M3084" s="436"/>
      <c r="N3084" s="330">
        <f>I3084</f>
        <v>0</v>
      </c>
      <c r="O3084" s="424">
        <f>L3084+M3084-N3084</f>
        <v>0</v>
      </c>
      <c r="P3084" s="244"/>
      <c r="Q3084" s="435"/>
      <c r="R3084" s="436"/>
      <c r="S3084" s="429">
        <f>+IF(+(L3084+M3084)&gt;=I3084,+M3084,+(+I3084-L3084))</f>
        <v>0</v>
      </c>
      <c r="T3084" s="315">
        <f>Q3084+R3084-S3084</f>
        <v>0</v>
      </c>
      <c r="U3084" s="436"/>
      <c r="V3084" s="436"/>
      <c r="W3084" s="253"/>
      <c r="X3084" s="313">
        <f t="shared" si="912"/>
        <v>0</v>
      </c>
    </row>
    <row r="3085" spans="2:24" ht="18.600000000000001" hidden="1" thickBot="1">
      <c r="B3085" s="136"/>
      <c r="C3085" s="182">
        <v>4071</v>
      </c>
      <c r="D3085" s="464" t="s">
        <v>1020</v>
      </c>
      <c r="E3085" s="704"/>
      <c r="F3085" s="592">
        <v>0</v>
      </c>
      <c r="G3085" s="592">
        <v>0</v>
      </c>
      <c r="H3085" s="592">
        <v>0</v>
      </c>
      <c r="I3085" s="476">
        <f>F3085+G3085+H3085</f>
        <v>0</v>
      </c>
      <c r="J3085" s="243" t="str">
        <f t="shared" si="911"/>
        <v/>
      </c>
      <c r="K3085" s="244"/>
      <c r="L3085" s="713"/>
      <c r="M3085" s="667"/>
      <c r="N3085" s="667"/>
      <c r="O3085" s="714"/>
      <c r="P3085" s="244"/>
      <c r="Q3085" s="663"/>
      <c r="R3085" s="667"/>
      <c r="S3085" s="667"/>
      <c r="T3085" s="667"/>
      <c r="U3085" s="667"/>
      <c r="V3085" s="667"/>
      <c r="W3085" s="711"/>
      <c r="X3085" s="313">
        <f t="shared" si="912"/>
        <v>0</v>
      </c>
    </row>
    <row r="3086" spans="2:24" ht="16.2" hidden="1" thickBot="1">
      <c r="B3086" s="173"/>
      <c r="C3086" s="183"/>
      <c r="D3086" s="334"/>
      <c r="E3086" s="706"/>
      <c r="F3086" s="248"/>
      <c r="G3086" s="248"/>
      <c r="H3086" s="248"/>
      <c r="I3086" s="249"/>
      <c r="J3086" s="243" t="str">
        <f t="shared" si="911"/>
        <v/>
      </c>
      <c r="K3086" s="244"/>
      <c r="L3086" s="437"/>
      <c r="M3086" s="438"/>
      <c r="N3086" s="323"/>
      <c r="O3086" s="324"/>
      <c r="P3086" s="244"/>
      <c r="Q3086" s="437"/>
      <c r="R3086" s="438"/>
      <c r="S3086" s="323"/>
      <c r="T3086" s="323"/>
      <c r="U3086" s="438"/>
      <c r="V3086" s="323"/>
      <c r="W3086" s="324"/>
      <c r="X3086" s="324"/>
    </row>
    <row r="3087" spans="2:24" ht="18.600000000000001" hidden="1" thickBot="1">
      <c r="B3087" s="699">
        <v>98</v>
      </c>
      <c r="C3087" s="963" t="s">
        <v>1021</v>
      </c>
      <c r="D3087" s="942"/>
      <c r="E3087" s="687"/>
      <c r="F3087" s="690"/>
      <c r="G3087" s="691"/>
      <c r="H3087" s="691"/>
      <c r="I3087" s="692">
        <f>F3087+G3087+H3087</f>
        <v>0</v>
      </c>
      <c r="J3087" s="243" t="str">
        <f t="shared" si="911"/>
        <v/>
      </c>
      <c r="K3087" s="244"/>
      <c r="L3087" s="428"/>
      <c r="M3087" s="254"/>
      <c r="N3087" s="317">
        <f>I3087</f>
        <v>0</v>
      </c>
      <c r="O3087" s="424">
        <f>L3087+M3087-N3087</f>
        <v>0</v>
      </c>
      <c r="P3087" s="244"/>
      <c r="Q3087" s="428"/>
      <c r="R3087" s="254"/>
      <c r="S3087" s="429">
        <f>+IF(+(L3087+M3087)&gt;=I3087,+M3087,+(+I3087-L3087))</f>
        <v>0</v>
      </c>
      <c r="T3087" s="315">
        <f>Q3087+R3087-S3087</f>
        <v>0</v>
      </c>
      <c r="U3087" s="254"/>
      <c r="V3087" s="254"/>
      <c r="W3087" s="253"/>
      <c r="X3087" s="313">
        <f>T3087-U3087-V3087-W3087</f>
        <v>0</v>
      </c>
    </row>
    <row r="3088" spans="2:24" ht="16.8" hidden="1" thickBot="1">
      <c r="B3088" s="184"/>
      <c r="C3088" s="335" t="s">
        <v>1022</v>
      </c>
      <c r="D3088" s="336"/>
      <c r="E3088" s="395"/>
      <c r="F3088" s="395"/>
      <c r="G3088" s="395"/>
      <c r="H3088" s="395"/>
      <c r="I3088" s="337"/>
      <c r="J3088" s="243" t="str">
        <f t="shared" si="911"/>
        <v/>
      </c>
      <c r="K3088" s="244"/>
      <c r="L3088" s="338"/>
      <c r="M3088" s="339"/>
      <c r="N3088" s="339"/>
      <c r="O3088" s="340"/>
      <c r="P3088" s="244"/>
      <c r="Q3088" s="338"/>
      <c r="R3088" s="339"/>
      <c r="S3088" s="339"/>
      <c r="T3088" s="339"/>
      <c r="U3088" s="339"/>
      <c r="V3088" s="339"/>
      <c r="W3088" s="340"/>
      <c r="X3088" s="340"/>
    </row>
    <row r="3089" spans="2:24" ht="16.8" hidden="1" thickBot="1">
      <c r="B3089" s="184"/>
      <c r="C3089" s="341" t="s">
        <v>1023</v>
      </c>
      <c r="D3089" s="334"/>
      <c r="E3089" s="384"/>
      <c r="F3089" s="384"/>
      <c r="G3089" s="384"/>
      <c r="H3089" s="384"/>
      <c r="I3089" s="307"/>
      <c r="J3089" s="243" t="str">
        <f t="shared" si="911"/>
        <v/>
      </c>
      <c r="K3089" s="244"/>
      <c r="L3089" s="342"/>
      <c r="M3089" s="343"/>
      <c r="N3089" s="343"/>
      <c r="O3089" s="344"/>
      <c r="P3089" s="244"/>
      <c r="Q3089" s="342"/>
      <c r="R3089" s="343"/>
      <c r="S3089" s="343"/>
      <c r="T3089" s="343"/>
      <c r="U3089" s="343"/>
      <c r="V3089" s="343"/>
      <c r="W3089" s="344"/>
      <c r="X3089" s="344"/>
    </row>
    <row r="3090" spans="2:24" ht="16.8" hidden="1" thickBot="1">
      <c r="B3090" s="185"/>
      <c r="C3090" s="345" t="s">
        <v>1688</v>
      </c>
      <c r="D3090" s="346"/>
      <c r="E3090" s="396"/>
      <c r="F3090" s="396"/>
      <c r="G3090" s="396"/>
      <c r="H3090" s="396"/>
      <c r="I3090" s="309"/>
      <c r="J3090" s="243" t="str">
        <f t="shared" si="911"/>
        <v/>
      </c>
      <c r="K3090" s="244"/>
      <c r="L3090" s="347"/>
      <c r="M3090" s="348"/>
      <c r="N3090" s="348"/>
      <c r="O3090" s="349"/>
      <c r="P3090" s="244"/>
      <c r="Q3090" s="347"/>
      <c r="R3090" s="348"/>
      <c r="S3090" s="348"/>
      <c r="T3090" s="348"/>
      <c r="U3090" s="348"/>
      <c r="V3090" s="348"/>
      <c r="W3090" s="349"/>
      <c r="X3090" s="349"/>
    </row>
    <row r="3091" spans="2:24" ht="18.600000000000001" thickBot="1">
      <c r="B3091" s="607"/>
      <c r="C3091" s="608" t="s">
        <v>1242</v>
      </c>
      <c r="D3091" s="609" t="s">
        <v>1024</v>
      </c>
      <c r="E3091" s="700"/>
      <c r="F3091" s="700">
        <f>SUM(F2976,F2979,F2985,F2993,F2994,F3012,F3016,F3022,F3025,F3026,F3027,F3028,F3029,F3038,F3044,F3045,F3046,F3047,F3054,F3058,F3059,F3060,F3061,F3064,F3065,F3073,F3076,F3077,F3082)+F3087</f>
        <v>0</v>
      </c>
      <c r="G3091" s="700">
        <f>SUM(G2976,G2979,G2985,G2993,G2994,G3012,G3016,G3022,G3025,G3026,G3027,G3028,G3029,G3038,G3044,G3045,G3046,G3047,G3054,G3058,G3059,G3060,G3061,G3064,G3065,G3073,G3076,G3077,G3082)+G3087</f>
        <v>95750</v>
      </c>
      <c r="H3091" s="700">
        <f>SUM(H2976,H2979,H2985,H2993,H2994,H3012,H3016,H3022,H3025,H3026,H3027,H3028,H3029,H3038,H3044,H3045,H3046,H3047,H3054,H3058,H3059,H3060,H3061,H3064,H3065,H3073,H3076,H3077,H3082)+H3087</f>
        <v>0</v>
      </c>
      <c r="I3091" s="700">
        <f>SUM(I2976,I2979,I2985,I2993,I2994,I3012,I3016,I3022,I3025,I3026,I3027,I3028,I3029,I3038,I3044,I3045,I3046,I3047,I3054,I3058,I3059,I3060,I3061,I3064,I3065,I3073,I3076,I3077,I3082)+I3087</f>
        <v>95750</v>
      </c>
      <c r="J3091" s="243">
        <f t="shared" si="911"/>
        <v>1</v>
      </c>
      <c r="K3091" s="439" t="str">
        <f>LEFT(C2973,1)</f>
        <v>6</v>
      </c>
      <c r="L3091" s="276">
        <f>SUM(L2976,L2979,L2985,L2993,L2994,L3012,L3016,L3022,L3025,L3026,L3027,L3028,L3029,L3038,L3044,L3045,L3046,L3047,L3054,L3058,L3059,L3060,L3061,L3064,L3065,L3073,L3076,L3077,L3082)+L3087</f>
        <v>0</v>
      </c>
      <c r="M3091" s="276">
        <f>SUM(M2976,M2979,M2985,M2993,M2994,M3012,M3016,M3022,M3025,M3026,M3027,M3028,M3029,M3038,M3044,M3045,M3046,M3047,M3054,M3058,M3059,M3060,M3061,M3064,M3065,M3073,M3076,M3077,M3082)+M3087</f>
        <v>0</v>
      </c>
      <c r="N3091" s="276">
        <f>SUM(N2976,N2979,N2985,N2993,N2994,N3012,N3016,N3022,N3025,N3026,N3027,N3028,N3029,N3038,N3044,N3045,N3046,N3047,N3054,N3058,N3059,N3060,N3061,N3064,N3065,N3073,N3076,N3077,N3082)+N3087</f>
        <v>95750</v>
      </c>
      <c r="O3091" s="276">
        <f>SUM(O2976,O2979,O2985,O2993,O2994,O3012,O3016,O3022,O3025,O3026,O3027,O3028,O3029,O3038,O3044,O3045,O3046,O3047,O3054,O3058,O3059,O3060,O3061,O3064,O3065,O3073,O3076,O3077,O3082)+O3087</f>
        <v>-95750</v>
      </c>
      <c r="P3091" s="222"/>
      <c r="Q3091" s="276">
        <f t="shared" ref="Q3091:W3091" si="915">SUM(Q2976,Q2979,Q2985,Q2993,Q2994,Q3012,Q3016,Q3022,Q3025,Q3026,Q3027,Q3028,Q3029,Q3038,Q3044,Q3045,Q3046,Q3047,Q3054,Q3058,Q3059,Q3060,Q3061,Q3064,Q3065,Q3073,Q3076,Q3077,Q3082)+Q3087</f>
        <v>0</v>
      </c>
      <c r="R3091" s="276">
        <f t="shared" si="915"/>
        <v>0</v>
      </c>
      <c r="S3091" s="276">
        <f t="shared" si="915"/>
        <v>16750</v>
      </c>
      <c r="T3091" s="276">
        <f t="shared" si="915"/>
        <v>-16750</v>
      </c>
      <c r="U3091" s="276">
        <f t="shared" si="915"/>
        <v>0</v>
      </c>
      <c r="V3091" s="276">
        <f t="shared" si="915"/>
        <v>0</v>
      </c>
      <c r="W3091" s="276">
        <f t="shared" si="915"/>
        <v>0</v>
      </c>
      <c r="X3091" s="313">
        <f>T3091-U3091-V3091-W3091</f>
        <v>-16750</v>
      </c>
    </row>
    <row r="3092" spans="2:24">
      <c r="B3092" s="554" t="s">
        <v>32</v>
      </c>
      <c r="C3092" s="186"/>
      <c r="I3092" s="219"/>
      <c r="J3092" s="221">
        <f>J3091</f>
        <v>1</v>
      </c>
      <c r="P3092"/>
    </row>
    <row r="3093" spans="2:24">
      <c r="B3093" s="392"/>
      <c r="C3093" s="392"/>
      <c r="D3093" s="393"/>
      <c r="E3093" s="392"/>
      <c r="F3093" s="392"/>
      <c r="G3093" s="392"/>
      <c r="H3093" s="392"/>
      <c r="I3093" s="394"/>
      <c r="J3093" s="221">
        <f>J3091</f>
        <v>1</v>
      </c>
      <c r="L3093" s="392"/>
      <c r="M3093" s="392"/>
      <c r="N3093" s="394"/>
      <c r="O3093" s="394"/>
      <c r="P3093" s="394"/>
      <c r="Q3093" s="392"/>
      <c r="R3093" s="392"/>
      <c r="S3093" s="394"/>
      <c r="T3093" s="394"/>
      <c r="U3093" s="392"/>
      <c r="V3093" s="394"/>
      <c r="W3093" s="394"/>
      <c r="X3093" s="394"/>
    </row>
    <row r="3094" spans="2:24" ht="18" hidden="1">
      <c r="B3094" s="402"/>
      <c r="C3094" s="402"/>
      <c r="D3094" s="402"/>
      <c r="E3094" s="402"/>
      <c r="F3094" s="402"/>
      <c r="G3094" s="402"/>
      <c r="H3094" s="402"/>
      <c r="I3094" s="484"/>
      <c r="J3094" s="440">
        <f>(IF(E3091&lt;&gt;0,$G$2,IF(I3091&lt;&gt;0,$G$2,"")))</f>
        <v>0</v>
      </c>
    </row>
    <row r="3095" spans="2:24" ht="18" hidden="1">
      <c r="B3095" s="402"/>
      <c r="C3095" s="402"/>
      <c r="D3095" s="474"/>
      <c r="E3095" s="402"/>
      <c r="F3095" s="402"/>
      <c r="G3095" s="402"/>
      <c r="H3095" s="402"/>
      <c r="I3095" s="484"/>
      <c r="J3095" s="440" t="str">
        <f>(IF(E3092&lt;&gt;0,$G$2,IF(I3092&lt;&gt;0,$G$2,"")))</f>
        <v/>
      </c>
    </row>
    <row r="3096" spans="2:24">
      <c r="E3096" s="278"/>
      <c r="F3096" s="278"/>
      <c r="G3096" s="278"/>
      <c r="H3096" s="278"/>
      <c r="I3096" s="282"/>
      <c r="J3096" s="221">
        <f>(IF($E3229&lt;&gt;0,$J$2,IF($I3229&lt;&gt;0,$J$2,"")))</f>
        <v>1</v>
      </c>
      <c r="L3096" s="278"/>
      <c r="M3096" s="278"/>
      <c r="N3096" s="282"/>
      <c r="O3096" s="282"/>
      <c r="P3096" s="282"/>
      <c r="Q3096" s="278"/>
      <c r="R3096" s="278"/>
      <c r="S3096" s="282"/>
      <c r="T3096" s="282"/>
      <c r="U3096" s="278"/>
      <c r="V3096" s="282"/>
      <c r="W3096" s="282"/>
    </row>
    <row r="3097" spans="2:24">
      <c r="C3097" s="227"/>
      <c r="D3097" s="228"/>
      <c r="E3097" s="278"/>
      <c r="F3097" s="278"/>
      <c r="G3097" s="278"/>
      <c r="H3097" s="278"/>
      <c r="I3097" s="282"/>
      <c r="J3097" s="221">
        <f>(IF($E3229&lt;&gt;0,$J$2,IF($I3229&lt;&gt;0,$J$2,"")))</f>
        <v>1</v>
      </c>
      <c r="L3097" s="278"/>
      <c r="M3097" s="278"/>
      <c r="N3097" s="282"/>
      <c r="O3097" s="282"/>
      <c r="P3097" s="282"/>
      <c r="Q3097" s="278"/>
      <c r="R3097" s="278"/>
      <c r="S3097" s="282"/>
      <c r="T3097" s="282"/>
      <c r="U3097" s="278"/>
      <c r="V3097" s="282"/>
      <c r="W3097" s="282"/>
    </row>
    <row r="3098" spans="2:24">
      <c r="B3098" s="897" t="str">
        <f>$B$7</f>
        <v>БЮДЖЕТ - НАЧАЛЕН ПЛАН
ПО ПЪЛНА ЕДИННА БЮДЖЕТНА КЛАСИФИКАЦИЯ</v>
      </c>
      <c r="C3098" s="898"/>
      <c r="D3098" s="898"/>
      <c r="E3098" s="278"/>
      <c r="F3098" s="278"/>
      <c r="G3098" s="278"/>
      <c r="H3098" s="278"/>
      <c r="I3098" s="282"/>
      <c r="J3098" s="221">
        <f>(IF($E3229&lt;&gt;0,$J$2,IF($I3229&lt;&gt;0,$J$2,"")))</f>
        <v>1</v>
      </c>
      <c r="L3098" s="278"/>
      <c r="M3098" s="278"/>
      <c r="N3098" s="282"/>
      <c r="O3098" s="282"/>
      <c r="P3098" s="282"/>
      <c r="Q3098" s="278"/>
      <c r="R3098" s="278"/>
      <c r="S3098" s="282"/>
      <c r="T3098" s="282"/>
      <c r="U3098" s="278"/>
      <c r="V3098" s="282"/>
      <c r="W3098" s="282"/>
    </row>
    <row r="3099" spans="2:24">
      <c r="C3099" s="227"/>
      <c r="D3099" s="228"/>
      <c r="E3099" s="279" t="s">
        <v>1656</v>
      </c>
      <c r="F3099" s="279" t="s">
        <v>1524</v>
      </c>
      <c r="G3099" s="278"/>
      <c r="H3099" s="278"/>
      <c r="I3099" s="282"/>
      <c r="J3099" s="221">
        <f>(IF($E3229&lt;&gt;0,$J$2,IF($I3229&lt;&gt;0,$J$2,"")))</f>
        <v>1</v>
      </c>
      <c r="L3099" s="278"/>
      <c r="M3099" s="278"/>
      <c r="N3099" s="282"/>
      <c r="O3099" s="282"/>
      <c r="P3099" s="282"/>
      <c r="Q3099" s="278"/>
      <c r="R3099" s="278"/>
      <c r="S3099" s="282"/>
      <c r="T3099" s="282"/>
      <c r="U3099" s="278"/>
      <c r="V3099" s="282"/>
      <c r="W3099" s="282"/>
    </row>
    <row r="3100" spans="2:24" ht="17.399999999999999">
      <c r="B3100" s="899" t="str">
        <f>$B$9</f>
        <v>Маджарово</v>
      </c>
      <c r="C3100" s="900"/>
      <c r="D3100" s="901"/>
      <c r="E3100" s="578">
        <f>$E$9</f>
        <v>44927</v>
      </c>
      <c r="F3100" s="579">
        <f>$F$9</f>
        <v>45291</v>
      </c>
      <c r="G3100" s="278"/>
      <c r="H3100" s="278"/>
      <c r="I3100" s="282"/>
      <c r="J3100" s="221">
        <f>(IF($E3229&lt;&gt;0,$J$2,IF($I3229&lt;&gt;0,$J$2,"")))</f>
        <v>1</v>
      </c>
      <c r="L3100" s="278"/>
      <c r="M3100" s="278"/>
      <c r="N3100" s="282"/>
      <c r="O3100" s="282"/>
      <c r="P3100" s="282"/>
      <c r="Q3100" s="278"/>
      <c r="R3100" s="278"/>
      <c r="S3100" s="282"/>
      <c r="T3100" s="282"/>
      <c r="U3100" s="278"/>
      <c r="V3100" s="282"/>
      <c r="W3100" s="282"/>
    </row>
    <row r="3101" spans="2:24">
      <c r="B3101" s="230" t="str">
        <f>$B$10</f>
        <v>(наименование на разпоредителя с бюджет)</v>
      </c>
      <c r="E3101" s="278"/>
      <c r="F3101" s="280">
        <f>$F$10</f>
        <v>0</v>
      </c>
      <c r="G3101" s="278"/>
      <c r="H3101" s="278"/>
      <c r="I3101" s="282"/>
      <c r="J3101" s="221">
        <f>(IF($E3229&lt;&gt;0,$J$2,IF($I3229&lt;&gt;0,$J$2,"")))</f>
        <v>1</v>
      </c>
      <c r="L3101" s="278"/>
      <c r="M3101" s="278"/>
      <c r="N3101" s="282"/>
      <c r="O3101" s="282"/>
      <c r="P3101" s="282"/>
      <c r="Q3101" s="278"/>
      <c r="R3101" s="278"/>
      <c r="S3101" s="282"/>
      <c r="T3101" s="282"/>
      <c r="U3101" s="278"/>
      <c r="V3101" s="282"/>
      <c r="W3101" s="282"/>
    </row>
    <row r="3102" spans="2:24">
      <c r="B3102" s="230"/>
      <c r="E3102" s="281"/>
      <c r="F3102" s="278"/>
      <c r="G3102" s="278"/>
      <c r="H3102" s="278"/>
      <c r="I3102" s="282"/>
      <c r="J3102" s="221">
        <f>(IF($E3229&lt;&gt;0,$J$2,IF($I3229&lt;&gt;0,$J$2,"")))</f>
        <v>1</v>
      </c>
      <c r="L3102" s="278"/>
      <c r="M3102" s="278"/>
      <c r="N3102" s="282"/>
      <c r="O3102" s="282"/>
      <c r="P3102" s="282"/>
      <c r="Q3102" s="278"/>
      <c r="R3102" s="278"/>
      <c r="S3102" s="282"/>
      <c r="T3102" s="282"/>
      <c r="U3102" s="278"/>
      <c r="V3102" s="282"/>
      <c r="W3102" s="282"/>
    </row>
    <row r="3103" spans="2:24" ht="18">
      <c r="B3103" s="883" t="str">
        <f>$B$12</f>
        <v>Маджарово</v>
      </c>
      <c r="C3103" s="884"/>
      <c r="D3103" s="885"/>
      <c r="E3103" s="229" t="s">
        <v>1657</v>
      </c>
      <c r="F3103" s="580" t="str">
        <f>$F$12</f>
        <v>7604</v>
      </c>
      <c r="G3103" s="278"/>
      <c r="H3103" s="278"/>
      <c r="I3103" s="282"/>
      <c r="J3103" s="221">
        <f>(IF($E3229&lt;&gt;0,$J$2,IF($I3229&lt;&gt;0,$J$2,"")))</f>
        <v>1</v>
      </c>
      <c r="L3103" s="278"/>
      <c r="M3103" s="278"/>
      <c r="N3103" s="282"/>
      <c r="O3103" s="282"/>
      <c r="P3103" s="282"/>
      <c r="Q3103" s="278"/>
      <c r="R3103" s="278"/>
      <c r="S3103" s="282"/>
      <c r="T3103" s="282"/>
      <c r="U3103" s="278"/>
      <c r="V3103" s="282"/>
      <c r="W3103" s="282"/>
    </row>
    <row r="3104" spans="2:24">
      <c r="B3104" s="581" t="str">
        <f>$B$13</f>
        <v>(наименование на първостепенния разпоредител с бюджет)</v>
      </c>
      <c r="E3104" s="281" t="s">
        <v>1658</v>
      </c>
      <c r="F3104" s="278"/>
      <c r="G3104" s="278"/>
      <c r="H3104" s="278"/>
      <c r="I3104" s="282"/>
      <c r="J3104" s="221">
        <f>(IF($E3229&lt;&gt;0,$J$2,IF($I3229&lt;&gt;0,$J$2,"")))</f>
        <v>1</v>
      </c>
      <c r="L3104" s="278"/>
      <c r="M3104" s="278"/>
      <c r="N3104" s="282"/>
      <c r="O3104" s="282"/>
      <c r="P3104" s="282"/>
      <c r="Q3104" s="278"/>
      <c r="R3104" s="278"/>
      <c r="S3104" s="282"/>
      <c r="T3104" s="282"/>
      <c r="U3104" s="278"/>
      <c r="V3104" s="282"/>
      <c r="W3104" s="282"/>
    </row>
    <row r="3105" spans="2:24" ht="18">
      <c r="B3105" s="230"/>
      <c r="D3105" s="441"/>
      <c r="E3105" s="277"/>
      <c r="F3105" s="277"/>
      <c r="G3105" s="277"/>
      <c r="H3105" s="277"/>
      <c r="I3105" s="384"/>
      <c r="J3105" s="221">
        <f>(IF($E3229&lt;&gt;0,$J$2,IF($I3229&lt;&gt;0,$J$2,"")))</f>
        <v>1</v>
      </c>
      <c r="L3105" s="278"/>
      <c r="M3105" s="278"/>
      <c r="N3105" s="282"/>
      <c r="O3105" s="282"/>
      <c r="P3105" s="282"/>
      <c r="Q3105" s="278"/>
      <c r="R3105" s="278"/>
      <c r="S3105" s="282"/>
      <c r="T3105" s="282"/>
      <c r="U3105" s="278"/>
      <c r="V3105" s="282"/>
      <c r="W3105" s="282"/>
    </row>
    <row r="3106" spans="2:24" ht="16.8" thickBot="1">
      <c r="C3106" s="227"/>
      <c r="D3106" s="228"/>
      <c r="E3106" s="278"/>
      <c r="F3106" s="281"/>
      <c r="G3106" s="281"/>
      <c r="H3106" s="281"/>
      <c r="I3106" s="284" t="s">
        <v>1659</v>
      </c>
      <c r="J3106" s="221">
        <f>(IF($E3229&lt;&gt;0,$J$2,IF($I3229&lt;&gt;0,$J$2,"")))</f>
        <v>1</v>
      </c>
      <c r="L3106" s="283" t="s">
        <v>91</v>
      </c>
      <c r="M3106" s="278"/>
      <c r="N3106" s="282"/>
      <c r="O3106" s="284" t="s">
        <v>1659</v>
      </c>
      <c r="P3106" s="282"/>
      <c r="Q3106" s="283" t="s">
        <v>92</v>
      </c>
      <c r="R3106" s="278"/>
      <c r="S3106" s="282"/>
      <c r="T3106" s="284" t="s">
        <v>1659</v>
      </c>
      <c r="U3106" s="278"/>
      <c r="V3106" s="282"/>
      <c r="W3106" s="284" t="s">
        <v>1659</v>
      </c>
    </row>
    <row r="3107" spans="2:24" ht="18.600000000000001" thickBot="1">
      <c r="B3107" s="674"/>
      <c r="C3107" s="675"/>
      <c r="D3107" s="676" t="s">
        <v>1055</v>
      </c>
      <c r="E3107" s="677"/>
      <c r="F3107" s="955" t="s">
        <v>1460</v>
      </c>
      <c r="G3107" s="956"/>
      <c r="H3107" s="957"/>
      <c r="I3107" s="958"/>
      <c r="J3107" s="221">
        <f>(IF($E3229&lt;&gt;0,$J$2,IF($I3229&lt;&gt;0,$J$2,"")))</f>
        <v>1</v>
      </c>
      <c r="L3107" s="912" t="s">
        <v>1888</v>
      </c>
      <c r="M3107" s="912" t="s">
        <v>1889</v>
      </c>
      <c r="N3107" s="905" t="s">
        <v>1890</v>
      </c>
      <c r="O3107" s="905" t="s">
        <v>93</v>
      </c>
      <c r="P3107" s="222"/>
      <c r="Q3107" s="905" t="s">
        <v>1891</v>
      </c>
      <c r="R3107" s="905" t="s">
        <v>1892</v>
      </c>
      <c r="S3107" s="905" t="s">
        <v>1893</v>
      </c>
      <c r="T3107" s="905" t="s">
        <v>94</v>
      </c>
      <c r="U3107" s="409" t="s">
        <v>95</v>
      </c>
      <c r="V3107" s="410"/>
      <c r="W3107" s="411"/>
      <c r="X3107" s="291"/>
    </row>
    <row r="3108" spans="2:24" ht="31.8" thickBot="1">
      <c r="B3108" s="678" t="s">
        <v>1575</v>
      </c>
      <c r="C3108" s="679" t="s">
        <v>1660</v>
      </c>
      <c r="D3108" s="680" t="s">
        <v>1056</v>
      </c>
      <c r="E3108" s="681"/>
      <c r="F3108" s="605" t="s">
        <v>1461</v>
      </c>
      <c r="G3108" s="605" t="s">
        <v>1462</v>
      </c>
      <c r="H3108" s="605" t="s">
        <v>1459</v>
      </c>
      <c r="I3108" s="605" t="s">
        <v>1049</v>
      </c>
      <c r="J3108" s="221">
        <f>(IF($E3229&lt;&gt;0,$J$2,IF($I3229&lt;&gt;0,$J$2,"")))</f>
        <v>1</v>
      </c>
      <c r="L3108" s="948"/>
      <c r="M3108" s="954"/>
      <c r="N3108" s="948"/>
      <c r="O3108" s="954"/>
      <c r="P3108" s="222"/>
      <c r="Q3108" s="945"/>
      <c r="R3108" s="945"/>
      <c r="S3108" s="945"/>
      <c r="T3108" s="945"/>
      <c r="U3108" s="412">
        <f>$C$3</f>
        <v>2023</v>
      </c>
      <c r="V3108" s="412">
        <f>$C$3+1</f>
        <v>2024</v>
      </c>
      <c r="W3108" s="412" t="str">
        <f>CONCATENATE("след ",$C$3+1)</f>
        <v>след 2024</v>
      </c>
      <c r="X3108" s="413" t="s">
        <v>96</v>
      </c>
    </row>
    <row r="3109" spans="2:24" ht="18" thickBot="1">
      <c r="B3109" s="506"/>
      <c r="C3109" s="397"/>
      <c r="D3109" s="295" t="s">
        <v>1244</v>
      </c>
      <c r="E3109" s="701"/>
      <c r="F3109" s="296"/>
      <c r="G3109" s="296"/>
      <c r="H3109" s="296"/>
      <c r="I3109" s="483"/>
      <c r="J3109" s="221">
        <f>(IF($E3229&lt;&gt;0,$J$2,IF($I3229&lt;&gt;0,$J$2,"")))</f>
        <v>1</v>
      </c>
      <c r="L3109" s="297" t="s">
        <v>97</v>
      </c>
      <c r="M3109" s="297" t="s">
        <v>98</v>
      </c>
      <c r="N3109" s="298" t="s">
        <v>99</v>
      </c>
      <c r="O3109" s="298" t="s">
        <v>100</v>
      </c>
      <c r="P3109" s="222"/>
      <c r="Q3109" s="504" t="s">
        <v>101</v>
      </c>
      <c r="R3109" s="504" t="s">
        <v>102</v>
      </c>
      <c r="S3109" s="504" t="s">
        <v>103</v>
      </c>
      <c r="T3109" s="504" t="s">
        <v>104</v>
      </c>
      <c r="U3109" s="504" t="s">
        <v>1026</v>
      </c>
      <c r="V3109" s="504" t="s">
        <v>1027</v>
      </c>
      <c r="W3109" s="504" t="s">
        <v>1028</v>
      </c>
      <c r="X3109" s="414" t="s">
        <v>1029</v>
      </c>
    </row>
    <row r="3110" spans="2:24" ht="122.4" thickBot="1">
      <c r="B3110" s="236"/>
      <c r="C3110" s="511">
        <f>VLOOKUP(D3110,OP_LIST2,2,FALSE)</f>
        <v>0</v>
      </c>
      <c r="D3110" s="512" t="s">
        <v>944</v>
      </c>
      <c r="E3110" s="702"/>
      <c r="F3110" s="368"/>
      <c r="G3110" s="368"/>
      <c r="H3110" s="368"/>
      <c r="I3110" s="303"/>
      <c r="J3110" s="221">
        <f>(IF($E3229&lt;&gt;0,$J$2,IF($I3229&lt;&gt;0,$J$2,"")))</f>
        <v>1</v>
      </c>
      <c r="L3110" s="415" t="s">
        <v>1030</v>
      </c>
      <c r="M3110" s="415" t="s">
        <v>1030</v>
      </c>
      <c r="N3110" s="415" t="s">
        <v>1031</v>
      </c>
      <c r="O3110" s="415" t="s">
        <v>1032</v>
      </c>
      <c r="P3110" s="222"/>
      <c r="Q3110" s="415" t="s">
        <v>1030</v>
      </c>
      <c r="R3110" s="415" t="s">
        <v>1030</v>
      </c>
      <c r="S3110" s="415" t="s">
        <v>1057</v>
      </c>
      <c r="T3110" s="415" t="s">
        <v>1034</v>
      </c>
      <c r="U3110" s="415" t="s">
        <v>1030</v>
      </c>
      <c r="V3110" s="415" t="s">
        <v>1030</v>
      </c>
      <c r="W3110" s="415" t="s">
        <v>1030</v>
      </c>
      <c r="X3110" s="306" t="s">
        <v>1035</v>
      </c>
    </row>
    <row r="3111" spans="2:24" ht="18" thickBot="1">
      <c r="B3111" s="510"/>
      <c r="C3111" s="513">
        <f>VLOOKUP(D3112,EBK_DEIN2,2,FALSE)</f>
        <v>7713</v>
      </c>
      <c r="D3111" s="505" t="s">
        <v>1444</v>
      </c>
      <c r="E3111" s="703"/>
      <c r="F3111" s="368"/>
      <c r="G3111" s="368"/>
      <c r="H3111" s="368"/>
      <c r="I3111" s="303"/>
      <c r="J3111" s="221">
        <f>(IF($E3229&lt;&gt;0,$J$2,IF($I3229&lt;&gt;0,$J$2,"")))</f>
        <v>1</v>
      </c>
      <c r="L3111" s="416"/>
      <c r="M3111" s="416"/>
      <c r="N3111" s="344"/>
      <c r="O3111" s="417"/>
      <c r="P3111" s="222"/>
      <c r="Q3111" s="416"/>
      <c r="R3111" s="416"/>
      <c r="S3111" s="344"/>
      <c r="T3111" s="417"/>
      <c r="U3111" s="416"/>
      <c r="V3111" s="344"/>
      <c r="W3111" s="417"/>
      <c r="X3111" s="418"/>
    </row>
    <row r="3112" spans="2:24" ht="18">
      <c r="B3112" s="419"/>
      <c r="C3112" s="238"/>
      <c r="D3112" s="502" t="s">
        <v>799</v>
      </c>
      <c r="E3112" s="703"/>
      <c r="F3112" s="368"/>
      <c r="G3112" s="368"/>
      <c r="H3112" s="368"/>
      <c r="I3112" s="303"/>
      <c r="J3112" s="221">
        <f>(IF($E3229&lt;&gt;0,$J$2,IF($I3229&lt;&gt;0,$J$2,"")))</f>
        <v>1</v>
      </c>
      <c r="L3112" s="416"/>
      <c r="M3112" s="416"/>
      <c r="N3112" s="344"/>
      <c r="O3112" s="420">
        <f>SUMIF(O3115:O3116,"&lt;0")+SUMIF(O3118:O3122,"&lt;0")+SUMIF(O3124:O3131,"&lt;0")+SUMIF(O3133:O3149,"&lt;0")+SUMIF(O3155:O3159,"&lt;0")+SUMIF(O3161:O3166,"&lt;0")+SUMIF(O3169:O3175,"&lt;0")+SUMIF(O3182:O3183,"&lt;0")+SUMIF(O3186:O3191,"&lt;0")+SUMIF(O3193:O3198,"&lt;0")+SUMIF(O3202,"&lt;0")+SUMIF(O3204:O3210,"&lt;0")+SUMIF(O3212:O3214,"&lt;0")+SUMIF(O3216:O3219,"&lt;0")+SUMIF(O3221:O3222,"&lt;0")+SUMIF(O3225,"&lt;0")</f>
        <v>-3932</v>
      </c>
      <c r="P3112" s="222"/>
      <c r="Q3112" s="416"/>
      <c r="R3112" s="416"/>
      <c r="S3112" s="344"/>
      <c r="T3112" s="420">
        <f>SUMIF(T3115:T3116,"&lt;0")+SUMIF(T3118:T3122,"&lt;0")+SUMIF(T3124:T3131,"&lt;0")+SUMIF(T3133:T3149,"&lt;0")+SUMIF(T3155:T3159,"&lt;0")+SUMIF(T3161:T3166,"&lt;0")+SUMIF(T3169:T3175,"&lt;0")+SUMIF(T3182:T3183,"&lt;0")+SUMIF(T3186:T3191,"&lt;0")+SUMIF(T3193:T3198,"&lt;0")+SUMIF(T3202,"&lt;0")+SUMIF(T3204:T3210,"&lt;0")+SUMIF(T3212:T3214,"&lt;0")+SUMIF(T3216:T3219,"&lt;0")+SUMIF(T3221:T3222,"&lt;0")+SUMIF(T3225,"&lt;0")</f>
        <v>-3932</v>
      </c>
      <c r="U3112" s="416"/>
      <c r="V3112" s="344"/>
      <c r="W3112" s="417"/>
      <c r="X3112" s="308"/>
    </row>
    <row r="3113" spans="2:24" ht="18.600000000000001" thickBot="1">
      <c r="B3113" s="354"/>
      <c r="C3113" s="238"/>
      <c r="D3113" s="292" t="s">
        <v>1058</v>
      </c>
      <c r="E3113" s="703"/>
      <c r="F3113" s="368"/>
      <c r="G3113" s="368"/>
      <c r="H3113" s="368"/>
      <c r="I3113" s="303"/>
      <c r="J3113" s="221">
        <f>(IF($E3229&lt;&gt;0,$J$2,IF($I3229&lt;&gt;0,$J$2,"")))</f>
        <v>1</v>
      </c>
      <c r="L3113" s="416"/>
      <c r="M3113" s="416"/>
      <c r="N3113" s="344"/>
      <c r="O3113" s="417"/>
      <c r="P3113" s="222"/>
      <c r="Q3113" s="416"/>
      <c r="R3113" s="416"/>
      <c r="S3113" s="344"/>
      <c r="T3113" s="417"/>
      <c r="U3113" s="416"/>
      <c r="V3113" s="344"/>
      <c r="W3113" s="417"/>
      <c r="X3113" s="310"/>
    </row>
    <row r="3114" spans="2:24" ht="18.600000000000001" hidden="1" thickBot="1">
      <c r="B3114" s="682">
        <v>100</v>
      </c>
      <c r="C3114" s="959" t="s">
        <v>1245</v>
      </c>
      <c r="D3114" s="960"/>
      <c r="E3114" s="683"/>
      <c r="F3114" s="684">
        <f>SUM(F3115:F3116)</f>
        <v>0</v>
      </c>
      <c r="G3114" s="685">
        <f>SUM(G3115:G3116)</f>
        <v>0</v>
      </c>
      <c r="H3114" s="685">
        <f>SUM(H3115:H3116)</f>
        <v>0</v>
      </c>
      <c r="I3114" s="685">
        <f>SUM(I3115:I3116)</f>
        <v>0</v>
      </c>
      <c r="J3114" s="243" t="str">
        <f t="shared" ref="J3114:J3145" si="916">(IF($E3114&lt;&gt;0,$J$2,IF($I3114&lt;&gt;0,$J$2,"")))</f>
        <v/>
      </c>
      <c r="K3114" s="244"/>
      <c r="L3114" s="311">
        <f>SUM(L3115:L3116)</f>
        <v>0</v>
      </c>
      <c r="M3114" s="312">
        <f>SUM(M3115:M3116)</f>
        <v>0</v>
      </c>
      <c r="N3114" s="421">
        <f>SUM(N3115:N3116)</f>
        <v>0</v>
      </c>
      <c r="O3114" s="422">
        <f>SUM(O3115:O3116)</f>
        <v>0</v>
      </c>
      <c r="P3114" s="244"/>
      <c r="Q3114" s="707"/>
      <c r="R3114" s="708"/>
      <c r="S3114" s="709"/>
      <c r="T3114" s="708"/>
      <c r="U3114" s="708"/>
      <c r="V3114" s="708"/>
      <c r="W3114" s="710"/>
      <c r="X3114" s="313">
        <f t="shared" ref="X3114:X3145" si="917">T3114-U3114-V3114-W3114</f>
        <v>0</v>
      </c>
    </row>
    <row r="3115" spans="2:24" ht="18.600000000000001" hidden="1" thickBot="1">
      <c r="B3115" s="140"/>
      <c r="C3115" s="144">
        <v>101</v>
      </c>
      <c r="D3115" s="138" t="s">
        <v>1246</v>
      </c>
      <c r="E3115" s="704"/>
      <c r="F3115" s="449"/>
      <c r="G3115" s="245"/>
      <c r="H3115" s="245"/>
      <c r="I3115" s="476">
        <f>F3115+G3115+H3115</f>
        <v>0</v>
      </c>
      <c r="J3115" s="243" t="str">
        <f t="shared" si="916"/>
        <v/>
      </c>
      <c r="K3115" s="244"/>
      <c r="L3115" s="423"/>
      <c r="M3115" s="252"/>
      <c r="N3115" s="315">
        <f>I3115</f>
        <v>0</v>
      </c>
      <c r="O3115" s="424">
        <f>L3115+M3115-N3115</f>
        <v>0</v>
      </c>
      <c r="P3115" s="244"/>
      <c r="Q3115" s="663"/>
      <c r="R3115" s="667"/>
      <c r="S3115" s="667"/>
      <c r="T3115" s="667"/>
      <c r="U3115" s="667"/>
      <c r="V3115" s="667"/>
      <c r="W3115" s="711"/>
      <c r="X3115" s="313">
        <f t="shared" si="917"/>
        <v>0</v>
      </c>
    </row>
    <row r="3116" spans="2:24" ht="18.600000000000001" hidden="1" thickBot="1">
      <c r="B3116" s="140"/>
      <c r="C3116" s="137">
        <v>102</v>
      </c>
      <c r="D3116" s="139" t="s">
        <v>1247</v>
      </c>
      <c r="E3116" s="704"/>
      <c r="F3116" s="449"/>
      <c r="G3116" s="245"/>
      <c r="H3116" s="245"/>
      <c r="I3116" s="476">
        <f>F3116+G3116+H3116</f>
        <v>0</v>
      </c>
      <c r="J3116" s="243" t="str">
        <f t="shared" si="916"/>
        <v/>
      </c>
      <c r="K3116" s="244"/>
      <c r="L3116" s="423"/>
      <c r="M3116" s="252"/>
      <c r="N3116" s="315">
        <f>I3116</f>
        <v>0</v>
      </c>
      <c r="O3116" s="424">
        <f>L3116+M3116-N3116</f>
        <v>0</v>
      </c>
      <c r="P3116" s="244"/>
      <c r="Q3116" s="663"/>
      <c r="R3116" s="667"/>
      <c r="S3116" s="667"/>
      <c r="T3116" s="667"/>
      <c r="U3116" s="667"/>
      <c r="V3116" s="667"/>
      <c r="W3116" s="711"/>
      <c r="X3116" s="313">
        <f t="shared" si="917"/>
        <v>0</v>
      </c>
    </row>
    <row r="3117" spans="2:24" ht="18.600000000000001" hidden="1" thickBot="1">
      <c r="B3117" s="686">
        <v>200</v>
      </c>
      <c r="C3117" s="946" t="s">
        <v>1248</v>
      </c>
      <c r="D3117" s="946"/>
      <c r="E3117" s="687"/>
      <c r="F3117" s="688">
        <f>SUM(F3118:F3122)</f>
        <v>0</v>
      </c>
      <c r="G3117" s="689">
        <f>SUM(G3118:G3122)</f>
        <v>0</v>
      </c>
      <c r="H3117" s="689">
        <f>SUM(H3118:H3122)</f>
        <v>0</v>
      </c>
      <c r="I3117" s="689">
        <f>SUM(I3118:I3122)</f>
        <v>0</v>
      </c>
      <c r="J3117" s="243" t="str">
        <f t="shared" si="916"/>
        <v/>
      </c>
      <c r="K3117" s="244"/>
      <c r="L3117" s="316">
        <f>SUM(L3118:L3122)</f>
        <v>0</v>
      </c>
      <c r="M3117" s="317">
        <f>SUM(M3118:M3122)</f>
        <v>0</v>
      </c>
      <c r="N3117" s="425">
        <f>SUM(N3118:N3122)</f>
        <v>0</v>
      </c>
      <c r="O3117" s="426">
        <f>SUM(O3118:O3122)</f>
        <v>0</v>
      </c>
      <c r="P3117" s="244"/>
      <c r="Q3117" s="665"/>
      <c r="R3117" s="666"/>
      <c r="S3117" s="666"/>
      <c r="T3117" s="666"/>
      <c r="U3117" s="666"/>
      <c r="V3117" s="666"/>
      <c r="W3117" s="712"/>
      <c r="X3117" s="313">
        <f t="shared" si="917"/>
        <v>0</v>
      </c>
    </row>
    <row r="3118" spans="2:24" ht="18.600000000000001" hidden="1" thickBot="1">
      <c r="B3118" s="143"/>
      <c r="C3118" s="144">
        <v>201</v>
      </c>
      <c r="D3118" s="138" t="s">
        <v>1249</v>
      </c>
      <c r="E3118" s="704"/>
      <c r="F3118" s="449"/>
      <c r="G3118" s="245"/>
      <c r="H3118" s="245"/>
      <c r="I3118" s="476">
        <f>F3118+G3118+H3118</f>
        <v>0</v>
      </c>
      <c r="J3118" s="243" t="str">
        <f t="shared" si="916"/>
        <v/>
      </c>
      <c r="K3118" s="244"/>
      <c r="L3118" s="423"/>
      <c r="M3118" s="252"/>
      <c r="N3118" s="315">
        <f>I3118</f>
        <v>0</v>
      </c>
      <c r="O3118" s="424">
        <f>L3118+M3118-N3118</f>
        <v>0</v>
      </c>
      <c r="P3118" s="244"/>
      <c r="Q3118" s="663"/>
      <c r="R3118" s="667"/>
      <c r="S3118" s="667"/>
      <c r="T3118" s="667"/>
      <c r="U3118" s="667"/>
      <c r="V3118" s="667"/>
      <c r="W3118" s="711"/>
      <c r="X3118" s="313">
        <f t="shared" si="917"/>
        <v>0</v>
      </c>
    </row>
    <row r="3119" spans="2:24" ht="18.600000000000001" hidden="1" thickBot="1">
      <c r="B3119" s="136"/>
      <c r="C3119" s="137">
        <v>202</v>
      </c>
      <c r="D3119" s="145" t="s">
        <v>1250</v>
      </c>
      <c r="E3119" s="704"/>
      <c r="F3119" s="449"/>
      <c r="G3119" s="245"/>
      <c r="H3119" s="245"/>
      <c r="I3119" s="476">
        <f>F3119+G3119+H3119</f>
        <v>0</v>
      </c>
      <c r="J3119" s="243" t="str">
        <f t="shared" si="916"/>
        <v/>
      </c>
      <c r="K3119" s="244"/>
      <c r="L3119" s="423"/>
      <c r="M3119" s="252"/>
      <c r="N3119" s="315">
        <f>I3119</f>
        <v>0</v>
      </c>
      <c r="O3119" s="424">
        <f>L3119+M3119-N3119</f>
        <v>0</v>
      </c>
      <c r="P3119" s="244"/>
      <c r="Q3119" s="663"/>
      <c r="R3119" s="667"/>
      <c r="S3119" s="667"/>
      <c r="T3119" s="667"/>
      <c r="U3119" s="667"/>
      <c r="V3119" s="667"/>
      <c r="W3119" s="711"/>
      <c r="X3119" s="313">
        <f t="shared" si="917"/>
        <v>0</v>
      </c>
    </row>
    <row r="3120" spans="2:24" ht="18.600000000000001" hidden="1" thickBot="1">
      <c r="B3120" s="152"/>
      <c r="C3120" s="137">
        <v>205</v>
      </c>
      <c r="D3120" s="145" t="s">
        <v>901</v>
      </c>
      <c r="E3120" s="704"/>
      <c r="F3120" s="449"/>
      <c r="G3120" s="245"/>
      <c r="H3120" s="245"/>
      <c r="I3120" s="476">
        <f>F3120+G3120+H3120</f>
        <v>0</v>
      </c>
      <c r="J3120" s="243" t="str">
        <f t="shared" si="916"/>
        <v/>
      </c>
      <c r="K3120" s="244"/>
      <c r="L3120" s="423"/>
      <c r="M3120" s="252"/>
      <c r="N3120" s="315">
        <f>I3120</f>
        <v>0</v>
      </c>
      <c r="O3120" s="424">
        <f>L3120+M3120-N3120</f>
        <v>0</v>
      </c>
      <c r="P3120" s="244"/>
      <c r="Q3120" s="663"/>
      <c r="R3120" s="667"/>
      <c r="S3120" s="667"/>
      <c r="T3120" s="667"/>
      <c r="U3120" s="667"/>
      <c r="V3120" s="667"/>
      <c r="W3120" s="711"/>
      <c r="X3120" s="313">
        <f t="shared" si="917"/>
        <v>0</v>
      </c>
    </row>
    <row r="3121" spans="2:24" ht="18.600000000000001" hidden="1" thickBot="1">
      <c r="B3121" s="152"/>
      <c r="C3121" s="137">
        <v>208</v>
      </c>
      <c r="D3121" s="159" t="s">
        <v>902</v>
      </c>
      <c r="E3121" s="704"/>
      <c r="F3121" s="449"/>
      <c r="G3121" s="245"/>
      <c r="H3121" s="245"/>
      <c r="I3121" s="476">
        <f>F3121+G3121+H3121</f>
        <v>0</v>
      </c>
      <c r="J3121" s="243" t="str">
        <f t="shared" si="916"/>
        <v/>
      </c>
      <c r="K3121" s="244"/>
      <c r="L3121" s="423"/>
      <c r="M3121" s="252"/>
      <c r="N3121" s="315">
        <f>I3121</f>
        <v>0</v>
      </c>
      <c r="O3121" s="424">
        <f>L3121+M3121-N3121</f>
        <v>0</v>
      </c>
      <c r="P3121" s="244"/>
      <c r="Q3121" s="663"/>
      <c r="R3121" s="667"/>
      <c r="S3121" s="667"/>
      <c r="T3121" s="667"/>
      <c r="U3121" s="667"/>
      <c r="V3121" s="667"/>
      <c r="W3121" s="711"/>
      <c r="X3121" s="313">
        <f t="shared" si="917"/>
        <v>0</v>
      </c>
    </row>
    <row r="3122" spans="2:24" ht="18.600000000000001" hidden="1" thickBot="1">
      <c r="B3122" s="143"/>
      <c r="C3122" s="142">
        <v>209</v>
      </c>
      <c r="D3122" s="148" t="s">
        <v>903</v>
      </c>
      <c r="E3122" s="704"/>
      <c r="F3122" s="449"/>
      <c r="G3122" s="245"/>
      <c r="H3122" s="245"/>
      <c r="I3122" s="476">
        <f>F3122+G3122+H3122</f>
        <v>0</v>
      </c>
      <c r="J3122" s="243" t="str">
        <f t="shared" si="916"/>
        <v/>
      </c>
      <c r="K3122" s="244"/>
      <c r="L3122" s="423"/>
      <c r="M3122" s="252"/>
      <c r="N3122" s="315">
        <f>I3122</f>
        <v>0</v>
      </c>
      <c r="O3122" s="424">
        <f>L3122+M3122-N3122</f>
        <v>0</v>
      </c>
      <c r="P3122" s="244"/>
      <c r="Q3122" s="663"/>
      <c r="R3122" s="667"/>
      <c r="S3122" s="667"/>
      <c r="T3122" s="667"/>
      <c r="U3122" s="667"/>
      <c r="V3122" s="667"/>
      <c r="W3122" s="711"/>
      <c r="X3122" s="313">
        <f t="shared" si="917"/>
        <v>0</v>
      </c>
    </row>
    <row r="3123" spans="2:24" ht="18.600000000000001" hidden="1" thickBot="1">
      <c r="B3123" s="686">
        <v>500</v>
      </c>
      <c r="C3123" s="947" t="s">
        <v>203</v>
      </c>
      <c r="D3123" s="947"/>
      <c r="E3123" s="687"/>
      <c r="F3123" s="688">
        <f>SUM(F3124:F3130)</f>
        <v>0</v>
      </c>
      <c r="G3123" s="689">
        <f>SUM(G3124:G3130)</f>
        <v>0</v>
      </c>
      <c r="H3123" s="689">
        <f>SUM(H3124:H3130)</f>
        <v>0</v>
      </c>
      <c r="I3123" s="689">
        <f>SUM(I3124:I3130)</f>
        <v>0</v>
      </c>
      <c r="J3123" s="243" t="str">
        <f t="shared" si="916"/>
        <v/>
      </c>
      <c r="K3123" s="244"/>
      <c r="L3123" s="316">
        <f>SUM(L3124:L3130)</f>
        <v>0</v>
      </c>
      <c r="M3123" s="317">
        <f>SUM(M3124:M3130)</f>
        <v>0</v>
      </c>
      <c r="N3123" s="425">
        <f>SUM(N3124:N3130)</f>
        <v>0</v>
      </c>
      <c r="O3123" s="426">
        <f>SUM(O3124:O3130)</f>
        <v>0</v>
      </c>
      <c r="P3123" s="244"/>
      <c r="Q3123" s="665"/>
      <c r="R3123" s="666"/>
      <c r="S3123" s="667"/>
      <c r="T3123" s="666"/>
      <c r="U3123" s="666"/>
      <c r="V3123" s="666"/>
      <c r="W3123" s="712"/>
      <c r="X3123" s="313">
        <f t="shared" si="917"/>
        <v>0</v>
      </c>
    </row>
    <row r="3124" spans="2:24" ht="18.600000000000001" hidden="1" thickBot="1">
      <c r="B3124" s="143"/>
      <c r="C3124" s="160">
        <v>551</v>
      </c>
      <c r="D3124" s="456" t="s">
        <v>204</v>
      </c>
      <c r="E3124" s="704"/>
      <c r="F3124" s="449"/>
      <c r="G3124" s="245"/>
      <c r="H3124" s="245"/>
      <c r="I3124" s="476">
        <f t="shared" ref="I3124:I3131" si="918">F3124+G3124+H3124</f>
        <v>0</v>
      </c>
      <c r="J3124" s="243" t="str">
        <f t="shared" si="916"/>
        <v/>
      </c>
      <c r="K3124" s="244"/>
      <c r="L3124" s="423"/>
      <c r="M3124" s="252"/>
      <c r="N3124" s="315">
        <f t="shared" ref="N3124:N3131" si="919">I3124</f>
        <v>0</v>
      </c>
      <c r="O3124" s="424">
        <f t="shared" ref="O3124:O3131" si="920">L3124+M3124-N3124</f>
        <v>0</v>
      </c>
      <c r="P3124" s="244"/>
      <c r="Q3124" s="663"/>
      <c r="R3124" s="667"/>
      <c r="S3124" s="667"/>
      <c r="T3124" s="667"/>
      <c r="U3124" s="667"/>
      <c r="V3124" s="667"/>
      <c r="W3124" s="711"/>
      <c r="X3124" s="313">
        <f t="shared" si="917"/>
        <v>0</v>
      </c>
    </row>
    <row r="3125" spans="2:24" ht="18.600000000000001" hidden="1" thickBot="1">
      <c r="B3125" s="143"/>
      <c r="C3125" s="161">
        <v>552</v>
      </c>
      <c r="D3125" s="457" t="s">
        <v>205</v>
      </c>
      <c r="E3125" s="704"/>
      <c r="F3125" s="449"/>
      <c r="G3125" s="245"/>
      <c r="H3125" s="245"/>
      <c r="I3125" s="476">
        <f t="shared" si="918"/>
        <v>0</v>
      </c>
      <c r="J3125" s="243" t="str">
        <f t="shared" si="916"/>
        <v/>
      </c>
      <c r="K3125" s="244"/>
      <c r="L3125" s="423"/>
      <c r="M3125" s="252"/>
      <c r="N3125" s="315">
        <f t="shared" si="919"/>
        <v>0</v>
      </c>
      <c r="O3125" s="424">
        <f t="shared" si="920"/>
        <v>0</v>
      </c>
      <c r="P3125" s="244"/>
      <c r="Q3125" s="663"/>
      <c r="R3125" s="667"/>
      <c r="S3125" s="667"/>
      <c r="T3125" s="667"/>
      <c r="U3125" s="667"/>
      <c r="V3125" s="667"/>
      <c r="W3125" s="711"/>
      <c r="X3125" s="313">
        <f t="shared" si="917"/>
        <v>0</v>
      </c>
    </row>
    <row r="3126" spans="2:24" ht="18.600000000000001" hidden="1" thickBot="1">
      <c r="B3126" s="143"/>
      <c r="C3126" s="161">
        <v>558</v>
      </c>
      <c r="D3126" s="457" t="s">
        <v>1676</v>
      </c>
      <c r="E3126" s="704"/>
      <c r="F3126" s="592">
        <v>0</v>
      </c>
      <c r="G3126" s="592">
        <v>0</v>
      </c>
      <c r="H3126" s="592">
        <v>0</v>
      </c>
      <c r="I3126" s="476">
        <f t="shared" si="918"/>
        <v>0</v>
      </c>
      <c r="J3126" s="243" t="str">
        <f t="shared" si="916"/>
        <v/>
      </c>
      <c r="K3126" s="244"/>
      <c r="L3126" s="423"/>
      <c r="M3126" s="252"/>
      <c r="N3126" s="315">
        <f t="shared" si="919"/>
        <v>0</v>
      </c>
      <c r="O3126" s="424">
        <f t="shared" si="920"/>
        <v>0</v>
      </c>
      <c r="P3126" s="244"/>
      <c r="Q3126" s="663"/>
      <c r="R3126" s="667"/>
      <c r="S3126" s="667"/>
      <c r="T3126" s="667"/>
      <c r="U3126" s="667"/>
      <c r="V3126" s="667"/>
      <c r="W3126" s="711"/>
      <c r="X3126" s="313">
        <f t="shared" si="917"/>
        <v>0</v>
      </c>
    </row>
    <row r="3127" spans="2:24" ht="18.600000000000001" hidden="1" thickBot="1">
      <c r="B3127" s="143"/>
      <c r="C3127" s="161">
        <v>560</v>
      </c>
      <c r="D3127" s="458" t="s">
        <v>206</v>
      </c>
      <c r="E3127" s="704"/>
      <c r="F3127" s="449"/>
      <c r="G3127" s="245"/>
      <c r="H3127" s="245"/>
      <c r="I3127" s="476">
        <f t="shared" si="918"/>
        <v>0</v>
      </c>
      <c r="J3127" s="243" t="str">
        <f t="shared" si="916"/>
        <v/>
      </c>
      <c r="K3127" s="244"/>
      <c r="L3127" s="423"/>
      <c r="M3127" s="252"/>
      <c r="N3127" s="315">
        <f t="shared" si="919"/>
        <v>0</v>
      </c>
      <c r="O3127" s="424">
        <f t="shared" si="920"/>
        <v>0</v>
      </c>
      <c r="P3127" s="244"/>
      <c r="Q3127" s="663"/>
      <c r="R3127" s="667"/>
      <c r="S3127" s="667"/>
      <c r="T3127" s="667"/>
      <c r="U3127" s="667"/>
      <c r="V3127" s="667"/>
      <c r="W3127" s="711"/>
      <c r="X3127" s="313">
        <f t="shared" si="917"/>
        <v>0</v>
      </c>
    </row>
    <row r="3128" spans="2:24" ht="18.600000000000001" hidden="1" thickBot="1">
      <c r="B3128" s="143"/>
      <c r="C3128" s="161">
        <v>580</v>
      </c>
      <c r="D3128" s="457" t="s">
        <v>207</v>
      </c>
      <c r="E3128" s="704"/>
      <c r="F3128" s="449"/>
      <c r="G3128" s="245"/>
      <c r="H3128" s="245"/>
      <c r="I3128" s="476">
        <f t="shared" si="918"/>
        <v>0</v>
      </c>
      <c r="J3128" s="243" t="str">
        <f t="shared" si="916"/>
        <v/>
      </c>
      <c r="K3128" s="244"/>
      <c r="L3128" s="423"/>
      <c r="M3128" s="252"/>
      <c r="N3128" s="315">
        <f t="shared" si="919"/>
        <v>0</v>
      </c>
      <c r="O3128" s="424">
        <f t="shared" si="920"/>
        <v>0</v>
      </c>
      <c r="P3128" s="244"/>
      <c r="Q3128" s="663"/>
      <c r="R3128" s="667"/>
      <c r="S3128" s="667"/>
      <c r="T3128" s="667"/>
      <c r="U3128" s="667"/>
      <c r="V3128" s="667"/>
      <c r="W3128" s="711"/>
      <c r="X3128" s="313">
        <f t="shared" si="917"/>
        <v>0</v>
      </c>
    </row>
    <row r="3129" spans="2:24" ht="18.600000000000001" hidden="1" thickBot="1">
      <c r="B3129" s="143"/>
      <c r="C3129" s="161">
        <v>588</v>
      </c>
      <c r="D3129" s="457" t="s">
        <v>1681</v>
      </c>
      <c r="E3129" s="704"/>
      <c r="F3129" s="592">
        <v>0</v>
      </c>
      <c r="G3129" s="592">
        <v>0</v>
      </c>
      <c r="H3129" s="592">
        <v>0</v>
      </c>
      <c r="I3129" s="476">
        <f t="shared" si="918"/>
        <v>0</v>
      </c>
      <c r="J3129" s="243" t="str">
        <f t="shared" si="916"/>
        <v/>
      </c>
      <c r="K3129" s="244"/>
      <c r="L3129" s="423"/>
      <c r="M3129" s="252"/>
      <c r="N3129" s="315">
        <f t="shared" si="919"/>
        <v>0</v>
      </c>
      <c r="O3129" s="424">
        <f t="shared" si="920"/>
        <v>0</v>
      </c>
      <c r="P3129" s="244"/>
      <c r="Q3129" s="663"/>
      <c r="R3129" s="667"/>
      <c r="S3129" s="667"/>
      <c r="T3129" s="667"/>
      <c r="U3129" s="667"/>
      <c r="V3129" s="667"/>
      <c r="W3129" s="711"/>
      <c r="X3129" s="313">
        <f t="shared" si="917"/>
        <v>0</v>
      </c>
    </row>
    <row r="3130" spans="2:24" ht="32.4" hidden="1" thickBot="1">
      <c r="B3130" s="143"/>
      <c r="C3130" s="162">
        <v>590</v>
      </c>
      <c r="D3130" s="459" t="s">
        <v>208</v>
      </c>
      <c r="E3130" s="704"/>
      <c r="F3130" s="449"/>
      <c r="G3130" s="245"/>
      <c r="H3130" s="245"/>
      <c r="I3130" s="476">
        <f t="shared" si="918"/>
        <v>0</v>
      </c>
      <c r="J3130" s="243" t="str">
        <f t="shared" si="916"/>
        <v/>
      </c>
      <c r="K3130" s="244"/>
      <c r="L3130" s="423"/>
      <c r="M3130" s="252"/>
      <c r="N3130" s="315">
        <f t="shared" si="919"/>
        <v>0</v>
      </c>
      <c r="O3130" s="424">
        <f t="shared" si="920"/>
        <v>0</v>
      </c>
      <c r="P3130" s="244"/>
      <c r="Q3130" s="663"/>
      <c r="R3130" s="667"/>
      <c r="S3130" s="667"/>
      <c r="T3130" s="667"/>
      <c r="U3130" s="667"/>
      <c r="V3130" s="667"/>
      <c r="W3130" s="711"/>
      <c r="X3130" s="313">
        <f t="shared" si="917"/>
        <v>0</v>
      </c>
    </row>
    <row r="3131" spans="2:24" ht="18.600000000000001" hidden="1" thickBot="1">
      <c r="B3131" s="686">
        <v>800</v>
      </c>
      <c r="C3131" s="947" t="s">
        <v>1059</v>
      </c>
      <c r="D3131" s="947"/>
      <c r="E3131" s="687"/>
      <c r="F3131" s="690"/>
      <c r="G3131" s="691"/>
      <c r="H3131" s="691"/>
      <c r="I3131" s="692">
        <f t="shared" si="918"/>
        <v>0</v>
      </c>
      <c r="J3131" s="243" t="str">
        <f t="shared" si="916"/>
        <v/>
      </c>
      <c r="K3131" s="244"/>
      <c r="L3131" s="428"/>
      <c r="M3131" s="254"/>
      <c r="N3131" s="315">
        <f t="shared" si="919"/>
        <v>0</v>
      </c>
      <c r="O3131" s="424">
        <f t="shared" si="920"/>
        <v>0</v>
      </c>
      <c r="P3131" s="244"/>
      <c r="Q3131" s="665"/>
      <c r="R3131" s="666"/>
      <c r="S3131" s="667"/>
      <c r="T3131" s="667"/>
      <c r="U3131" s="666"/>
      <c r="V3131" s="667"/>
      <c r="W3131" s="711"/>
      <c r="X3131" s="313">
        <f t="shared" si="917"/>
        <v>0</v>
      </c>
    </row>
    <row r="3132" spans="2:24" ht="18.600000000000001" thickBot="1">
      <c r="B3132" s="686">
        <v>1000</v>
      </c>
      <c r="C3132" s="943" t="s">
        <v>210</v>
      </c>
      <c r="D3132" s="943"/>
      <c r="E3132" s="687"/>
      <c r="F3132" s="688">
        <f>SUM(F3133:F3149)</f>
        <v>932</v>
      </c>
      <c r="G3132" s="689">
        <f>SUM(G3133:G3149)</f>
        <v>3000</v>
      </c>
      <c r="H3132" s="689">
        <f>SUM(H3133:H3149)</f>
        <v>0</v>
      </c>
      <c r="I3132" s="689">
        <f>SUM(I3133:I3149)</f>
        <v>3932</v>
      </c>
      <c r="J3132" s="243">
        <f t="shared" si="916"/>
        <v>1</v>
      </c>
      <c r="K3132" s="244"/>
      <c r="L3132" s="316">
        <f>SUM(L3133:L3149)</f>
        <v>0</v>
      </c>
      <c r="M3132" s="317">
        <f>SUM(M3133:M3149)</f>
        <v>0</v>
      </c>
      <c r="N3132" s="425">
        <f>SUM(N3133:N3149)</f>
        <v>3932</v>
      </c>
      <c r="O3132" s="426">
        <f>SUM(O3133:O3149)</f>
        <v>-3932</v>
      </c>
      <c r="P3132" s="244"/>
      <c r="Q3132" s="316">
        <f t="shared" ref="Q3132:W3132" si="921">SUM(Q3133:Q3149)</f>
        <v>0</v>
      </c>
      <c r="R3132" s="317">
        <f t="shared" si="921"/>
        <v>0</v>
      </c>
      <c r="S3132" s="317">
        <f t="shared" si="921"/>
        <v>3932</v>
      </c>
      <c r="T3132" s="317">
        <f t="shared" si="921"/>
        <v>-3932</v>
      </c>
      <c r="U3132" s="317">
        <f t="shared" si="921"/>
        <v>0</v>
      </c>
      <c r="V3132" s="317">
        <f t="shared" si="921"/>
        <v>0</v>
      </c>
      <c r="W3132" s="426">
        <f t="shared" si="921"/>
        <v>0</v>
      </c>
      <c r="X3132" s="313">
        <f t="shared" si="917"/>
        <v>-3932</v>
      </c>
    </row>
    <row r="3133" spans="2:24" ht="18.600000000000001" hidden="1" thickBot="1">
      <c r="B3133" s="136"/>
      <c r="C3133" s="144">
        <v>1011</v>
      </c>
      <c r="D3133" s="163" t="s">
        <v>211</v>
      </c>
      <c r="E3133" s="704"/>
      <c r="F3133" s="449"/>
      <c r="G3133" s="245"/>
      <c r="H3133" s="245"/>
      <c r="I3133" s="476">
        <f t="shared" ref="I3133:I3149" si="922">F3133+G3133+H3133</f>
        <v>0</v>
      </c>
      <c r="J3133" s="243" t="str">
        <f t="shared" si="916"/>
        <v/>
      </c>
      <c r="K3133" s="244"/>
      <c r="L3133" s="423"/>
      <c r="M3133" s="252"/>
      <c r="N3133" s="315">
        <f t="shared" ref="N3133:N3149" si="923">I3133</f>
        <v>0</v>
      </c>
      <c r="O3133" s="424">
        <f t="shared" ref="O3133:O3149" si="924">L3133+M3133-N3133</f>
        <v>0</v>
      </c>
      <c r="P3133" s="244"/>
      <c r="Q3133" s="423"/>
      <c r="R3133" s="252"/>
      <c r="S3133" s="429">
        <f t="shared" ref="S3133:S3140" si="925">+IF(+(L3133+M3133)&gt;=I3133,+M3133,+(+I3133-L3133))</f>
        <v>0</v>
      </c>
      <c r="T3133" s="315">
        <f t="shared" ref="T3133:T3140" si="926">Q3133+R3133-S3133</f>
        <v>0</v>
      </c>
      <c r="U3133" s="252"/>
      <c r="V3133" s="252"/>
      <c r="W3133" s="253"/>
      <c r="X3133" s="313">
        <f t="shared" si="917"/>
        <v>0</v>
      </c>
    </row>
    <row r="3134" spans="2:24" ht="18.600000000000001" hidden="1" thickBot="1">
      <c r="B3134" s="136"/>
      <c r="C3134" s="137">
        <v>1012</v>
      </c>
      <c r="D3134" s="145" t="s">
        <v>212</v>
      </c>
      <c r="E3134" s="704"/>
      <c r="F3134" s="449"/>
      <c r="G3134" s="245"/>
      <c r="H3134" s="245"/>
      <c r="I3134" s="476">
        <f t="shared" si="922"/>
        <v>0</v>
      </c>
      <c r="J3134" s="243" t="str">
        <f t="shared" si="916"/>
        <v/>
      </c>
      <c r="K3134" s="244"/>
      <c r="L3134" s="423"/>
      <c r="M3134" s="252"/>
      <c r="N3134" s="315">
        <f t="shared" si="923"/>
        <v>0</v>
      </c>
      <c r="O3134" s="424">
        <f t="shared" si="924"/>
        <v>0</v>
      </c>
      <c r="P3134" s="244"/>
      <c r="Q3134" s="423"/>
      <c r="R3134" s="252"/>
      <c r="S3134" s="429">
        <f t="shared" si="925"/>
        <v>0</v>
      </c>
      <c r="T3134" s="315">
        <f t="shared" si="926"/>
        <v>0</v>
      </c>
      <c r="U3134" s="252"/>
      <c r="V3134" s="252"/>
      <c r="W3134" s="253"/>
      <c r="X3134" s="313">
        <f t="shared" si="917"/>
        <v>0</v>
      </c>
    </row>
    <row r="3135" spans="2:24" ht="18.600000000000001" hidden="1" thickBot="1">
      <c r="B3135" s="136"/>
      <c r="C3135" s="137">
        <v>1013</v>
      </c>
      <c r="D3135" s="145" t="s">
        <v>213</v>
      </c>
      <c r="E3135" s="704"/>
      <c r="F3135" s="449"/>
      <c r="G3135" s="245"/>
      <c r="H3135" s="245"/>
      <c r="I3135" s="476">
        <f t="shared" si="922"/>
        <v>0</v>
      </c>
      <c r="J3135" s="243" t="str">
        <f t="shared" si="916"/>
        <v/>
      </c>
      <c r="K3135" s="244"/>
      <c r="L3135" s="423"/>
      <c r="M3135" s="252"/>
      <c r="N3135" s="315">
        <f t="shared" si="923"/>
        <v>0</v>
      </c>
      <c r="O3135" s="424">
        <f t="shared" si="924"/>
        <v>0</v>
      </c>
      <c r="P3135" s="244"/>
      <c r="Q3135" s="423"/>
      <c r="R3135" s="252"/>
      <c r="S3135" s="429">
        <f t="shared" si="925"/>
        <v>0</v>
      </c>
      <c r="T3135" s="315">
        <f t="shared" si="926"/>
        <v>0</v>
      </c>
      <c r="U3135" s="252"/>
      <c r="V3135" s="252"/>
      <c r="W3135" s="253"/>
      <c r="X3135" s="313">
        <f t="shared" si="917"/>
        <v>0</v>
      </c>
    </row>
    <row r="3136" spans="2:24" ht="18.600000000000001" hidden="1" thickBot="1">
      <c r="B3136" s="136"/>
      <c r="C3136" s="137">
        <v>1014</v>
      </c>
      <c r="D3136" s="145" t="s">
        <v>214</v>
      </c>
      <c r="E3136" s="704"/>
      <c r="F3136" s="449"/>
      <c r="G3136" s="245"/>
      <c r="H3136" s="245"/>
      <c r="I3136" s="476">
        <f t="shared" si="922"/>
        <v>0</v>
      </c>
      <c r="J3136" s="243" t="str">
        <f t="shared" si="916"/>
        <v/>
      </c>
      <c r="K3136" s="244"/>
      <c r="L3136" s="423"/>
      <c r="M3136" s="252"/>
      <c r="N3136" s="315">
        <f t="shared" si="923"/>
        <v>0</v>
      </c>
      <c r="O3136" s="424">
        <f t="shared" si="924"/>
        <v>0</v>
      </c>
      <c r="P3136" s="244"/>
      <c r="Q3136" s="423"/>
      <c r="R3136" s="252"/>
      <c r="S3136" s="429">
        <f t="shared" si="925"/>
        <v>0</v>
      </c>
      <c r="T3136" s="315">
        <f t="shared" si="926"/>
        <v>0</v>
      </c>
      <c r="U3136" s="252"/>
      <c r="V3136" s="252"/>
      <c r="W3136" s="253"/>
      <c r="X3136" s="313">
        <f t="shared" si="917"/>
        <v>0</v>
      </c>
    </row>
    <row r="3137" spans="2:24" ht="18.600000000000001" hidden="1" thickBot="1">
      <c r="B3137" s="136"/>
      <c r="C3137" s="137">
        <v>1015</v>
      </c>
      <c r="D3137" s="145" t="s">
        <v>215</v>
      </c>
      <c r="E3137" s="704"/>
      <c r="F3137" s="449"/>
      <c r="G3137" s="245"/>
      <c r="H3137" s="245"/>
      <c r="I3137" s="476">
        <f t="shared" si="922"/>
        <v>0</v>
      </c>
      <c r="J3137" s="243" t="str">
        <f t="shared" si="916"/>
        <v/>
      </c>
      <c r="K3137" s="244"/>
      <c r="L3137" s="423"/>
      <c r="M3137" s="252"/>
      <c r="N3137" s="315">
        <f t="shared" si="923"/>
        <v>0</v>
      </c>
      <c r="O3137" s="424">
        <f t="shared" si="924"/>
        <v>0</v>
      </c>
      <c r="P3137" s="244"/>
      <c r="Q3137" s="423"/>
      <c r="R3137" s="252"/>
      <c r="S3137" s="429">
        <f t="shared" si="925"/>
        <v>0</v>
      </c>
      <c r="T3137" s="315">
        <f t="shared" si="926"/>
        <v>0</v>
      </c>
      <c r="U3137" s="252"/>
      <c r="V3137" s="252"/>
      <c r="W3137" s="253"/>
      <c r="X3137" s="313">
        <f t="shared" si="917"/>
        <v>0</v>
      </c>
    </row>
    <row r="3138" spans="2:24" ht="18.600000000000001" hidden="1" thickBot="1">
      <c r="B3138" s="136"/>
      <c r="C3138" s="137">
        <v>1016</v>
      </c>
      <c r="D3138" s="145" t="s">
        <v>216</v>
      </c>
      <c r="E3138" s="704"/>
      <c r="F3138" s="449"/>
      <c r="G3138" s="245"/>
      <c r="H3138" s="245"/>
      <c r="I3138" s="476">
        <f t="shared" si="922"/>
        <v>0</v>
      </c>
      <c r="J3138" s="243" t="str">
        <f t="shared" si="916"/>
        <v/>
      </c>
      <c r="K3138" s="244"/>
      <c r="L3138" s="423"/>
      <c r="M3138" s="252"/>
      <c r="N3138" s="315">
        <f t="shared" si="923"/>
        <v>0</v>
      </c>
      <c r="O3138" s="424">
        <f t="shared" si="924"/>
        <v>0</v>
      </c>
      <c r="P3138" s="244"/>
      <c r="Q3138" s="423"/>
      <c r="R3138" s="252"/>
      <c r="S3138" s="429">
        <f t="shared" si="925"/>
        <v>0</v>
      </c>
      <c r="T3138" s="315">
        <f t="shared" si="926"/>
        <v>0</v>
      </c>
      <c r="U3138" s="252"/>
      <c r="V3138" s="252"/>
      <c r="W3138" s="253"/>
      <c r="X3138" s="313">
        <f t="shared" si="917"/>
        <v>0</v>
      </c>
    </row>
    <row r="3139" spans="2:24" ht="18.600000000000001" thickBot="1">
      <c r="B3139" s="140"/>
      <c r="C3139" s="164">
        <v>1020</v>
      </c>
      <c r="D3139" s="165" t="s">
        <v>217</v>
      </c>
      <c r="E3139" s="704"/>
      <c r="F3139" s="449">
        <v>932</v>
      </c>
      <c r="G3139" s="245">
        <v>3000</v>
      </c>
      <c r="H3139" s="245"/>
      <c r="I3139" s="476">
        <f t="shared" si="922"/>
        <v>3932</v>
      </c>
      <c r="J3139" s="243">
        <f t="shared" si="916"/>
        <v>1</v>
      </c>
      <c r="K3139" s="244"/>
      <c r="L3139" s="423"/>
      <c r="M3139" s="252"/>
      <c r="N3139" s="315">
        <f t="shared" si="923"/>
        <v>3932</v>
      </c>
      <c r="O3139" s="424">
        <f t="shared" si="924"/>
        <v>-3932</v>
      </c>
      <c r="P3139" s="244"/>
      <c r="Q3139" s="423"/>
      <c r="R3139" s="252"/>
      <c r="S3139" s="429">
        <f t="shared" si="925"/>
        <v>3932</v>
      </c>
      <c r="T3139" s="315">
        <f t="shared" si="926"/>
        <v>-3932</v>
      </c>
      <c r="U3139" s="252"/>
      <c r="V3139" s="252"/>
      <c r="W3139" s="253"/>
      <c r="X3139" s="313">
        <f t="shared" si="917"/>
        <v>-3932</v>
      </c>
    </row>
    <row r="3140" spans="2:24" ht="18.600000000000001" hidden="1" thickBot="1">
      <c r="B3140" s="136"/>
      <c r="C3140" s="137">
        <v>1030</v>
      </c>
      <c r="D3140" s="145" t="s">
        <v>218</v>
      </c>
      <c r="E3140" s="704"/>
      <c r="F3140" s="449"/>
      <c r="G3140" s="245"/>
      <c r="H3140" s="245"/>
      <c r="I3140" s="476">
        <f t="shared" si="922"/>
        <v>0</v>
      </c>
      <c r="J3140" s="243" t="str">
        <f t="shared" si="916"/>
        <v/>
      </c>
      <c r="K3140" s="244"/>
      <c r="L3140" s="423"/>
      <c r="M3140" s="252"/>
      <c r="N3140" s="315">
        <f t="shared" si="923"/>
        <v>0</v>
      </c>
      <c r="O3140" s="424">
        <f t="shared" si="924"/>
        <v>0</v>
      </c>
      <c r="P3140" s="244"/>
      <c r="Q3140" s="423"/>
      <c r="R3140" s="252"/>
      <c r="S3140" s="429">
        <f t="shared" si="925"/>
        <v>0</v>
      </c>
      <c r="T3140" s="315">
        <f t="shared" si="926"/>
        <v>0</v>
      </c>
      <c r="U3140" s="252"/>
      <c r="V3140" s="252"/>
      <c r="W3140" s="253"/>
      <c r="X3140" s="313">
        <f t="shared" si="917"/>
        <v>0</v>
      </c>
    </row>
    <row r="3141" spans="2:24" ht="18.600000000000001" hidden="1" thickBot="1">
      <c r="B3141" s="136"/>
      <c r="C3141" s="164">
        <v>1051</v>
      </c>
      <c r="D3141" s="167" t="s">
        <v>219</v>
      </c>
      <c r="E3141" s="704"/>
      <c r="F3141" s="449"/>
      <c r="G3141" s="245"/>
      <c r="H3141" s="245"/>
      <c r="I3141" s="476">
        <f t="shared" si="922"/>
        <v>0</v>
      </c>
      <c r="J3141" s="243" t="str">
        <f t="shared" si="916"/>
        <v/>
      </c>
      <c r="K3141" s="244"/>
      <c r="L3141" s="423"/>
      <c r="M3141" s="252"/>
      <c r="N3141" s="315">
        <f t="shared" si="923"/>
        <v>0</v>
      </c>
      <c r="O3141" s="424">
        <f t="shared" si="924"/>
        <v>0</v>
      </c>
      <c r="P3141" s="244"/>
      <c r="Q3141" s="663"/>
      <c r="R3141" s="667"/>
      <c r="S3141" s="667"/>
      <c r="T3141" s="667"/>
      <c r="U3141" s="667"/>
      <c r="V3141" s="667"/>
      <c r="W3141" s="711"/>
      <c r="X3141" s="313">
        <f t="shared" si="917"/>
        <v>0</v>
      </c>
    </row>
    <row r="3142" spans="2:24" ht="18.600000000000001" hidden="1" thickBot="1">
      <c r="B3142" s="136"/>
      <c r="C3142" s="137">
        <v>1052</v>
      </c>
      <c r="D3142" s="145" t="s">
        <v>220</v>
      </c>
      <c r="E3142" s="704"/>
      <c r="F3142" s="449"/>
      <c r="G3142" s="245"/>
      <c r="H3142" s="245"/>
      <c r="I3142" s="476">
        <f t="shared" si="922"/>
        <v>0</v>
      </c>
      <c r="J3142" s="243" t="str">
        <f t="shared" si="916"/>
        <v/>
      </c>
      <c r="K3142" s="244"/>
      <c r="L3142" s="423"/>
      <c r="M3142" s="252"/>
      <c r="N3142" s="315">
        <f t="shared" si="923"/>
        <v>0</v>
      </c>
      <c r="O3142" s="424">
        <f t="shared" si="924"/>
        <v>0</v>
      </c>
      <c r="P3142" s="244"/>
      <c r="Q3142" s="663"/>
      <c r="R3142" s="667"/>
      <c r="S3142" s="667"/>
      <c r="T3142" s="667"/>
      <c r="U3142" s="667"/>
      <c r="V3142" s="667"/>
      <c r="W3142" s="711"/>
      <c r="X3142" s="313">
        <f t="shared" si="917"/>
        <v>0</v>
      </c>
    </row>
    <row r="3143" spans="2:24" ht="18.600000000000001" hidden="1" thickBot="1">
      <c r="B3143" s="136"/>
      <c r="C3143" s="168">
        <v>1053</v>
      </c>
      <c r="D3143" s="169" t="s">
        <v>1682</v>
      </c>
      <c r="E3143" s="704"/>
      <c r="F3143" s="449"/>
      <c r="G3143" s="245"/>
      <c r="H3143" s="245"/>
      <c r="I3143" s="476">
        <f t="shared" si="922"/>
        <v>0</v>
      </c>
      <c r="J3143" s="243" t="str">
        <f t="shared" si="916"/>
        <v/>
      </c>
      <c r="K3143" s="244"/>
      <c r="L3143" s="423"/>
      <c r="M3143" s="252"/>
      <c r="N3143" s="315">
        <f t="shared" si="923"/>
        <v>0</v>
      </c>
      <c r="O3143" s="424">
        <f t="shared" si="924"/>
        <v>0</v>
      </c>
      <c r="P3143" s="244"/>
      <c r="Q3143" s="663"/>
      <c r="R3143" s="667"/>
      <c r="S3143" s="667"/>
      <c r="T3143" s="667"/>
      <c r="U3143" s="667"/>
      <c r="V3143" s="667"/>
      <c r="W3143" s="711"/>
      <c r="X3143" s="313">
        <f t="shared" si="917"/>
        <v>0</v>
      </c>
    </row>
    <row r="3144" spans="2:24" ht="18.600000000000001" hidden="1" thickBot="1">
      <c r="B3144" s="136"/>
      <c r="C3144" s="137">
        <v>1062</v>
      </c>
      <c r="D3144" s="139" t="s">
        <v>221</v>
      </c>
      <c r="E3144" s="704"/>
      <c r="F3144" s="449"/>
      <c r="G3144" s="245"/>
      <c r="H3144" s="245"/>
      <c r="I3144" s="476">
        <f t="shared" si="922"/>
        <v>0</v>
      </c>
      <c r="J3144" s="243" t="str">
        <f t="shared" si="916"/>
        <v/>
      </c>
      <c r="K3144" s="244"/>
      <c r="L3144" s="423"/>
      <c r="M3144" s="252"/>
      <c r="N3144" s="315">
        <f t="shared" si="923"/>
        <v>0</v>
      </c>
      <c r="O3144" s="424">
        <f t="shared" si="924"/>
        <v>0</v>
      </c>
      <c r="P3144" s="244"/>
      <c r="Q3144" s="423"/>
      <c r="R3144" s="252"/>
      <c r="S3144" s="429">
        <f>+IF(+(L3144+M3144)&gt;=I3144,+M3144,+(+I3144-L3144))</f>
        <v>0</v>
      </c>
      <c r="T3144" s="315">
        <f>Q3144+R3144-S3144</f>
        <v>0</v>
      </c>
      <c r="U3144" s="252"/>
      <c r="V3144" s="252"/>
      <c r="W3144" s="253"/>
      <c r="X3144" s="313">
        <f t="shared" si="917"/>
        <v>0</v>
      </c>
    </row>
    <row r="3145" spans="2:24" ht="18.600000000000001" hidden="1" thickBot="1">
      <c r="B3145" s="136"/>
      <c r="C3145" s="137">
        <v>1063</v>
      </c>
      <c r="D3145" s="139" t="s">
        <v>222</v>
      </c>
      <c r="E3145" s="704"/>
      <c r="F3145" s="449"/>
      <c r="G3145" s="245"/>
      <c r="H3145" s="245"/>
      <c r="I3145" s="476">
        <f t="shared" si="922"/>
        <v>0</v>
      </c>
      <c r="J3145" s="243" t="str">
        <f t="shared" si="916"/>
        <v/>
      </c>
      <c r="K3145" s="244"/>
      <c r="L3145" s="423"/>
      <c r="M3145" s="252"/>
      <c r="N3145" s="315">
        <f t="shared" si="923"/>
        <v>0</v>
      </c>
      <c r="O3145" s="424">
        <f t="shared" si="924"/>
        <v>0</v>
      </c>
      <c r="P3145" s="244"/>
      <c r="Q3145" s="663"/>
      <c r="R3145" s="667"/>
      <c r="S3145" s="667"/>
      <c r="T3145" s="667"/>
      <c r="U3145" s="667"/>
      <c r="V3145" s="667"/>
      <c r="W3145" s="711"/>
      <c r="X3145" s="313">
        <f t="shared" si="917"/>
        <v>0</v>
      </c>
    </row>
    <row r="3146" spans="2:24" ht="18.600000000000001" hidden="1" thickBot="1">
      <c r="B3146" s="136"/>
      <c r="C3146" s="168">
        <v>1069</v>
      </c>
      <c r="D3146" s="170" t="s">
        <v>223</v>
      </c>
      <c r="E3146" s="704"/>
      <c r="F3146" s="449"/>
      <c r="G3146" s="245"/>
      <c r="H3146" s="245"/>
      <c r="I3146" s="476">
        <f t="shared" si="922"/>
        <v>0</v>
      </c>
      <c r="J3146" s="243" t="str">
        <f t="shared" ref="J3146:J3177" si="927">(IF($E3146&lt;&gt;0,$J$2,IF($I3146&lt;&gt;0,$J$2,"")))</f>
        <v/>
      </c>
      <c r="K3146" s="244"/>
      <c r="L3146" s="423"/>
      <c r="M3146" s="252"/>
      <c r="N3146" s="315">
        <f t="shared" si="923"/>
        <v>0</v>
      </c>
      <c r="O3146" s="424">
        <f t="shared" si="924"/>
        <v>0</v>
      </c>
      <c r="P3146" s="244"/>
      <c r="Q3146" s="423"/>
      <c r="R3146" s="252"/>
      <c r="S3146" s="429">
        <f>+IF(+(L3146+M3146)&gt;=I3146,+M3146,+(+I3146-L3146))</f>
        <v>0</v>
      </c>
      <c r="T3146" s="315">
        <f>Q3146+R3146-S3146</f>
        <v>0</v>
      </c>
      <c r="U3146" s="252"/>
      <c r="V3146" s="252"/>
      <c r="W3146" s="253"/>
      <c r="X3146" s="313">
        <f t="shared" ref="X3146:X3177" si="928">T3146-U3146-V3146-W3146</f>
        <v>0</v>
      </c>
    </row>
    <row r="3147" spans="2:24" ht="31.8" hidden="1" thickBot="1">
      <c r="B3147" s="140"/>
      <c r="C3147" s="137">
        <v>1091</v>
      </c>
      <c r="D3147" s="145" t="s">
        <v>224</v>
      </c>
      <c r="E3147" s="704"/>
      <c r="F3147" s="449"/>
      <c r="G3147" s="245"/>
      <c r="H3147" s="245"/>
      <c r="I3147" s="476">
        <f t="shared" si="922"/>
        <v>0</v>
      </c>
      <c r="J3147" s="243" t="str">
        <f t="shared" si="927"/>
        <v/>
      </c>
      <c r="K3147" s="244"/>
      <c r="L3147" s="423"/>
      <c r="M3147" s="252"/>
      <c r="N3147" s="315">
        <f t="shared" si="923"/>
        <v>0</v>
      </c>
      <c r="O3147" s="424">
        <f t="shared" si="924"/>
        <v>0</v>
      </c>
      <c r="P3147" s="244"/>
      <c r="Q3147" s="423"/>
      <c r="R3147" s="252"/>
      <c r="S3147" s="429">
        <f>+IF(+(L3147+M3147)&gt;=I3147,+M3147,+(+I3147-L3147))</f>
        <v>0</v>
      </c>
      <c r="T3147" s="315">
        <f>Q3147+R3147-S3147</f>
        <v>0</v>
      </c>
      <c r="U3147" s="252"/>
      <c r="V3147" s="252"/>
      <c r="W3147" s="253"/>
      <c r="X3147" s="313">
        <f t="shared" si="928"/>
        <v>0</v>
      </c>
    </row>
    <row r="3148" spans="2:24" ht="18.600000000000001" hidden="1" thickBot="1">
      <c r="B3148" s="136"/>
      <c r="C3148" s="137">
        <v>1092</v>
      </c>
      <c r="D3148" s="145" t="s">
        <v>352</v>
      </c>
      <c r="E3148" s="704"/>
      <c r="F3148" s="449"/>
      <c r="G3148" s="245"/>
      <c r="H3148" s="245"/>
      <c r="I3148" s="476">
        <f t="shared" si="922"/>
        <v>0</v>
      </c>
      <c r="J3148" s="243" t="str">
        <f t="shared" si="927"/>
        <v/>
      </c>
      <c r="K3148" s="244"/>
      <c r="L3148" s="423"/>
      <c r="M3148" s="252"/>
      <c r="N3148" s="315">
        <f t="shared" si="923"/>
        <v>0</v>
      </c>
      <c r="O3148" s="424">
        <f t="shared" si="924"/>
        <v>0</v>
      </c>
      <c r="P3148" s="244"/>
      <c r="Q3148" s="663"/>
      <c r="R3148" s="667"/>
      <c r="S3148" s="667"/>
      <c r="T3148" s="667"/>
      <c r="U3148" s="667"/>
      <c r="V3148" s="667"/>
      <c r="W3148" s="711"/>
      <c r="X3148" s="313">
        <f t="shared" si="928"/>
        <v>0</v>
      </c>
    </row>
    <row r="3149" spans="2:24" ht="18.600000000000001" hidden="1" thickBot="1">
      <c r="B3149" s="136"/>
      <c r="C3149" s="142">
        <v>1098</v>
      </c>
      <c r="D3149" s="146" t="s">
        <v>225</v>
      </c>
      <c r="E3149" s="704"/>
      <c r="F3149" s="449"/>
      <c r="G3149" s="245"/>
      <c r="H3149" s="245"/>
      <c r="I3149" s="476">
        <f t="shared" si="922"/>
        <v>0</v>
      </c>
      <c r="J3149" s="243" t="str">
        <f t="shared" si="927"/>
        <v/>
      </c>
      <c r="K3149" s="244"/>
      <c r="L3149" s="423"/>
      <c r="M3149" s="252"/>
      <c r="N3149" s="315">
        <f t="shared" si="923"/>
        <v>0</v>
      </c>
      <c r="O3149" s="424">
        <f t="shared" si="924"/>
        <v>0</v>
      </c>
      <c r="P3149" s="244"/>
      <c r="Q3149" s="423"/>
      <c r="R3149" s="252"/>
      <c r="S3149" s="429">
        <f>+IF(+(L3149+M3149)&gt;=I3149,+M3149,+(+I3149-L3149))</f>
        <v>0</v>
      </c>
      <c r="T3149" s="315">
        <f>Q3149+R3149-S3149</f>
        <v>0</v>
      </c>
      <c r="U3149" s="252"/>
      <c r="V3149" s="252"/>
      <c r="W3149" s="253"/>
      <c r="X3149" s="313">
        <f t="shared" si="928"/>
        <v>0</v>
      </c>
    </row>
    <row r="3150" spans="2:24" ht="18.600000000000001" hidden="1" thickBot="1">
      <c r="B3150" s="686">
        <v>1900</v>
      </c>
      <c r="C3150" s="942" t="s">
        <v>286</v>
      </c>
      <c r="D3150" s="942"/>
      <c r="E3150" s="687"/>
      <c r="F3150" s="688">
        <f>SUM(F3151:F3153)</f>
        <v>0</v>
      </c>
      <c r="G3150" s="689">
        <f>SUM(G3151:G3153)</f>
        <v>0</v>
      </c>
      <c r="H3150" s="689">
        <f>SUM(H3151:H3153)</f>
        <v>0</v>
      </c>
      <c r="I3150" s="689">
        <f>SUM(I3151:I3153)</f>
        <v>0</v>
      </c>
      <c r="J3150" s="243" t="str">
        <f t="shared" si="927"/>
        <v/>
      </c>
      <c r="K3150" s="244"/>
      <c r="L3150" s="316">
        <f>SUM(L3151:L3153)</f>
        <v>0</v>
      </c>
      <c r="M3150" s="317">
        <f>SUM(M3151:M3153)</f>
        <v>0</v>
      </c>
      <c r="N3150" s="425">
        <f>SUM(N3151:N3153)</f>
        <v>0</v>
      </c>
      <c r="O3150" s="426">
        <f>SUM(O3151:O3153)</f>
        <v>0</v>
      </c>
      <c r="P3150" s="244"/>
      <c r="Q3150" s="665"/>
      <c r="R3150" s="666"/>
      <c r="S3150" s="666"/>
      <c r="T3150" s="666"/>
      <c r="U3150" s="666"/>
      <c r="V3150" s="666"/>
      <c r="W3150" s="712"/>
      <c r="X3150" s="313">
        <f t="shared" si="928"/>
        <v>0</v>
      </c>
    </row>
    <row r="3151" spans="2:24" ht="18.600000000000001" hidden="1" thickBot="1">
      <c r="B3151" s="136"/>
      <c r="C3151" s="144">
        <v>1901</v>
      </c>
      <c r="D3151" s="138" t="s">
        <v>287</v>
      </c>
      <c r="E3151" s="704"/>
      <c r="F3151" s="449"/>
      <c r="G3151" s="245"/>
      <c r="H3151" s="245"/>
      <c r="I3151" s="476">
        <f>F3151+G3151+H3151</f>
        <v>0</v>
      </c>
      <c r="J3151" s="243" t="str">
        <f t="shared" si="927"/>
        <v/>
      </c>
      <c r="K3151" s="244"/>
      <c r="L3151" s="423"/>
      <c r="M3151" s="252"/>
      <c r="N3151" s="315">
        <f>I3151</f>
        <v>0</v>
      </c>
      <c r="O3151" s="424">
        <f>L3151+M3151-N3151</f>
        <v>0</v>
      </c>
      <c r="P3151" s="244"/>
      <c r="Q3151" s="663"/>
      <c r="R3151" s="667"/>
      <c r="S3151" s="667"/>
      <c r="T3151" s="667"/>
      <c r="U3151" s="667"/>
      <c r="V3151" s="667"/>
      <c r="W3151" s="711"/>
      <c r="X3151" s="313">
        <f t="shared" si="928"/>
        <v>0</v>
      </c>
    </row>
    <row r="3152" spans="2:24" ht="18.600000000000001" hidden="1" thickBot="1">
      <c r="B3152" s="136"/>
      <c r="C3152" s="137">
        <v>1981</v>
      </c>
      <c r="D3152" s="139" t="s">
        <v>288</v>
      </c>
      <c r="E3152" s="704"/>
      <c r="F3152" s="449"/>
      <c r="G3152" s="245"/>
      <c r="H3152" s="245"/>
      <c r="I3152" s="476">
        <f>F3152+G3152+H3152</f>
        <v>0</v>
      </c>
      <c r="J3152" s="243" t="str">
        <f t="shared" si="927"/>
        <v/>
      </c>
      <c r="K3152" s="244"/>
      <c r="L3152" s="423"/>
      <c r="M3152" s="252"/>
      <c r="N3152" s="315">
        <f>I3152</f>
        <v>0</v>
      </c>
      <c r="O3152" s="424">
        <f>L3152+M3152-N3152</f>
        <v>0</v>
      </c>
      <c r="P3152" s="244"/>
      <c r="Q3152" s="663"/>
      <c r="R3152" s="667"/>
      <c r="S3152" s="667"/>
      <c r="T3152" s="667"/>
      <c r="U3152" s="667"/>
      <c r="V3152" s="667"/>
      <c r="W3152" s="711"/>
      <c r="X3152" s="313">
        <f t="shared" si="928"/>
        <v>0</v>
      </c>
    </row>
    <row r="3153" spans="2:24" ht="18.600000000000001" hidden="1" thickBot="1">
      <c r="B3153" s="136"/>
      <c r="C3153" s="142">
        <v>1991</v>
      </c>
      <c r="D3153" s="141" t="s">
        <v>289</v>
      </c>
      <c r="E3153" s="704"/>
      <c r="F3153" s="449"/>
      <c r="G3153" s="245"/>
      <c r="H3153" s="245"/>
      <c r="I3153" s="476">
        <f>F3153+G3153+H3153</f>
        <v>0</v>
      </c>
      <c r="J3153" s="243" t="str">
        <f t="shared" si="927"/>
        <v/>
      </c>
      <c r="K3153" s="244"/>
      <c r="L3153" s="423"/>
      <c r="M3153" s="252"/>
      <c r="N3153" s="315">
        <f>I3153</f>
        <v>0</v>
      </c>
      <c r="O3153" s="424">
        <f>L3153+M3153-N3153</f>
        <v>0</v>
      </c>
      <c r="P3153" s="244"/>
      <c r="Q3153" s="663"/>
      <c r="R3153" s="667"/>
      <c r="S3153" s="667"/>
      <c r="T3153" s="667"/>
      <c r="U3153" s="667"/>
      <c r="V3153" s="667"/>
      <c r="W3153" s="711"/>
      <c r="X3153" s="313">
        <f t="shared" si="928"/>
        <v>0</v>
      </c>
    </row>
    <row r="3154" spans="2:24" ht="18.600000000000001" hidden="1" thickBot="1">
      <c r="B3154" s="686">
        <v>2100</v>
      </c>
      <c r="C3154" s="942" t="s">
        <v>1067</v>
      </c>
      <c r="D3154" s="942"/>
      <c r="E3154" s="687"/>
      <c r="F3154" s="688">
        <f>SUM(F3155:F3159)</f>
        <v>0</v>
      </c>
      <c r="G3154" s="689">
        <f>SUM(G3155:G3159)</f>
        <v>0</v>
      </c>
      <c r="H3154" s="689">
        <f>SUM(H3155:H3159)</f>
        <v>0</v>
      </c>
      <c r="I3154" s="689">
        <f>SUM(I3155:I3159)</f>
        <v>0</v>
      </c>
      <c r="J3154" s="243" t="str">
        <f t="shared" si="927"/>
        <v/>
      </c>
      <c r="K3154" s="244"/>
      <c r="L3154" s="316">
        <f>SUM(L3155:L3159)</f>
        <v>0</v>
      </c>
      <c r="M3154" s="317">
        <f>SUM(M3155:M3159)</f>
        <v>0</v>
      </c>
      <c r="N3154" s="425">
        <f>SUM(N3155:N3159)</f>
        <v>0</v>
      </c>
      <c r="O3154" s="426">
        <f>SUM(O3155:O3159)</f>
        <v>0</v>
      </c>
      <c r="P3154" s="244"/>
      <c r="Q3154" s="665"/>
      <c r="R3154" s="666"/>
      <c r="S3154" s="666"/>
      <c r="T3154" s="666"/>
      <c r="U3154" s="666"/>
      <c r="V3154" s="666"/>
      <c r="W3154" s="712"/>
      <c r="X3154" s="313">
        <f t="shared" si="928"/>
        <v>0</v>
      </c>
    </row>
    <row r="3155" spans="2:24" ht="18.600000000000001" hidden="1" thickBot="1">
      <c r="B3155" s="136"/>
      <c r="C3155" s="144">
        <v>2110</v>
      </c>
      <c r="D3155" s="147" t="s">
        <v>226</v>
      </c>
      <c r="E3155" s="704"/>
      <c r="F3155" s="449"/>
      <c r="G3155" s="245"/>
      <c r="H3155" s="245"/>
      <c r="I3155" s="476">
        <f>F3155+G3155+H3155</f>
        <v>0</v>
      </c>
      <c r="J3155" s="243" t="str">
        <f t="shared" si="927"/>
        <v/>
      </c>
      <c r="K3155" s="244"/>
      <c r="L3155" s="423"/>
      <c r="M3155" s="252"/>
      <c r="N3155" s="315">
        <f>I3155</f>
        <v>0</v>
      </c>
      <c r="O3155" s="424">
        <f>L3155+M3155-N3155</f>
        <v>0</v>
      </c>
      <c r="P3155" s="244"/>
      <c r="Q3155" s="663"/>
      <c r="R3155" s="667"/>
      <c r="S3155" s="667"/>
      <c r="T3155" s="667"/>
      <c r="U3155" s="667"/>
      <c r="V3155" s="667"/>
      <c r="W3155" s="711"/>
      <c r="X3155" s="313">
        <f t="shared" si="928"/>
        <v>0</v>
      </c>
    </row>
    <row r="3156" spans="2:24" ht="18.600000000000001" hidden="1" thickBot="1">
      <c r="B3156" s="171"/>
      <c r="C3156" s="137">
        <v>2120</v>
      </c>
      <c r="D3156" s="159" t="s">
        <v>227</v>
      </c>
      <c r="E3156" s="704"/>
      <c r="F3156" s="449"/>
      <c r="G3156" s="245"/>
      <c r="H3156" s="245"/>
      <c r="I3156" s="476">
        <f>F3156+G3156+H3156</f>
        <v>0</v>
      </c>
      <c r="J3156" s="243" t="str">
        <f t="shared" si="927"/>
        <v/>
      </c>
      <c r="K3156" s="244"/>
      <c r="L3156" s="423"/>
      <c r="M3156" s="252"/>
      <c r="N3156" s="315">
        <f>I3156</f>
        <v>0</v>
      </c>
      <c r="O3156" s="424">
        <f>L3156+M3156-N3156</f>
        <v>0</v>
      </c>
      <c r="P3156" s="244"/>
      <c r="Q3156" s="663"/>
      <c r="R3156" s="667"/>
      <c r="S3156" s="667"/>
      <c r="T3156" s="667"/>
      <c r="U3156" s="667"/>
      <c r="V3156" s="667"/>
      <c r="W3156" s="711"/>
      <c r="X3156" s="313">
        <f t="shared" si="928"/>
        <v>0</v>
      </c>
    </row>
    <row r="3157" spans="2:24" ht="18.600000000000001" hidden="1" thickBot="1">
      <c r="B3157" s="171"/>
      <c r="C3157" s="137">
        <v>2125</v>
      </c>
      <c r="D3157" s="156" t="s">
        <v>1060</v>
      </c>
      <c r="E3157" s="704"/>
      <c r="F3157" s="592">
        <v>0</v>
      </c>
      <c r="G3157" s="592">
        <v>0</v>
      </c>
      <c r="H3157" s="592">
        <v>0</v>
      </c>
      <c r="I3157" s="476">
        <f>F3157+G3157+H3157</f>
        <v>0</v>
      </c>
      <c r="J3157" s="243" t="str">
        <f t="shared" si="927"/>
        <v/>
      </c>
      <c r="K3157" s="244"/>
      <c r="L3157" s="423"/>
      <c r="M3157" s="252"/>
      <c r="N3157" s="315">
        <f>I3157</f>
        <v>0</v>
      </c>
      <c r="O3157" s="424">
        <f>L3157+M3157-N3157</f>
        <v>0</v>
      </c>
      <c r="P3157" s="244"/>
      <c r="Q3157" s="663"/>
      <c r="R3157" s="667"/>
      <c r="S3157" s="667"/>
      <c r="T3157" s="667"/>
      <c r="U3157" s="667"/>
      <c r="V3157" s="667"/>
      <c r="W3157" s="711"/>
      <c r="X3157" s="313">
        <f t="shared" si="928"/>
        <v>0</v>
      </c>
    </row>
    <row r="3158" spans="2:24" ht="18.600000000000001" hidden="1" thickBot="1">
      <c r="B3158" s="143"/>
      <c r="C3158" s="137">
        <v>2140</v>
      </c>
      <c r="D3158" s="159" t="s">
        <v>229</v>
      </c>
      <c r="E3158" s="704"/>
      <c r="F3158" s="592">
        <v>0</v>
      </c>
      <c r="G3158" s="592">
        <v>0</v>
      </c>
      <c r="H3158" s="592">
        <v>0</v>
      </c>
      <c r="I3158" s="476">
        <f>F3158+G3158+H3158</f>
        <v>0</v>
      </c>
      <c r="J3158" s="243" t="str">
        <f t="shared" si="927"/>
        <v/>
      </c>
      <c r="K3158" s="244"/>
      <c r="L3158" s="423"/>
      <c r="M3158" s="252"/>
      <c r="N3158" s="315">
        <f>I3158</f>
        <v>0</v>
      </c>
      <c r="O3158" s="424">
        <f>L3158+M3158-N3158</f>
        <v>0</v>
      </c>
      <c r="P3158" s="244"/>
      <c r="Q3158" s="663"/>
      <c r="R3158" s="667"/>
      <c r="S3158" s="667"/>
      <c r="T3158" s="667"/>
      <c r="U3158" s="667"/>
      <c r="V3158" s="667"/>
      <c r="W3158" s="711"/>
      <c r="X3158" s="313">
        <f t="shared" si="928"/>
        <v>0</v>
      </c>
    </row>
    <row r="3159" spans="2:24" ht="18.600000000000001" hidden="1" thickBot="1">
      <c r="B3159" s="136"/>
      <c r="C3159" s="142">
        <v>2190</v>
      </c>
      <c r="D3159" s="491" t="s">
        <v>230</v>
      </c>
      <c r="E3159" s="704"/>
      <c r="F3159" s="449"/>
      <c r="G3159" s="245"/>
      <c r="H3159" s="245"/>
      <c r="I3159" s="476">
        <f>F3159+G3159+H3159</f>
        <v>0</v>
      </c>
      <c r="J3159" s="243" t="str">
        <f t="shared" si="927"/>
        <v/>
      </c>
      <c r="K3159" s="244"/>
      <c r="L3159" s="423"/>
      <c r="M3159" s="252"/>
      <c r="N3159" s="315">
        <f>I3159</f>
        <v>0</v>
      </c>
      <c r="O3159" s="424">
        <f>L3159+M3159-N3159</f>
        <v>0</v>
      </c>
      <c r="P3159" s="244"/>
      <c r="Q3159" s="663"/>
      <c r="R3159" s="667"/>
      <c r="S3159" s="667"/>
      <c r="T3159" s="667"/>
      <c r="U3159" s="667"/>
      <c r="V3159" s="667"/>
      <c r="W3159" s="711"/>
      <c r="X3159" s="313">
        <f t="shared" si="928"/>
        <v>0</v>
      </c>
    </row>
    <row r="3160" spans="2:24" ht="18.600000000000001" hidden="1" thickBot="1">
      <c r="B3160" s="686">
        <v>2200</v>
      </c>
      <c r="C3160" s="942" t="s">
        <v>231</v>
      </c>
      <c r="D3160" s="942"/>
      <c r="E3160" s="687"/>
      <c r="F3160" s="688">
        <f>SUM(F3161:F3162)</f>
        <v>0</v>
      </c>
      <c r="G3160" s="689">
        <f>SUM(G3161:G3162)</f>
        <v>0</v>
      </c>
      <c r="H3160" s="689">
        <f>SUM(H3161:H3162)</f>
        <v>0</v>
      </c>
      <c r="I3160" s="689">
        <f>SUM(I3161:I3162)</f>
        <v>0</v>
      </c>
      <c r="J3160" s="243" t="str">
        <f t="shared" si="927"/>
        <v/>
      </c>
      <c r="K3160" s="244"/>
      <c r="L3160" s="316">
        <f>SUM(L3161:L3162)</f>
        <v>0</v>
      </c>
      <c r="M3160" s="317">
        <f>SUM(M3161:M3162)</f>
        <v>0</v>
      </c>
      <c r="N3160" s="425">
        <f>SUM(N3161:N3162)</f>
        <v>0</v>
      </c>
      <c r="O3160" s="426">
        <f>SUM(O3161:O3162)</f>
        <v>0</v>
      </c>
      <c r="P3160" s="244"/>
      <c r="Q3160" s="665"/>
      <c r="R3160" s="666"/>
      <c r="S3160" s="666"/>
      <c r="T3160" s="666"/>
      <c r="U3160" s="666"/>
      <c r="V3160" s="666"/>
      <c r="W3160" s="712"/>
      <c r="X3160" s="313">
        <f t="shared" si="928"/>
        <v>0</v>
      </c>
    </row>
    <row r="3161" spans="2:24" ht="18.600000000000001" hidden="1" thickBot="1">
      <c r="B3161" s="136"/>
      <c r="C3161" s="137">
        <v>2221</v>
      </c>
      <c r="D3161" s="139" t="s">
        <v>1440</v>
      </c>
      <c r="E3161" s="704"/>
      <c r="F3161" s="449"/>
      <c r="G3161" s="245"/>
      <c r="H3161" s="245"/>
      <c r="I3161" s="476">
        <f t="shared" ref="I3161:I3166" si="929">F3161+G3161+H3161</f>
        <v>0</v>
      </c>
      <c r="J3161" s="243" t="str">
        <f t="shared" si="927"/>
        <v/>
      </c>
      <c r="K3161" s="244"/>
      <c r="L3161" s="423"/>
      <c r="M3161" s="252"/>
      <c r="N3161" s="315">
        <f t="shared" ref="N3161:N3166" si="930">I3161</f>
        <v>0</v>
      </c>
      <c r="O3161" s="424">
        <f t="shared" ref="O3161:O3166" si="931">L3161+M3161-N3161</f>
        <v>0</v>
      </c>
      <c r="P3161" s="244"/>
      <c r="Q3161" s="663"/>
      <c r="R3161" s="667"/>
      <c r="S3161" s="667"/>
      <c r="T3161" s="667"/>
      <c r="U3161" s="667"/>
      <c r="V3161" s="667"/>
      <c r="W3161" s="711"/>
      <c r="X3161" s="313">
        <f t="shared" si="928"/>
        <v>0</v>
      </c>
    </row>
    <row r="3162" spans="2:24" ht="18.600000000000001" hidden="1" thickBot="1">
      <c r="B3162" s="136"/>
      <c r="C3162" s="142">
        <v>2224</v>
      </c>
      <c r="D3162" s="141" t="s">
        <v>232</v>
      </c>
      <c r="E3162" s="704"/>
      <c r="F3162" s="449"/>
      <c r="G3162" s="245"/>
      <c r="H3162" s="245"/>
      <c r="I3162" s="476">
        <f t="shared" si="929"/>
        <v>0</v>
      </c>
      <c r="J3162" s="243" t="str">
        <f t="shared" si="927"/>
        <v/>
      </c>
      <c r="K3162" s="244"/>
      <c r="L3162" s="423"/>
      <c r="M3162" s="252"/>
      <c r="N3162" s="315">
        <f t="shared" si="930"/>
        <v>0</v>
      </c>
      <c r="O3162" s="424">
        <f t="shared" si="931"/>
        <v>0</v>
      </c>
      <c r="P3162" s="244"/>
      <c r="Q3162" s="663"/>
      <c r="R3162" s="667"/>
      <c r="S3162" s="667"/>
      <c r="T3162" s="667"/>
      <c r="U3162" s="667"/>
      <c r="V3162" s="667"/>
      <c r="W3162" s="711"/>
      <c r="X3162" s="313">
        <f t="shared" si="928"/>
        <v>0</v>
      </c>
    </row>
    <row r="3163" spans="2:24" ht="18.600000000000001" hidden="1" thickBot="1">
      <c r="B3163" s="686">
        <v>2500</v>
      </c>
      <c r="C3163" s="944" t="s">
        <v>233</v>
      </c>
      <c r="D3163" s="944"/>
      <c r="E3163" s="687"/>
      <c r="F3163" s="690"/>
      <c r="G3163" s="691"/>
      <c r="H3163" s="691"/>
      <c r="I3163" s="692">
        <f t="shared" si="929"/>
        <v>0</v>
      </c>
      <c r="J3163" s="243" t="str">
        <f t="shared" si="927"/>
        <v/>
      </c>
      <c r="K3163" s="244"/>
      <c r="L3163" s="428"/>
      <c r="M3163" s="254"/>
      <c r="N3163" s="315">
        <f t="shared" si="930"/>
        <v>0</v>
      </c>
      <c r="O3163" s="424">
        <f t="shared" si="931"/>
        <v>0</v>
      </c>
      <c r="P3163" s="244"/>
      <c r="Q3163" s="665"/>
      <c r="R3163" s="666"/>
      <c r="S3163" s="667"/>
      <c r="T3163" s="667"/>
      <c r="U3163" s="666"/>
      <c r="V3163" s="667"/>
      <c r="W3163" s="711"/>
      <c r="X3163" s="313">
        <f t="shared" si="928"/>
        <v>0</v>
      </c>
    </row>
    <row r="3164" spans="2:24" ht="18.600000000000001" hidden="1" thickBot="1">
      <c r="B3164" s="686">
        <v>2600</v>
      </c>
      <c r="C3164" s="961" t="s">
        <v>234</v>
      </c>
      <c r="D3164" s="962"/>
      <c r="E3164" s="687"/>
      <c r="F3164" s="690"/>
      <c r="G3164" s="691"/>
      <c r="H3164" s="691"/>
      <c r="I3164" s="692">
        <f t="shared" si="929"/>
        <v>0</v>
      </c>
      <c r="J3164" s="243" t="str">
        <f t="shared" si="927"/>
        <v/>
      </c>
      <c r="K3164" s="244"/>
      <c r="L3164" s="428"/>
      <c r="M3164" s="254"/>
      <c r="N3164" s="315">
        <f t="shared" si="930"/>
        <v>0</v>
      </c>
      <c r="O3164" s="424">
        <f t="shared" si="931"/>
        <v>0</v>
      </c>
      <c r="P3164" s="244"/>
      <c r="Q3164" s="665"/>
      <c r="R3164" s="666"/>
      <c r="S3164" s="667"/>
      <c r="T3164" s="667"/>
      <c r="U3164" s="666"/>
      <c r="V3164" s="667"/>
      <c r="W3164" s="711"/>
      <c r="X3164" s="313">
        <f t="shared" si="928"/>
        <v>0</v>
      </c>
    </row>
    <row r="3165" spans="2:24" ht="18.600000000000001" hidden="1" thickBot="1">
      <c r="B3165" s="686">
        <v>2700</v>
      </c>
      <c r="C3165" s="961" t="s">
        <v>235</v>
      </c>
      <c r="D3165" s="962"/>
      <c r="E3165" s="687"/>
      <c r="F3165" s="690"/>
      <c r="G3165" s="691"/>
      <c r="H3165" s="691"/>
      <c r="I3165" s="692">
        <f t="shared" si="929"/>
        <v>0</v>
      </c>
      <c r="J3165" s="243" t="str">
        <f t="shared" si="927"/>
        <v/>
      </c>
      <c r="K3165" s="244"/>
      <c r="L3165" s="428"/>
      <c r="M3165" s="254"/>
      <c r="N3165" s="315">
        <f t="shared" si="930"/>
        <v>0</v>
      </c>
      <c r="O3165" s="424">
        <f t="shared" si="931"/>
        <v>0</v>
      </c>
      <c r="P3165" s="244"/>
      <c r="Q3165" s="665"/>
      <c r="R3165" s="666"/>
      <c r="S3165" s="667"/>
      <c r="T3165" s="667"/>
      <c r="U3165" s="666"/>
      <c r="V3165" s="667"/>
      <c r="W3165" s="711"/>
      <c r="X3165" s="313">
        <f t="shared" si="928"/>
        <v>0</v>
      </c>
    </row>
    <row r="3166" spans="2:24" ht="18.600000000000001" hidden="1" thickBot="1">
      <c r="B3166" s="686">
        <v>2800</v>
      </c>
      <c r="C3166" s="961" t="s">
        <v>1683</v>
      </c>
      <c r="D3166" s="962"/>
      <c r="E3166" s="687"/>
      <c r="F3166" s="690"/>
      <c r="G3166" s="691"/>
      <c r="H3166" s="691"/>
      <c r="I3166" s="692">
        <f t="shared" si="929"/>
        <v>0</v>
      </c>
      <c r="J3166" s="243" t="str">
        <f t="shared" si="927"/>
        <v/>
      </c>
      <c r="K3166" s="244"/>
      <c r="L3166" s="428"/>
      <c r="M3166" s="254"/>
      <c r="N3166" s="315">
        <f t="shared" si="930"/>
        <v>0</v>
      </c>
      <c r="O3166" s="424">
        <f t="shared" si="931"/>
        <v>0</v>
      </c>
      <c r="P3166" s="244"/>
      <c r="Q3166" s="665"/>
      <c r="R3166" s="666"/>
      <c r="S3166" s="667"/>
      <c r="T3166" s="667"/>
      <c r="U3166" s="666"/>
      <c r="V3166" s="667"/>
      <c r="W3166" s="711"/>
      <c r="X3166" s="313">
        <f t="shared" si="928"/>
        <v>0</v>
      </c>
    </row>
    <row r="3167" spans="2:24" ht="18.600000000000001" hidden="1" thickBot="1">
      <c r="B3167" s="686">
        <v>2900</v>
      </c>
      <c r="C3167" s="952" t="s">
        <v>236</v>
      </c>
      <c r="D3167" s="953"/>
      <c r="E3167" s="687"/>
      <c r="F3167" s="688">
        <f>SUM(F3168:F3175)</f>
        <v>0</v>
      </c>
      <c r="G3167" s="689">
        <f>SUM(G3168:G3175)</f>
        <v>0</v>
      </c>
      <c r="H3167" s="689">
        <f>SUM(H3168:H3175)</f>
        <v>0</v>
      </c>
      <c r="I3167" s="689">
        <f>SUM(I3168:I3175)</f>
        <v>0</v>
      </c>
      <c r="J3167" s="243" t="str">
        <f t="shared" si="927"/>
        <v/>
      </c>
      <c r="K3167" s="244"/>
      <c r="L3167" s="316">
        <f>SUM(L3168:L3175)</f>
        <v>0</v>
      </c>
      <c r="M3167" s="317">
        <f>SUM(M3168:M3175)</f>
        <v>0</v>
      </c>
      <c r="N3167" s="425">
        <f>SUM(N3168:N3175)</f>
        <v>0</v>
      </c>
      <c r="O3167" s="426">
        <f>SUM(O3168:O3175)</f>
        <v>0</v>
      </c>
      <c r="P3167" s="244"/>
      <c r="Q3167" s="665"/>
      <c r="R3167" s="666"/>
      <c r="S3167" s="666"/>
      <c r="T3167" s="666"/>
      <c r="U3167" s="666"/>
      <c r="V3167" s="666"/>
      <c r="W3167" s="712"/>
      <c r="X3167" s="313">
        <f t="shared" si="928"/>
        <v>0</v>
      </c>
    </row>
    <row r="3168" spans="2:24" ht="18.600000000000001" hidden="1" thickBot="1">
      <c r="B3168" s="172"/>
      <c r="C3168" s="144">
        <v>2910</v>
      </c>
      <c r="D3168" s="319" t="s">
        <v>1720</v>
      </c>
      <c r="E3168" s="704"/>
      <c r="F3168" s="449"/>
      <c r="G3168" s="245"/>
      <c r="H3168" s="245"/>
      <c r="I3168" s="476">
        <f t="shared" ref="I3168:I3175" si="932">F3168+G3168+H3168</f>
        <v>0</v>
      </c>
      <c r="J3168" s="243" t="str">
        <f t="shared" si="927"/>
        <v/>
      </c>
      <c r="K3168" s="244"/>
      <c r="L3168" s="423"/>
      <c r="M3168" s="252"/>
      <c r="N3168" s="315">
        <f t="shared" ref="N3168:N3175" si="933">I3168</f>
        <v>0</v>
      </c>
      <c r="O3168" s="424">
        <f t="shared" ref="O3168:O3175" si="934">L3168+M3168-N3168</f>
        <v>0</v>
      </c>
      <c r="P3168" s="244"/>
      <c r="Q3168" s="663"/>
      <c r="R3168" s="667"/>
      <c r="S3168" s="667"/>
      <c r="T3168" s="667"/>
      <c r="U3168" s="667"/>
      <c r="V3168" s="667"/>
      <c r="W3168" s="711"/>
      <c r="X3168" s="313">
        <f t="shared" si="928"/>
        <v>0</v>
      </c>
    </row>
    <row r="3169" spans="2:24" ht="18.600000000000001" hidden="1" thickBot="1">
      <c r="B3169" s="172"/>
      <c r="C3169" s="144">
        <v>2920</v>
      </c>
      <c r="D3169" s="319" t="s">
        <v>237</v>
      </c>
      <c r="E3169" s="704"/>
      <c r="F3169" s="449"/>
      <c r="G3169" s="245"/>
      <c r="H3169" s="245"/>
      <c r="I3169" s="476">
        <f t="shared" si="932"/>
        <v>0</v>
      </c>
      <c r="J3169" s="243" t="str">
        <f t="shared" si="927"/>
        <v/>
      </c>
      <c r="K3169" s="244"/>
      <c r="L3169" s="423"/>
      <c r="M3169" s="252"/>
      <c r="N3169" s="315">
        <f t="shared" si="933"/>
        <v>0</v>
      </c>
      <c r="O3169" s="424">
        <f t="shared" si="934"/>
        <v>0</v>
      </c>
      <c r="P3169" s="244"/>
      <c r="Q3169" s="663"/>
      <c r="R3169" s="667"/>
      <c r="S3169" s="667"/>
      <c r="T3169" s="667"/>
      <c r="U3169" s="667"/>
      <c r="V3169" s="667"/>
      <c r="W3169" s="711"/>
      <c r="X3169" s="313">
        <f t="shared" si="928"/>
        <v>0</v>
      </c>
    </row>
    <row r="3170" spans="2:24" ht="33" hidden="1" thickBot="1">
      <c r="B3170" s="172"/>
      <c r="C3170" s="168">
        <v>2969</v>
      </c>
      <c r="D3170" s="320" t="s">
        <v>238</v>
      </c>
      <c r="E3170" s="704"/>
      <c r="F3170" s="449"/>
      <c r="G3170" s="245"/>
      <c r="H3170" s="245"/>
      <c r="I3170" s="476">
        <f t="shared" si="932"/>
        <v>0</v>
      </c>
      <c r="J3170" s="243" t="str">
        <f t="shared" si="927"/>
        <v/>
      </c>
      <c r="K3170" s="244"/>
      <c r="L3170" s="423"/>
      <c r="M3170" s="252"/>
      <c r="N3170" s="315">
        <f t="shared" si="933"/>
        <v>0</v>
      </c>
      <c r="O3170" s="424">
        <f t="shared" si="934"/>
        <v>0</v>
      </c>
      <c r="P3170" s="244"/>
      <c r="Q3170" s="663"/>
      <c r="R3170" s="667"/>
      <c r="S3170" s="667"/>
      <c r="T3170" s="667"/>
      <c r="U3170" s="667"/>
      <c r="V3170" s="667"/>
      <c r="W3170" s="711"/>
      <c r="X3170" s="313">
        <f t="shared" si="928"/>
        <v>0</v>
      </c>
    </row>
    <row r="3171" spans="2:24" ht="33" hidden="1" thickBot="1">
      <c r="B3171" s="172"/>
      <c r="C3171" s="168">
        <v>2970</v>
      </c>
      <c r="D3171" s="320" t="s">
        <v>239</v>
      </c>
      <c r="E3171" s="704"/>
      <c r="F3171" s="449"/>
      <c r="G3171" s="245"/>
      <c r="H3171" s="245"/>
      <c r="I3171" s="476">
        <f t="shared" si="932"/>
        <v>0</v>
      </c>
      <c r="J3171" s="243" t="str">
        <f t="shared" si="927"/>
        <v/>
      </c>
      <c r="K3171" s="244"/>
      <c r="L3171" s="423"/>
      <c r="M3171" s="252"/>
      <c r="N3171" s="315">
        <f t="shared" si="933"/>
        <v>0</v>
      </c>
      <c r="O3171" s="424">
        <f t="shared" si="934"/>
        <v>0</v>
      </c>
      <c r="P3171" s="244"/>
      <c r="Q3171" s="663"/>
      <c r="R3171" s="667"/>
      <c r="S3171" s="667"/>
      <c r="T3171" s="667"/>
      <c r="U3171" s="667"/>
      <c r="V3171" s="667"/>
      <c r="W3171" s="711"/>
      <c r="X3171" s="313">
        <f t="shared" si="928"/>
        <v>0</v>
      </c>
    </row>
    <row r="3172" spans="2:24" ht="18.600000000000001" hidden="1" thickBot="1">
      <c r="B3172" s="172"/>
      <c r="C3172" s="166">
        <v>2989</v>
      </c>
      <c r="D3172" s="321" t="s">
        <v>240</v>
      </c>
      <c r="E3172" s="704"/>
      <c r="F3172" s="449"/>
      <c r="G3172" s="245"/>
      <c r="H3172" s="245"/>
      <c r="I3172" s="476">
        <f t="shared" si="932"/>
        <v>0</v>
      </c>
      <c r="J3172" s="243" t="str">
        <f t="shared" si="927"/>
        <v/>
      </c>
      <c r="K3172" s="244"/>
      <c r="L3172" s="423"/>
      <c r="M3172" s="252"/>
      <c r="N3172" s="315">
        <f t="shared" si="933"/>
        <v>0</v>
      </c>
      <c r="O3172" s="424">
        <f t="shared" si="934"/>
        <v>0</v>
      </c>
      <c r="P3172" s="244"/>
      <c r="Q3172" s="663"/>
      <c r="R3172" s="667"/>
      <c r="S3172" s="667"/>
      <c r="T3172" s="667"/>
      <c r="U3172" s="667"/>
      <c r="V3172" s="667"/>
      <c r="W3172" s="711"/>
      <c r="X3172" s="313">
        <f t="shared" si="928"/>
        <v>0</v>
      </c>
    </row>
    <row r="3173" spans="2:24" ht="33" hidden="1" thickBot="1">
      <c r="B3173" s="136"/>
      <c r="C3173" s="137">
        <v>2990</v>
      </c>
      <c r="D3173" s="322" t="s">
        <v>1701</v>
      </c>
      <c r="E3173" s="704"/>
      <c r="F3173" s="449"/>
      <c r="G3173" s="245"/>
      <c r="H3173" s="245"/>
      <c r="I3173" s="476">
        <f t="shared" si="932"/>
        <v>0</v>
      </c>
      <c r="J3173" s="243" t="str">
        <f t="shared" si="927"/>
        <v/>
      </c>
      <c r="K3173" s="244"/>
      <c r="L3173" s="423"/>
      <c r="M3173" s="252"/>
      <c r="N3173" s="315">
        <f t="shared" si="933"/>
        <v>0</v>
      </c>
      <c r="O3173" s="424">
        <f t="shared" si="934"/>
        <v>0</v>
      </c>
      <c r="P3173" s="244"/>
      <c r="Q3173" s="663"/>
      <c r="R3173" s="667"/>
      <c r="S3173" s="667"/>
      <c r="T3173" s="667"/>
      <c r="U3173" s="667"/>
      <c r="V3173" s="667"/>
      <c r="W3173" s="711"/>
      <c r="X3173" s="313">
        <f t="shared" si="928"/>
        <v>0</v>
      </c>
    </row>
    <row r="3174" spans="2:24" ht="18.600000000000001" hidden="1" thickBot="1">
      <c r="B3174" s="136"/>
      <c r="C3174" s="137">
        <v>2991</v>
      </c>
      <c r="D3174" s="322" t="s">
        <v>241</v>
      </c>
      <c r="E3174" s="704"/>
      <c r="F3174" s="449"/>
      <c r="G3174" s="245"/>
      <c r="H3174" s="245"/>
      <c r="I3174" s="476">
        <f t="shared" si="932"/>
        <v>0</v>
      </c>
      <c r="J3174" s="243" t="str">
        <f t="shared" si="927"/>
        <v/>
      </c>
      <c r="K3174" s="244"/>
      <c r="L3174" s="423"/>
      <c r="M3174" s="252"/>
      <c r="N3174" s="315">
        <f t="shared" si="933"/>
        <v>0</v>
      </c>
      <c r="O3174" s="424">
        <f t="shared" si="934"/>
        <v>0</v>
      </c>
      <c r="P3174" s="244"/>
      <c r="Q3174" s="663"/>
      <c r="R3174" s="667"/>
      <c r="S3174" s="667"/>
      <c r="T3174" s="667"/>
      <c r="U3174" s="667"/>
      <c r="V3174" s="667"/>
      <c r="W3174" s="711"/>
      <c r="X3174" s="313">
        <f t="shared" si="928"/>
        <v>0</v>
      </c>
    </row>
    <row r="3175" spans="2:24" ht="18.600000000000001" hidden="1" thickBot="1">
      <c r="B3175" s="136"/>
      <c r="C3175" s="142">
        <v>2992</v>
      </c>
      <c r="D3175" s="154" t="s">
        <v>242</v>
      </c>
      <c r="E3175" s="704"/>
      <c r="F3175" s="449"/>
      <c r="G3175" s="245"/>
      <c r="H3175" s="245"/>
      <c r="I3175" s="476">
        <f t="shared" si="932"/>
        <v>0</v>
      </c>
      <c r="J3175" s="243" t="str">
        <f t="shared" si="927"/>
        <v/>
      </c>
      <c r="K3175" s="244"/>
      <c r="L3175" s="423"/>
      <c r="M3175" s="252"/>
      <c r="N3175" s="315">
        <f t="shared" si="933"/>
        <v>0</v>
      </c>
      <c r="O3175" s="424">
        <f t="shared" si="934"/>
        <v>0</v>
      </c>
      <c r="P3175" s="244"/>
      <c r="Q3175" s="663"/>
      <c r="R3175" s="667"/>
      <c r="S3175" s="667"/>
      <c r="T3175" s="667"/>
      <c r="U3175" s="667"/>
      <c r="V3175" s="667"/>
      <c r="W3175" s="711"/>
      <c r="X3175" s="313">
        <f t="shared" si="928"/>
        <v>0</v>
      </c>
    </row>
    <row r="3176" spans="2:24" ht="18.600000000000001" hidden="1" thickBot="1">
      <c r="B3176" s="686">
        <v>3300</v>
      </c>
      <c r="C3176" s="952" t="s">
        <v>1740</v>
      </c>
      <c r="D3176" s="952"/>
      <c r="E3176" s="687"/>
      <c r="F3176" s="673">
        <v>0</v>
      </c>
      <c r="G3176" s="673">
        <v>0</v>
      </c>
      <c r="H3176" s="673">
        <v>0</v>
      </c>
      <c r="I3176" s="689">
        <f>SUM(I3177:I3181)</f>
        <v>0</v>
      </c>
      <c r="J3176" s="243" t="str">
        <f t="shared" si="927"/>
        <v/>
      </c>
      <c r="K3176" s="244"/>
      <c r="L3176" s="665"/>
      <c r="M3176" s="666"/>
      <c r="N3176" s="666"/>
      <c r="O3176" s="712"/>
      <c r="P3176" s="244"/>
      <c r="Q3176" s="665"/>
      <c r="R3176" s="666"/>
      <c r="S3176" s="666"/>
      <c r="T3176" s="666"/>
      <c r="U3176" s="666"/>
      <c r="V3176" s="666"/>
      <c r="W3176" s="712"/>
      <c r="X3176" s="313">
        <f t="shared" si="928"/>
        <v>0</v>
      </c>
    </row>
    <row r="3177" spans="2:24" ht="18.600000000000001" hidden="1" thickBot="1">
      <c r="B3177" s="143"/>
      <c r="C3177" s="144">
        <v>3301</v>
      </c>
      <c r="D3177" s="460" t="s">
        <v>243</v>
      </c>
      <c r="E3177" s="704"/>
      <c r="F3177" s="592">
        <v>0</v>
      </c>
      <c r="G3177" s="592">
        <v>0</v>
      </c>
      <c r="H3177" s="592">
        <v>0</v>
      </c>
      <c r="I3177" s="476">
        <f t="shared" ref="I3177:I3184" si="935">F3177+G3177+H3177</f>
        <v>0</v>
      </c>
      <c r="J3177" s="243" t="str">
        <f t="shared" si="927"/>
        <v/>
      </c>
      <c r="K3177" s="244"/>
      <c r="L3177" s="663"/>
      <c r="M3177" s="667"/>
      <c r="N3177" s="667"/>
      <c r="O3177" s="711"/>
      <c r="P3177" s="244"/>
      <c r="Q3177" s="663"/>
      <c r="R3177" s="667"/>
      <c r="S3177" s="667"/>
      <c r="T3177" s="667"/>
      <c r="U3177" s="667"/>
      <c r="V3177" s="667"/>
      <c r="W3177" s="711"/>
      <c r="X3177" s="313">
        <f t="shared" si="928"/>
        <v>0</v>
      </c>
    </row>
    <row r="3178" spans="2:24" ht="18.600000000000001" hidden="1" thickBot="1">
      <c r="B3178" s="143"/>
      <c r="C3178" s="168">
        <v>3302</v>
      </c>
      <c r="D3178" s="461" t="s">
        <v>1061</v>
      </c>
      <c r="E3178" s="704"/>
      <c r="F3178" s="592">
        <v>0</v>
      </c>
      <c r="G3178" s="592">
        <v>0</v>
      </c>
      <c r="H3178" s="592">
        <v>0</v>
      </c>
      <c r="I3178" s="476">
        <f t="shared" si="935"/>
        <v>0</v>
      </c>
      <c r="J3178" s="243" t="str">
        <f t="shared" ref="J3178:J3209" si="936">(IF($E3178&lt;&gt;0,$J$2,IF($I3178&lt;&gt;0,$J$2,"")))</f>
        <v/>
      </c>
      <c r="K3178" s="244"/>
      <c r="L3178" s="663"/>
      <c r="M3178" s="667"/>
      <c r="N3178" s="667"/>
      <c r="O3178" s="711"/>
      <c r="P3178" s="244"/>
      <c r="Q3178" s="663"/>
      <c r="R3178" s="667"/>
      <c r="S3178" s="667"/>
      <c r="T3178" s="667"/>
      <c r="U3178" s="667"/>
      <c r="V3178" s="667"/>
      <c r="W3178" s="711"/>
      <c r="X3178" s="313">
        <f t="shared" ref="X3178:X3209" si="937">T3178-U3178-V3178-W3178</f>
        <v>0</v>
      </c>
    </row>
    <row r="3179" spans="2:24" ht="18.600000000000001" hidden="1" thickBot="1">
      <c r="B3179" s="143"/>
      <c r="C3179" s="166">
        <v>3304</v>
      </c>
      <c r="D3179" s="462" t="s">
        <v>245</v>
      </c>
      <c r="E3179" s="704"/>
      <c r="F3179" s="592">
        <v>0</v>
      </c>
      <c r="G3179" s="592">
        <v>0</v>
      </c>
      <c r="H3179" s="592">
        <v>0</v>
      </c>
      <c r="I3179" s="476">
        <f t="shared" si="935"/>
        <v>0</v>
      </c>
      <c r="J3179" s="243" t="str">
        <f t="shared" si="936"/>
        <v/>
      </c>
      <c r="K3179" s="244"/>
      <c r="L3179" s="663"/>
      <c r="M3179" s="667"/>
      <c r="N3179" s="667"/>
      <c r="O3179" s="711"/>
      <c r="P3179" s="244"/>
      <c r="Q3179" s="663"/>
      <c r="R3179" s="667"/>
      <c r="S3179" s="667"/>
      <c r="T3179" s="667"/>
      <c r="U3179" s="667"/>
      <c r="V3179" s="667"/>
      <c r="W3179" s="711"/>
      <c r="X3179" s="313">
        <f t="shared" si="937"/>
        <v>0</v>
      </c>
    </row>
    <row r="3180" spans="2:24" ht="31.8" hidden="1" thickBot="1">
      <c r="B3180" s="143"/>
      <c r="C3180" s="142">
        <v>3306</v>
      </c>
      <c r="D3180" s="463" t="s">
        <v>1684</v>
      </c>
      <c r="E3180" s="704"/>
      <c r="F3180" s="592">
        <v>0</v>
      </c>
      <c r="G3180" s="592">
        <v>0</v>
      </c>
      <c r="H3180" s="592">
        <v>0</v>
      </c>
      <c r="I3180" s="476">
        <f t="shared" si="935"/>
        <v>0</v>
      </c>
      <c r="J3180" s="243" t="str">
        <f t="shared" si="936"/>
        <v/>
      </c>
      <c r="K3180" s="244"/>
      <c r="L3180" s="663"/>
      <c r="M3180" s="667"/>
      <c r="N3180" s="667"/>
      <c r="O3180" s="711"/>
      <c r="P3180" s="244"/>
      <c r="Q3180" s="663"/>
      <c r="R3180" s="667"/>
      <c r="S3180" s="667"/>
      <c r="T3180" s="667"/>
      <c r="U3180" s="667"/>
      <c r="V3180" s="667"/>
      <c r="W3180" s="711"/>
      <c r="X3180" s="313">
        <f t="shared" si="937"/>
        <v>0</v>
      </c>
    </row>
    <row r="3181" spans="2:24" ht="18.600000000000001" hidden="1" thickBot="1">
      <c r="B3181" s="143"/>
      <c r="C3181" s="142">
        <v>3307</v>
      </c>
      <c r="D3181" s="463" t="s">
        <v>1775</v>
      </c>
      <c r="E3181" s="704"/>
      <c r="F3181" s="592">
        <v>0</v>
      </c>
      <c r="G3181" s="592">
        <v>0</v>
      </c>
      <c r="H3181" s="592">
        <v>0</v>
      </c>
      <c r="I3181" s="476">
        <f t="shared" si="935"/>
        <v>0</v>
      </c>
      <c r="J3181" s="243" t="str">
        <f t="shared" si="936"/>
        <v/>
      </c>
      <c r="K3181" s="244"/>
      <c r="L3181" s="663"/>
      <c r="M3181" s="667"/>
      <c r="N3181" s="667"/>
      <c r="O3181" s="711"/>
      <c r="P3181" s="244"/>
      <c r="Q3181" s="663"/>
      <c r="R3181" s="667"/>
      <c r="S3181" s="667"/>
      <c r="T3181" s="667"/>
      <c r="U3181" s="667"/>
      <c r="V3181" s="667"/>
      <c r="W3181" s="711"/>
      <c r="X3181" s="313">
        <f t="shared" si="937"/>
        <v>0</v>
      </c>
    </row>
    <row r="3182" spans="2:24" ht="18.600000000000001" hidden="1" thickBot="1">
      <c r="B3182" s="686">
        <v>3900</v>
      </c>
      <c r="C3182" s="944" t="s">
        <v>246</v>
      </c>
      <c r="D3182" s="965"/>
      <c r="E3182" s="687"/>
      <c r="F3182" s="673">
        <v>0</v>
      </c>
      <c r="G3182" s="673">
        <v>0</v>
      </c>
      <c r="H3182" s="673">
        <v>0</v>
      </c>
      <c r="I3182" s="692">
        <f t="shared" si="935"/>
        <v>0</v>
      </c>
      <c r="J3182" s="243" t="str">
        <f t="shared" si="936"/>
        <v/>
      </c>
      <c r="K3182" s="244"/>
      <c r="L3182" s="428"/>
      <c r="M3182" s="254"/>
      <c r="N3182" s="317">
        <f>I3182</f>
        <v>0</v>
      </c>
      <c r="O3182" s="424">
        <f>L3182+M3182-N3182</f>
        <v>0</v>
      </c>
      <c r="P3182" s="244"/>
      <c r="Q3182" s="428"/>
      <c r="R3182" s="254"/>
      <c r="S3182" s="429">
        <f>+IF(+(L3182+M3182)&gt;=I3182,+M3182,+(+I3182-L3182))</f>
        <v>0</v>
      </c>
      <c r="T3182" s="315">
        <f>Q3182+R3182-S3182</f>
        <v>0</v>
      </c>
      <c r="U3182" s="254"/>
      <c r="V3182" s="254"/>
      <c r="W3182" s="253"/>
      <c r="X3182" s="313">
        <f t="shared" si="937"/>
        <v>0</v>
      </c>
    </row>
    <row r="3183" spans="2:24" ht="18.600000000000001" hidden="1" thickBot="1">
      <c r="B3183" s="686">
        <v>4000</v>
      </c>
      <c r="C3183" s="966" t="s">
        <v>247</v>
      </c>
      <c r="D3183" s="966"/>
      <c r="E3183" s="687"/>
      <c r="F3183" s="690"/>
      <c r="G3183" s="691"/>
      <c r="H3183" s="691"/>
      <c r="I3183" s="692">
        <f t="shared" si="935"/>
        <v>0</v>
      </c>
      <c r="J3183" s="243" t="str">
        <f t="shared" si="936"/>
        <v/>
      </c>
      <c r="K3183" s="244"/>
      <c r="L3183" s="428"/>
      <c r="M3183" s="254"/>
      <c r="N3183" s="317">
        <f>I3183</f>
        <v>0</v>
      </c>
      <c r="O3183" s="424">
        <f>L3183+M3183-N3183</f>
        <v>0</v>
      </c>
      <c r="P3183" s="244"/>
      <c r="Q3183" s="665"/>
      <c r="R3183" s="666"/>
      <c r="S3183" s="666"/>
      <c r="T3183" s="667"/>
      <c r="U3183" s="666"/>
      <c r="V3183" s="666"/>
      <c r="W3183" s="711"/>
      <c r="X3183" s="313">
        <f t="shared" si="937"/>
        <v>0</v>
      </c>
    </row>
    <row r="3184" spans="2:24" ht="18.600000000000001" hidden="1" thickBot="1">
      <c r="B3184" s="686">
        <v>4100</v>
      </c>
      <c r="C3184" s="966" t="s">
        <v>248</v>
      </c>
      <c r="D3184" s="966"/>
      <c r="E3184" s="687"/>
      <c r="F3184" s="673">
        <v>0</v>
      </c>
      <c r="G3184" s="673">
        <v>0</v>
      </c>
      <c r="H3184" s="673">
        <v>0</v>
      </c>
      <c r="I3184" s="692">
        <f t="shared" si="935"/>
        <v>0</v>
      </c>
      <c r="J3184" s="243" t="str">
        <f t="shared" si="936"/>
        <v/>
      </c>
      <c r="K3184" s="244"/>
      <c r="L3184" s="665"/>
      <c r="M3184" s="666"/>
      <c r="N3184" s="666"/>
      <c r="O3184" s="712"/>
      <c r="P3184" s="244"/>
      <c r="Q3184" s="665"/>
      <c r="R3184" s="666"/>
      <c r="S3184" s="666"/>
      <c r="T3184" s="666"/>
      <c r="U3184" s="666"/>
      <c r="V3184" s="666"/>
      <c r="W3184" s="712"/>
      <c r="X3184" s="313">
        <f t="shared" si="937"/>
        <v>0</v>
      </c>
    </row>
    <row r="3185" spans="2:24" ht="18.600000000000001" hidden="1" thickBot="1">
      <c r="B3185" s="686">
        <v>4200</v>
      </c>
      <c r="C3185" s="952" t="s">
        <v>249</v>
      </c>
      <c r="D3185" s="953"/>
      <c r="E3185" s="687"/>
      <c r="F3185" s="688">
        <f>SUM(F3186:F3191)</f>
        <v>0</v>
      </c>
      <c r="G3185" s="689">
        <f>SUM(G3186:G3191)</f>
        <v>0</v>
      </c>
      <c r="H3185" s="689">
        <f>SUM(H3186:H3191)</f>
        <v>0</v>
      </c>
      <c r="I3185" s="689">
        <f>SUM(I3186:I3191)</f>
        <v>0</v>
      </c>
      <c r="J3185" s="243" t="str">
        <f t="shared" si="936"/>
        <v/>
      </c>
      <c r="K3185" s="244"/>
      <c r="L3185" s="316">
        <f>SUM(L3186:L3191)</f>
        <v>0</v>
      </c>
      <c r="M3185" s="317">
        <f>SUM(M3186:M3191)</f>
        <v>0</v>
      </c>
      <c r="N3185" s="425">
        <f>SUM(N3186:N3191)</f>
        <v>0</v>
      </c>
      <c r="O3185" s="426">
        <f>SUM(O3186:O3191)</f>
        <v>0</v>
      </c>
      <c r="P3185" s="244"/>
      <c r="Q3185" s="316">
        <f t="shared" ref="Q3185:W3185" si="938">SUM(Q3186:Q3191)</f>
        <v>0</v>
      </c>
      <c r="R3185" s="317">
        <f t="shared" si="938"/>
        <v>0</v>
      </c>
      <c r="S3185" s="317">
        <f t="shared" si="938"/>
        <v>0</v>
      </c>
      <c r="T3185" s="317">
        <f t="shared" si="938"/>
        <v>0</v>
      </c>
      <c r="U3185" s="317">
        <f t="shared" si="938"/>
        <v>0</v>
      </c>
      <c r="V3185" s="317">
        <f t="shared" si="938"/>
        <v>0</v>
      </c>
      <c r="W3185" s="426">
        <f t="shared" si="938"/>
        <v>0</v>
      </c>
      <c r="X3185" s="313">
        <f t="shared" si="937"/>
        <v>0</v>
      </c>
    </row>
    <row r="3186" spans="2:24" ht="18.600000000000001" hidden="1" thickBot="1">
      <c r="B3186" s="173"/>
      <c r="C3186" s="144">
        <v>4201</v>
      </c>
      <c r="D3186" s="138" t="s">
        <v>250</v>
      </c>
      <c r="E3186" s="704"/>
      <c r="F3186" s="449"/>
      <c r="G3186" s="245"/>
      <c r="H3186" s="245"/>
      <c r="I3186" s="476">
        <f t="shared" ref="I3186:I3191" si="939">F3186+G3186+H3186</f>
        <v>0</v>
      </c>
      <c r="J3186" s="243" t="str">
        <f t="shared" si="936"/>
        <v/>
      </c>
      <c r="K3186" s="244"/>
      <c r="L3186" s="423"/>
      <c r="M3186" s="252"/>
      <c r="N3186" s="315">
        <f t="shared" ref="N3186:N3191" si="940">I3186</f>
        <v>0</v>
      </c>
      <c r="O3186" s="424">
        <f t="shared" ref="O3186:O3191" si="941">L3186+M3186-N3186</f>
        <v>0</v>
      </c>
      <c r="P3186" s="244"/>
      <c r="Q3186" s="423"/>
      <c r="R3186" s="252"/>
      <c r="S3186" s="429">
        <f t="shared" ref="S3186:S3191" si="942">+IF(+(L3186+M3186)&gt;=I3186,+M3186,+(+I3186-L3186))</f>
        <v>0</v>
      </c>
      <c r="T3186" s="315">
        <f t="shared" ref="T3186:T3191" si="943">Q3186+R3186-S3186</f>
        <v>0</v>
      </c>
      <c r="U3186" s="252"/>
      <c r="V3186" s="252"/>
      <c r="W3186" s="253"/>
      <c r="X3186" s="313">
        <f t="shared" si="937"/>
        <v>0</v>
      </c>
    </row>
    <row r="3187" spans="2:24" ht="18.600000000000001" hidden="1" thickBot="1">
      <c r="B3187" s="173"/>
      <c r="C3187" s="137">
        <v>4202</v>
      </c>
      <c r="D3187" s="139" t="s">
        <v>251</v>
      </c>
      <c r="E3187" s="704"/>
      <c r="F3187" s="449"/>
      <c r="G3187" s="245"/>
      <c r="H3187" s="245"/>
      <c r="I3187" s="476">
        <f t="shared" si="939"/>
        <v>0</v>
      </c>
      <c r="J3187" s="243" t="str">
        <f t="shared" si="936"/>
        <v/>
      </c>
      <c r="K3187" s="244"/>
      <c r="L3187" s="423"/>
      <c r="M3187" s="252"/>
      <c r="N3187" s="315">
        <f t="shared" si="940"/>
        <v>0</v>
      </c>
      <c r="O3187" s="424">
        <f t="shared" si="941"/>
        <v>0</v>
      </c>
      <c r="P3187" s="244"/>
      <c r="Q3187" s="423"/>
      <c r="R3187" s="252"/>
      <c r="S3187" s="429">
        <f t="shared" si="942"/>
        <v>0</v>
      </c>
      <c r="T3187" s="315">
        <f t="shared" si="943"/>
        <v>0</v>
      </c>
      <c r="U3187" s="252"/>
      <c r="V3187" s="252"/>
      <c r="W3187" s="253"/>
      <c r="X3187" s="313">
        <f t="shared" si="937"/>
        <v>0</v>
      </c>
    </row>
    <row r="3188" spans="2:24" ht="18.600000000000001" hidden="1" thickBot="1">
      <c r="B3188" s="173"/>
      <c r="C3188" s="137">
        <v>4214</v>
      </c>
      <c r="D3188" s="139" t="s">
        <v>252</v>
      </c>
      <c r="E3188" s="704"/>
      <c r="F3188" s="449"/>
      <c r="G3188" s="245"/>
      <c r="H3188" s="245"/>
      <c r="I3188" s="476">
        <f t="shared" si="939"/>
        <v>0</v>
      </c>
      <c r="J3188" s="243" t="str">
        <f t="shared" si="936"/>
        <v/>
      </c>
      <c r="K3188" s="244"/>
      <c r="L3188" s="423"/>
      <c r="M3188" s="252"/>
      <c r="N3188" s="315">
        <f t="shared" si="940"/>
        <v>0</v>
      </c>
      <c r="O3188" s="424">
        <f t="shared" si="941"/>
        <v>0</v>
      </c>
      <c r="P3188" s="244"/>
      <c r="Q3188" s="423"/>
      <c r="R3188" s="252"/>
      <c r="S3188" s="429">
        <f t="shared" si="942"/>
        <v>0</v>
      </c>
      <c r="T3188" s="315">
        <f t="shared" si="943"/>
        <v>0</v>
      </c>
      <c r="U3188" s="252"/>
      <c r="V3188" s="252"/>
      <c r="W3188" s="253"/>
      <c r="X3188" s="313">
        <f t="shared" si="937"/>
        <v>0</v>
      </c>
    </row>
    <row r="3189" spans="2:24" ht="18.600000000000001" hidden="1" thickBot="1">
      <c r="B3189" s="173"/>
      <c r="C3189" s="137">
        <v>4217</v>
      </c>
      <c r="D3189" s="139" t="s">
        <v>253</v>
      </c>
      <c r="E3189" s="704"/>
      <c r="F3189" s="449"/>
      <c r="G3189" s="245"/>
      <c r="H3189" s="245"/>
      <c r="I3189" s="476">
        <f t="shared" si="939"/>
        <v>0</v>
      </c>
      <c r="J3189" s="243" t="str">
        <f t="shared" si="936"/>
        <v/>
      </c>
      <c r="K3189" s="244"/>
      <c r="L3189" s="423"/>
      <c r="M3189" s="252"/>
      <c r="N3189" s="315">
        <f t="shared" si="940"/>
        <v>0</v>
      </c>
      <c r="O3189" s="424">
        <f t="shared" si="941"/>
        <v>0</v>
      </c>
      <c r="P3189" s="244"/>
      <c r="Q3189" s="423"/>
      <c r="R3189" s="252"/>
      <c r="S3189" s="429">
        <f t="shared" si="942"/>
        <v>0</v>
      </c>
      <c r="T3189" s="315">
        <f t="shared" si="943"/>
        <v>0</v>
      </c>
      <c r="U3189" s="252"/>
      <c r="V3189" s="252"/>
      <c r="W3189" s="253"/>
      <c r="X3189" s="313">
        <f t="shared" si="937"/>
        <v>0</v>
      </c>
    </row>
    <row r="3190" spans="2:24" ht="18.600000000000001" hidden="1" thickBot="1">
      <c r="B3190" s="173"/>
      <c r="C3190" s="137">
        <v>4218</v>
      </c>
      <c r="D3190" s="145" t="s">
        <v>254</v>
      </c>
      <c r="E3190" s="704"/>
      <c r="F3190" s="449"/>
      <c r="G3190" s="245"/>
      <c r="H3190" s="245"/>
      <c r="I3190" s="476">
        <f t="shared" si="939"/>
        <v>0</v>
      </c>
      <c r="J3190" s="243" t="str">
        <f t="shared" si="936"/>
        <v/>
      </c>
      <c r="K3190" s="244"/>
      <c r="L3190" s="423"/>
      <c r="M3190" s="252"/>
      <c r="N3190" s="315">
        <f t="shared" si="940"/>
        <v>0</v>
      </c>
      <c r="O3190" s="424">
        <f t="shared" si="941"/>
        <v>0</v>
      </c>
      <c r="P3190" s="244"/>
      <c r="Q3190" s="423"/>
      <c r="R3190" s="252"/>
      <c r="S3190" s="429">
        <f t="shared" si="942"/>
        <v>0</v>
      </c>
      <c r="T3190" s="315">
        <f t="shared" si="943"/>
        <v>0</v>
      </c>
      <c r="U3190" s="252"/>
      <c r="V3190" s="252"/>
      <c r="W3190" s="253"/>
      <c r="X3190" s="313">
        <f t="shared" si="937"/>
        <v>0</v>
      </c>
    </row>
    <row r="3191" spans="2:24" ht="18.600000000000001" hidden="1" thickBot="1">
      <c r="B3191" s="173"/>
      <c r="C3191" s="137">
        <v>4219</v>
      </c>
      <c r="D3191" s="156" t="s">
        <v>255</v>
      </c>
      <c r="E3191" s="704"/>
      <c r="F3191" s="449"/>
      <c r="G3191" s="245"/>
      <c r="H3191" s="245"/>
      <c r="I3191" s="476">
        <f t="shared" si="939"/>
        <v>0</v>
      </c>
      <c r="J3191" s="243" t="str">
        <f t="shared" si="936"/>
        <v/>
      </c>
      <c r="K3191" s="244"/>
      <c r="L3191" s="423"/>
      <c r="M3191" s="252"/>
      <c r="N3191" s="315">
        <f t="shared" si="940"/>
        <v>0</v>
      </c>
      <c r="O3191" s="424">
        <f t="shared" si="941"/>
        <v>0</v>
      </c>
      <c r="P3191" s="244"/>
      <c r="Q3191" s="423"/>
      <c r="R3191" s="252"/>
      <c r="S3191" s="429">
        <f t="shared" si="942"/>
        <v>0</v>
      </c>
      <c r="T3191" s="315">
        <f t="shared" si="943"/>
        <v>0</v>
      </c>
      <c r="U3191" s="252"/>
      <c r="V3191" s="252"/>
      <c r="W3191" s="253"/>
      <c r="X3191" s="313">
        <f t="shared" si="937"/>
        <v>0</v>
      </c>
    </row>
    <row r="3192" spans="2:24" ht="18.600000000000001" hidden="1" thickBot="1">
      <c r="B3192" s="686">
        <v>4300</v>
      </c>
      <c r="C3192" s="942" t="s">
        <v>1685</v>
      </c>
      <c r="D3192" s="942"/>
      <c r="E3192" s="687"/>
      <c r="F3192" s="688">
        <f>SUM(F3193:F3195)</f>
        <v>0</v>
      </c>
      <c r="G3192" s="689">
        <f>SUM(G3193:G3195)</f>
        <v>0</v>
      </c>
      <c r="H3192" s="689">
        <f>SUM(H3193:H3195)</f>
        <v>0</v>
      </c>
      <c r="I3192" s="689">
        <f>SUM(I3193:I3195)</f>
        <v>0</v>
      </c>
      <c r="J3192" s="243" t="str">
        <f t="shared" si="936"/>
        <v/>
      </c>
      <c r="K3192" s="244"/>
      <c r="L3192" s="316">
        <f>SUM(L3193:L3195)</f>
        <v>0</v>
      </c>
      <c r="M3192" s="317">
        <f>SUM(M3193:M3195)</f>
        <v>0</v>
      </c>
      <c r="N3192" s="425">
        <f>SUM(N3193:N3195)</f>
        <v>0</v>
      </c>
      <c r="O3192" s="426">
        <f>SUM(O3193:O3195)</f>
        <v>0</v>
      </c>
      <c r="P3192" s="244"/>
      <c r="Q3192" s="316">
        <f t="shared" ref="Q3192:W3192" si="944">SUM(Q3193:Q3195)</f>
        <v>0</v>
      </c>
      <c r="R3192" s="317">
        <f t="shared" si="944"/>
        <v>0</v>
      </c>
      <c r="S3192" s="317">
        <f t="shared" si="944"/>
        <v>0</v>
      </c>
      <c r="T3192" s="317">
        <f t="shared" si="944"/>
        <v>0</v>
      </c>
      <c r="U3192" s="317">
        <f t="shared" si="944"/>
        <v>0</v>
      </c>
      <c r="V3192" s="317">
        <f t="shared" si="944"/>
        <v>0</v>
      </c>
      <c r="W3192" s="426">
        <f t="shared" si="944"/>
        <v>0</v>
      </c>
      <c r="X3192" s="313">
        <f t="shared" si="937"/>
        <v>0</v>
      </c>
    </row>
    <row r="3193" spans="2:24" ht="18.600000000000001" hidden="1" thickBot="1">
      <c r="B3193" s="173"/>
      <c r="C3193" s="144">
        <v>4301</v>
      </c>
      <c r="D3193" s="163" t="s">
        <v>256</v>
      </c>
      <c r="E3193" s="704"/>
      <c r="F3193" s="449"/>
      <c r="G3193" s="245"/>
      <c r="H3193" s="245"/>
      <c r="I3193" s="476">
        <f t="shared" ref="I3193:I3198" si="945">F3193+G3193+H3193</f>
        <v>0</v>
      </c>
      <c r="J3193" s="243" t="str">
        <f t="shared" si="936"/>
        <v/>
      </c>
      <c r="K3193" s="244"/>
      <c r="L3193" s="423"/>
      <c r="M3193" s="252"/>
      <c r="N3193" s="315">
        <f t="shared" ref="N3193:N3198" si="946">I3193</f>
        <v>0</v>
      </c>
      <c r="O3193" s="424">
        <f t="shared" ref="O3193:O3198" si="947">L3193+M3193-N3193</f>
        <v>0</v>
      </c>
      <c r="P3193" s="244"/>
      <c r="Q3193" s="423"/>
      <c r="R3193" s="252"/>
      <c r="S3193" s="429">
        <f t="shared" ref="S3193:S3198" si="948">+IF(+(L3193+M3193)&gt;=I3193,+M3193,+(+I3193-L3193))</f>
        <v>0</v>
      </c>
      <c r="T3193" s="315">
        <f t="shared" ref="T3193:T3198" si="949">Q3193+R3193-S3193</f>
        <v>0</v>
      </c>
      <c r="U3193" s="252"/>
      <c r="V3193" s="252"/>
      <c r="W3193" s="253"/>
      <c r="X3193" s="313">
        <f t="shared" si="937"/>
        <v>0</v>
      </c>
    </row>
    <row r="3194" spans="2:24" ht="18.600000000000001" hidden="1" thickBot="1">
      <c r="B3194" s="173"/>
      <c r="C3194" s="137">
        <v>4302</v>
      </c>
      <c r="D3194" s="139" t="s">
        <v>1062</v>
      </c>
      <c r="E3194" s="704"/>
      <c r="F3194" s="449"/>
      <c r="G3194" s="245"/>
      <c r="H3194" s="245"/>
      <c r="I3194" s="476">
        <f t="shared" si="945"/>
        <v>0</v>
      </c>
      <c r="J3194" s="243" t="str">
        <f t="shared" si="936"/>
        <v/>
      </c>
      <c r="K3194" s="244"/>
      <c r="L3194" s="423"/>
      <c r="M3194" s="252"/>
      <c r="N3194" s="315">
        <f t="shared" si="946"/>
        <v>0</v>
      </c>
      <c r="O3194" s="424">
        <f t="shared" si="947"/>
        <v>0</v>
      </c>
      <c r="P3194" s="244"/>
      <c r="Q3194" s="423"/>
      <c r="R3194" s="252"/>
      <c r="S3194" s="429">
        <f t="shared" si="948"/>
        <v>0</v>
      </c>
      <c r="T3194" s="315">
        <f t="shared" si="949"/>
        <v>0</v>
      </c>
      <c r="U3194" s="252"/>
      <c r="V3194" s="252"/>
      <c r="W3194" s="253"/>
      <c r="X3194" s="313">
        <f t="shared" si="937"/>
        <v>0</v>
      </c>
    </row>
    <row r="3195" spans="2:24" ht="18.600000000000001" hidden="1" thickBot="1">
      <c r="B3195" s="173"/>
      <c r="C3195" s="142">
        <v>4309</v>
      </c>
      <c r="D3195" s="148" t="s">
        <v>258</v>
      </c>
      <c r="E3195" s="704"/>
      <c r="F3195" s="449"/>
      <c r="G3195" s="245"/>
      <c r="H3195" s="245"/>
      <c r="I3195" s="476">
        <f t="shared" si="945"/>
        <v>0</v>
      </c>
      <c r="J3195" s="243" t="str">
        <f t="shared" si="936"/>
        <v/>
      </c>
      <c r="K3195" s="244"/>
      <c r="L3195" s="423"/>
      <c r="M3195" s="252"/>
      <c r="N3195" s="315">
        <f t="shared" si="946"/>
        <v>0</v>
      </c>
      <c r="O3195" s="424">
        <f t="shared" si="947"/>
        <v>0</v>
      </c>
      <c r="P3195" s="244"/>
      <c r="Q3195" s="423"/>
      <c r="R3195" s="252"/>
      <c r="S3195" s="429">
        <f t="shared" si="948"/>
        <v>0</v>
      </c>
      <c r="T3195" s="315">
        <f t="shared" si="949"/>
        <v>0</v>
      </c>
      <c r="U3195" s="252"/>
      <c r="V3195" s="252"/>
      <c r="W3195" s="253"/>
      <c r="X3195" s="313">
        <f t="shared" si="937"/>
        <v>0</v>
      </c>
    </row>
    <row r="3196" spans="2:24" ht="18.600000000000001" hidden="1" thickBot="1">
      <c r="B3196" s="686">
        <v>4400</v>
      </c>
      <c r="C3196" s="944" t="s">
        <v>1686</v>
      </c>
      <c r="D3196" s="944"/>
      <c r="E3196" s="687"/>
      <c r="F3196" s="690"/>
      <c r="G3196" s="691"/>
      <c r="H3196" s="691"/>
      <c r="I3196" s="692">
        <f t="shared" si="945"/>
        <v>0</v>
      </c>
      <c r="J3196" s="243" t="str">
        <f t="shared" si="936"/>
        <v/>
      </c>
      <c r="K3196" s="244"/>
      <c r="L3196" s="428"/>
      <c r="M3196" s="254"/>
      <c r="N3196" s="317">
        <f t="shared" si="946"/>
        <v>0</v>
      </c>
      <c r="O3196" s="424">
        <f t="shared" si="947"/>
        <v>0</v>
      </c>
      <c r="P3196" s="244"/>
      <c r="Q3196" s="428"/>
      <c r="R3196" s="254"/>
      <c r="S3196" s="429">
        <f t="shared" si="948"/>
        <v>0</v>
      </c>
      <c r="T3196" s="315">
        <f t="shared" si="949"/>
        <v>0</v>
      </c>
      <c r="U3196" s="254"/>
      <c r="V3196" s="254"/>
      <c r="W3196" s="253"/>
      <c r="X3196" s="313">
        <f t="shared" si="937"/>
        <v>0</v>
      </c>
    </row>
    <row r="3197" spans="2:24" ht="18.600000000000001" hidden="1" thickBot="1">
      <c r="B3197" s="686">
        <v>4500</v>
      </c>
      <c r="C3197" s="966" t="s">
        <v>1687</v>
      </c>
      <c r="D3197" s="966"/>
      <c r="E3197" s="687"/>
      <c r="F3197" s="690"/>
      <c r="G3197" s="691"/>
      <c r="H3197" s="691"/>
      <c r="I3197" s="692">
        <f t="shared" si="945"/>
        <v>0</v>
      </c>
      <c r="J3197" s="243" t="str">
        <f t="shared" si="936"/>
        <v/>
      </c>
      <c r="K3197" s="244"/>
      <c r="L3197" s="428"/>
      <c r="M3197" s="254"/>
      <c r="N3197" s="317">
        <f t="shared" si="946"/>
        <v>0</v>
      </c>
      <c r="O3197" s="424">
        <f t="shared" si="947"/>
        <v>0</v>
      </c>
      <c r="P3197" s="244"/>
      <c r="Q3197" s="428"/>
      <c r="R3197" s="254"/>
      <c r="S3197" s="429">
        <f t="shared" si="948"/>
        <v>0</v>
      </c>
      <c r="T3197" s="315">
        <f t="shared" si="949"/>
        <v>0</v>
      </c>
      <c r="U3197" s="254"/>
      <c r="V3197" s="254"/>
      <c r="W3197" s="253"/>
      <c r="X3197" s="313">
        <f t="shared" si="937"/>
        <v>0</v>
      </c>
    </row>
    <row r="3198" spans="2:24" ht="18.600000000000001" hidden="1" thickBot="1">
      <c r="B3198" s="686">
        <v>4600</v>
      </c>
      <c r="C3198" s="961" t="s">
        <v>259</v>
      </c>
      <c r="D3198" s="967"/>
      <c r="E3198" s="687"/>
      <c r="F3198" s="690"/>
      <c r="G3198" s="691"/>
      <c r="H3198" s="691"/>
      <c r="I3198" s="692">
        <f t="shared" si="945"/>
        <v>0</v>
      </c>
      <c r="J3198" s="243" t="str">
        <f t="shared" si="936"/>
        <v/>
      </c>
      <c r="K3198" s="244"/>
      <c r="L3198" s="428"/>
      <c r="M3198" s="254"/>
      <c r="N3198" s="317">
        <f t="shared" si="946"/>
        <v>0</v>
      </c>
      <c r="O3198" s="424">
        <f t="shared" si="947"/>
        <v>0</v>
      </c>
      <c r="P3198" s="244"/>
      <c r="Q3198" s="428"/>
      <c r="R3198" s="254"/>
      <c r="S3198" s="429">
        <f t="shared" si="948"/>
        <v>0</v>
      </c>
      <c r="T3198" s="315">
        <f t="shared" si="949"/>
        <v>0</v>
      </c>
      <c r="U3198" s="254"/>
      <c r="V3198" s="254"/>
      <c r="W3198" s="253"/>
      <c r="X3198" s="313">
        <f t="shared" si="937"/>
        <v>0</v>
      </c>
    </row>
    <row r="3199" spans="2:24" ht="18.600000000000001" hidden="1" thickBot="1">
      <c r="B3199" s="686">
        <v>4900</v>
      </c>
      <c r="C3199" s="952" t="s">
        <v>290</v>
      </c>
      <c r="D3199" s="952"/>
      <c r="E3199" s="687"/>
      <c r="F3199" s="688">
        <f>+F3200+F3201</f>
        <v>0</v>
      </c>
      <c r="G3199" s="689">
        <f>+G3200+G3201</f>
        <v>0</v>
      </c>
      <c r="H3199" s="689">
        <f>+H3200+H3201</f>
        <v>0</v>
      </c>
      <c r="I3199" s="689">
        <f>+I3200+I3201</f>
        <v>0</v>
      </c>
      <c r="J3199" s="243" t="str">
        <f t="shared" si="936"/>
        <v/>
      </c>
      <c r="K3199" s="244"/>
      <c r="L3199" s="665"/>
      <c r="M3199" s="666"/>
      <c r="N3199" s="666"/>
      <c r="O3199" s="712"/>
      <c r="P3199" s="244"/>
      <c r="Q3199" s="665"/>
      <c r="R3199" s="666"/>
      <c r="S3199" s="666"/>
      <c r="T3199" s="666"/>
      <c r="U3199" s="666"/>
      <c r="V3199" s="666"/>
      <c r="W3199" s="712"/>
      <c r="X3199" s="313">
        <f t="shared" si="937"/>
        <v>0</v>
      </c>
    </row>
    <row r="3200" spans="2:24" ht="18.600000000000001" hidden="1" thickBot="1">
      <c r="B3200" s="173"/>
      <c r="C3200" s="144">
        <v>4901</v>
      </c>
      <c r="D3200" s="174" t="s">
        <v>291</v>
      </c>
      <c r="E3200" s="704"/>
      <c r="F3200" s="449"/>
      <c r="G3200" s="245"/>
      <c r="H3200" s="245"/>
      <c r="I3200" s="476">
        <f>F3200+G3200+H3200</f>
        <v>0</v>
      </c>
      <c r="J3200" s="243" t="str">
        <f t="shared" si="936"/>
        <v/>
      </c>
      <c r="K3200" s="244"/>
      <c r="L3200" s="663"/>
      <c r="M3200" s="667"/>
      <c r="N3200" s="667"/>
      <c r="O3200" s="711"/>
      <c r="P3200" s="244"/>
      <c r="Q3200" s="663"/>
      <c r="R3200" s="667"/>
      <c r="S3200" s="667"/>
      <c r="T3200" s="667"/>
      <c r="U3200" s="667"/>
      <c r="V3200" s="667"/>
      <c r="W3200" s="711"/>
      <c r="X3200" s="313">
        <f t="shared" si="937"/>
        <v>0</v>
      </c>
    </row>
    <row r="3201" spans="2:24" ht="18.600000000000001" hidden="1" thickBot="1">
      <c r="B3201" s="173"/>
      <c r="C3201" s="142">
        <v>4902</v>
      </c>
      <c r="D3201" s="148" t="s">
        <v>292</v>
      </c>
      <c r="E3201" s="704"/>
      <c r="F3201" s="449"/>
      <c r="G3201" s="245"/>
      <c r="H3201" s="245"/>
      <c r="I3201" s="476">
        <f>F3201+G3201+H3201</f>
        <v>0</v>
      </c>
      <c r="J3201" s="243" t="str">
        <f t="shared" si="936"/>
        <v/>
      </c>
      <c r="K3201" s="244"/>
      <c r="L3201" s="663"/>
      <c r="M3201" s="667"/>
      <c r="N3201" s="667"/>
      <c r="O3201" s="711"/>
      <c r="P3201" s="244"/>
      <c r="Q3201" s="663"/>
      <c r="R3201" s="667"/>
      <c r="S3201" s="667"/>
      <c r="T3201" s="667"/>
      <c r="U3201" s="667"/>
      <c r="V3201" s="667"/>
      <c r="W3201" s="711"/>
      <c r="X3201" s="313">
        <f t="shared" si="937"/>
        <v>0</v>
      </c>
    </row>
    <row r="3202" spans="2:24" ht="18.600000000000001" hidden="1" thickBot="1">
      <c r="B3202" s="693">
        <v>5100</v>
      </c>
      <c r="C3202" s="949" t="s">
        <v>260</v>
      </c>
      <c r="D3202" s="949"/>
      <c r="E3202" s="694"/>
      <c r="F3202" s="695"/>
      <c r="G3202" s="696"/>
      <c r="H3202" s="696"/>
      <c r="I3202" s="692">
        <f>F3202+G3202+H3202</f>
        <v>0</v>
      </c>
      <c r="J3202" s="243" t="str">
        <f t="shared" si="936"/>
        <v/>
      </c>
      <c r="K3202" s="244"/>
      <c r="L3202" s="430"/>
      <c r="M3202" s="431"/>
      <c r="N3202" s="327">
        <f>I3202</f>
        <v>0</v>
      </c>
      <c r="O3202" s="424">
        <f>L3202+M3202-N3202</f>
        <v>0</v>
      </c>
      <c r="P3202" s="244"/>
      <c r="Q3202" s="430"/>
      <c r="R3202" s="431"/>
      <c r="S3202" s="429">
        <f>+IF(+(L3202+M3202)&gt;=I3202,+M3202,+(+I3202-L3202))</f>
        <v>0</v>
      </c>
      <c r="T3202" s="315">
        <f>Q3202+R3202-S3202</f>
        <v>0</v>
      </c>
      <c r="U3202" s="431"/>
      <c r="V3202" s="431"/>
      <c r="W3202" s="253"/>
      <c r="X3202" s="313">
        <f t="shared" si="937"/>
        <v>0</v>
      </c>
    </row>
    <row r="3203" spans="2:24" ht="18.600000000000001" hidden="1" thickBot="1">
      <c r="B3203" s="693">
        <v>5200</v>
      </c>
      <c r="C3203" s="964" t="s">
        <v>261</v>
      </c>
      <c r="D3203" s="964"/>
      <c r="E3203" s="694"/>
      <c r="F3203" s="697">
        <f>SUM(F3204:F3210)</f>
        <v>0</v>
      </c>
      <c r="G3203" s="698">
        <f>SUM(G3204:G3210)</f>
        <v>0</v>
      </c>
      <c r="H3203" s="698">
        <f>SUM(H3204:H3210)</f>
        <v>0</v>
      </c>
      <c r="I3203" s="698">
        <f>SUM(I3204:I3210)</f>
        <v>0</v>
      </c>
      <c r="J3203" s="243" t="str">
        <f t="shared" si="936"/>
        <v/>
      </c>
      <c r="K3203" s="244"/>
      <c r="L3203" s="326">
        <f>SUM(L3204:L3210)</f>
        <v>0</v>
      </c>
      <c r="M3203" s="327">
        <f>SUM(M3204:M3210)</f>
        <v>0</v>
      </c>
      <c r="N3203" s="432">
        <f>SUM(N3204:N3210)</f>
        <v>0</v>
      </c>
      <c r="O3203" s="433">
        <f>SUM(O3204:O3210)</f>
        <v>0</v>
      </c>
      <c r="P3203" s="244"/>
      <c r="Q3203" s="326">
        <f t="shared" ref="Q3203:W3203" si="950">SUM(Q3204:Q3210)</f>
        <v>0</v>
      </c>
      <c r="R3203" s="327">
        <f t="shared" si="950"/>
        <v>0</v>
      </c>
      <c r="S3203" s="327">
        <f t="shared" si="950"/>
        <v>0</v>
      </c>
      <c r="T3203" s="327">
        <f t="shared" si="950"/>
        <v>0</v>
      </c>
      <c r="U3203" s="327">
        <f t="shared" si="950"/>
        <v>0</v>
      </c>
      <c r="V3203" s="327">
        <f t="shared" si="950"/>
        <v>0</v>
      </c>
      <c r="W3203" s="433">
        <f t="shared" si="950"/>
        <v>0</v>
      </c>
      <c r="X3203" s="313">
        <f t="shared" si="937"/>
        <v>0</v>
      </c>
    </row>
    <row r="3204" spans="2:24" ht="18.600000000000001" hidden="1" thickBot="1">
      <c r="B3204" s="175"/>
      <c r="C3204" s="176">
        <v>5201</v>
      </c>
      <c r="D3204" s="177" t="s">
        <v>262</v>
      </c>
      <c r="E3204" s="705"/>
      <c r="F3204" s="473"/>
      <c r="G3204" s="434"/>
      <c r="H3204" s="434"/>
      <c r="I3204" s="476">
        <f t="shared" ref="I3204:I3210" si="951">F3204+G3204+H3204</f>
        <v>0</v>
      </c>
      <c r="J3204" s="243" t="str">
        <f t="shared" si="936"/>
        <v/>
      </c>
      <c r="K3204" s="244"/>
      <c r="L3204" s="435"/>
      <c r="M3204" s="436"/>
      <c r="N3204" s="330">
        <f t="shared" ref="N3204:N3210" si="952">I3204</f>
        <v>0</v>
      </c>
      <c r="O3204" s="424">
        <f t="shared" ref="O3204:O3210" si="953">L3204+M3204-N3204</f>
        <v>0</v>
      </c>
      <c r="P3204" s="244"/>
      <c r="Q3204" s="435"/>
      <c r="R3204" s="436"/>
      <c r="S3204" s="429">
        <f t="shared" ref="S3204:S3210" si="954">+IF(+(L3204+M3204)&gt;=I3204,+M3204,+(+I3204-L3204))</f>
        <v>0</v>
      </c>
      <c r="T3204" s="315">
        <f t="shared" ref="T3204:T3210" si="955">Q3204+R3204-S3204</f>
        <v>0</v>
      </c>
      <c r="U3204" s="436"/>
      <c r="V3204" s="436"/>
      <c r="W3204" s="253"/>
      <c r="X3204" s="313">
        <f t="shared" si="937"/>
        <v>0</v>
      </c>
    </row>
    <row r="3205" spans="2:24" ht="18.600000000000001" hidden="1" thickBot="1">
      <c r="B3205" s="175"/>
      <c r="C3205" s="178">
        <v>5202</v>
      </c>
      <c r="D3205" s="179" t="s">
        <v>263</v>
      </c>
      <c r="E3205" s="705"/>
      <c r="F3205" s="473"/>
      <c r="G3205" s="434"/>
      <c r="H3205" s="434"/>
      <c r="I3205" s="476">
        <f t="shared" si="951"/>
        <v>0</v>
      </c>
      <c r="J3205" s="243" t="str">
        <f t="shared" si="936"/>
        <v/>
      </c>
      <c r="K3205" s="244"/>
      <c r="L3205" s="435"/>
      <c r="M3205" s="436"/>
      <c r="N3205" s="330">
        <f t="shared" si="952"/>
        <v>0</v>
      </c>
      <c r="O3205" s="424">
        <f t="shared" si="953"/>
        <v>0</v>
      </c>
      <c r="P3205" s="244"/>
      <c r="Q3205" s="435"/>
      <c r="R3205" s="436"/>
      <c r="S3205" s="429">
        <f t="shared" si="954"/>
        <v>0</v>
      </c>
      <c r="T3205" s="315">
        <f t="shared" si="955"/>
        <v>0</v>
      </c>
      <c r="U3205" s="436"/>
      <c r="V3205" s="436"/>
      <c r="W3205" s="253"/>
      <c r="X3205" s="313">
        <f t="shared" si="937"/>
        <v>0</v>
      </c>
    </row>
    <row r="3206" spans="2:24" ht="18.600000000000001" hidden="1" thickBot="1">
      <c r="B3206" s="175"/>
      <c r="C3206" s="178">
        <v>5203</v>
      </c>
      <c r="D3206" s="179" t="s">
        <v>924</v>
      </c>
      <c r="E3206" s="705"/>
      <c r="F3206" s="473"/>
      <c r="G3206" s="434"/>
      <c r="H3206" s="434"/>
      <c r="I3206" s="476">
        <f t="shared" si="951"/>
        <v>0</v>
      </c>
      <c r="J3206" s="243" t="str">
        <f t="shared" si="936"/>
        <v/>
      </c>
      <c r="K3206" s="244"/>
      <c r="L3206" s="435"/>
      <c r="M3206" s="436"/>
      <c r="N3206" s="330">
        <f t="shared" si="952"/>
        <v>0</v>
      </c>
      <c r="O3206" s="424">
        <f t="shared" si="953"/>
        <v>0</v>
      </c>
      <c r="P3206" s="244"/>
      <c r="Q3206" s="435"/>
      <c r="R3206" s="436"/>
      <c r="S3206" s="429">
        <f t="shared" si="954"/>
        <v>0</v>
      </c>
      <c r="T3206" s="315">
        <f t="shared" si="955"/>
        <v>0</v>
      </c>
      <c r="U3206" s="436"/>
      <c r="V3206" s="436"/>
      <c r="W3206" s="253"/>
      <c r="X3206" s="313">
        <f t="shared" si="937"/>
        <v>0</v>
      </c>
    </row>
    <row r="3207" spans="2:24" ht="18.600000000000001" hidden="1" thickBot="1">
      <c r="B3207" s="175"/>
      <c r="C3207" s="178">
        <v>5204</v>
      </c>
      <c r="D3207" s="179" t="s">
        <v>925</v>
      </c>
      <c r="E3207" s="705"/>
      <c r="F3207" s="473"/>
      <c r="G3207" s="434"/>
      <c r="H3207" s="434"/>
      <c r="I3207" s="476">
        <f t="shared" si="951"/>
        <v>0</v>
      </c>
      <c r="J3207" s="243" t="str">
        <f t="shared" si="936"/>
        <v/>
      </c>
      <c r="K3207" s="244"/>
      <c r="L3207" s="435"/>
      <c r="M3207" s="436"/>
      <c r="N3207" s="330">
        <f t="shared" si="952"/>
        <v>0</v>
      </c>
      <c r="O3207" s="424">
        <f t="shared" si="953"/>
        <v>0</v>
      </c>
      <c r="P3207" s="244"/>
      <c r="Q3207" s="435"/>
      <c r="R3207" s="436"/>
      <c r="S3207" s="429">
        <f t="shared" si="954"/>
        <v>0</v>
      </c>
      <c r="T3207" s="315">
        <f t="shared" si="955"/>
        <v>0</v>
      </c>
      <c r="U3207" s="436"/>
      <c r="V3207" s="436"/>
      <c r="W3207" s="253"/>
      <c r="X3207" s="313">
        <f t="shared" si="937"/>
        <v>0</v>
      </c>
    </row>
    <row r="3208" spans="2:24" ht="18.600000000000001" hidden="1" thickBot="1">
      <c r="B3208" s="175"/>
      <c r="C3208" s="178">
        <v>5205</v>
      </c>
      <c r="D3208" s="179" t="s">
        <v>926</v>
      </c>
      <c r="E3208" s="705"/>
      <c r="F3208" s="473"/>
      <c r="G3208" s="434"/>
      <c r="H3208" s="434"/>
      <c r="I3208" s="476">
        <f t="shared" si="951"/>
        <v>0</v>
      </c>
      <c r="J3208" s="243" t="str">
        <f t="shared" si="936"/>
        <v/>
      </c>
      <c r="K3208" s="244"/>
      <c r="L3208" s="435"/>
      <c r="M3208" s="436"/>
      <c r="N3208" s="330">
        <f t="shared" si="952"/>
        <v>0</v>
      </c>
      <c r="O3208" s="424">
        <f t="shared" si="953"/>
        <v>0</v>
      </c>
      <c r="P3208" s="244"/>
      <c r="Q3208" s="435"/>
      <c r="R3208" s="436"/>
      <c r="S3208" s="429">
        <f t="shared" si="954"/>
        <v>0</v>
      </c>
      <c r="T3208" s="315">
        <f t="shared" si="955"/>
        <v>0</v>
      </c>
      <c r="U3208" s="436"/>
      <c r="V3208" s="436"/>
      <c r="W3208" s="253"/>
      <c r="X3208" s="313">
        <f t="shared" si="937"/>
        <v>0</v>
      </c>
    </row>
    <row r="3209" spans="2:24" ht="18.600000000000001" hidden="1" thickBot="1">
      <c r="B3209" s="175"/>
      <c r="C3209" s="178">
        <v>5206</v>
      </c>
      <c r="D3209" s="179" t="s">
        <v>927</v>
      </c>
      <c r="E3209" s="705"/>
      <c r="F3209" s="473"/>
      <c r="G3209" s="434"/>
      <c r="H3209" s="434"/>
      <c r="I3209" s="476">
        <f t="shared" si="951"/>
        <v>0</v>
      </c>
      <c r="J3209" s="243" t="str">
        <f t="shared" si="936"/>
        <v/>
      </c>
      <c r="K3209" s="244"/>
      <c r="L3209" s="435"/>
      <c r="M3209" s="436"/>
      <c r="N3209" s="330">
        <f t="shared" si="952"/>
        <v>0</v>
      </c>
      <c r="O3209" s="424">
        <f t="shared" si="953"/>
        <v>0</v>
      </c>
      <c r="P3209" s="244"/>
      <c r="Q3209" s="435"/>
      <c r="R3209" s="436"/>
      <c r="S3209" s="429">
        <f t="shared" si="954"/>
        <v>0</v>
      </c>
      <c r="T3209" s="315">
        <f t="shared" si="955"/>
        <v>0</v>
      </c>
      <c r="U3209" s="436"/>
      <c r="V3209" s="436"/>
      <c r="W3209" s="253"/>
      <c r="X3209" s="313">
        <f t="shared" si="937"/>
        <v>0</v>
      </c>
    </row>
    <row r="3210" spans="2:24" ht="18.600000000000001" hidden="1" thickBot="1">
      <c r="B3210" s="175"/>
      <c r="C3210" s="180">
        <v>5219</v>
      </c>
      <c r="D3210" s="181" t="s">
        <v>928</v>
      </c>
      <c r="E3210" s="705"/>
      <c r="F3210" s="473"/>
      <c r="G3210" s="434"/>
      <c r="H3210" s="434"/>
      <c r="I3210" s="476">
        <f t="shared" si="951"/>
        <v>0</v>
      </c>
      <c r="J3210" s="243" t="str">
        <f t="shared" ref="J3210:J3229" si="956">(IF($E3210&lt;&gt;0,$J$2,IF($I3210&lt;&gt;0,$J$2,"")))</f>
        <v/>
      </c>
      <c r="K3210" s="244"/>
      <c r="L3210" s="435"/>
      <c r="M3210" s="436"/>
      <c r="N3210" s="330">
        <f t="shared" si="952"/>
        <v>0</v>
      </c>
      <c r="O3210" s="424">
        <f t="shared" si="953"/>
        <v>0</v>
      </c>
      <c r="P3210" s="244"/>
      <c r="Q3210" s="435"/>
      <c r="R3210" s="436"/>
      <c r="S3210" s="429">
        <f t="shared" si="954"/>
        <v>0</v>
      </c>
      <c r="T3210" s="315">
        <f t="shared" si="955"/>
        <v>0</v>
      </c>
      <c r="U3210" s="436"/>
      <c r="V3210" s="436"/>
      <c r="W3210" s="253"/>
      <c r="X3210" s="313">
        <f t="shared" ref="X3210:X3241" si="957">T3210-U3210-V3210-W3210</f>
        <v>0</v>
      </c>
    </row>
    <row r="3211" spans="2:24" ht="18.600000000000001" hidden="1" thickBot="1">
      <c r="B3211" s="693">
        <v>5300</v>
      </c>
      <c r="C3211" s="968" t="s">
        <v>929</v>
      </c>
      <c r="D3211" s="968"/>
      <c r="E3211" s="694"/>
      <c r="F3211" s="697">
        <f>SUM(F3212:F3213)</f>
        <v>0</v>
      </c>
      <c r="G3211" s="698">
        <f>SUM(G3212:G3213)</f>
        <v>0</v>
      </c>
      <c r="H3211" s="698">
        <f>SUM(H3212:H3213)</f>
        <v>0</v>
      </c>
      <c r="I3211" s="698">
        <f>SUM(I3212:I3213)</f>
        <v>0</v>
      </c>
      <c r="J3211" s="243" t="str">
        <f t="shared" si="956"/>
        <v/>
      </c>
      <c r="K3211" s="244"/>
      <c r="L3211" s="326">
        <f>SUM(L3212:L3213)</f>
        <v>0</v>
      </c>
      <c r="M3211" s="327">
        <f>SUM(M3212:M3213)</f>
        <v>0</v>
      </c>
      <c r="N3211" s="432">
        <f>SUM(N3212:N3213)</f>
        <v>0</v>
      </c>
      <c r="O3211" s="433">
        <f>SUM(O3212:O3213)</f>
        <v>0</v>
      </c>
      <c r="P3211" s="244"/>
      <c r="Q3211" s="326">
        <f t="shared" ref="Q3211:W3211" si="958">SUM(Q3212:Q3213)</f>
        <v>0</v>
      </c>
      <c r="R3211" s="327">
        <f t="shared" si="958"/>
        <v>0</v>
      </c>
      <c r="S3211" s="327">
        <f t="shared" si="958"/>
        <v>0</v>
      </c>
      <c r="T3211" s="327">
        <f t="shared" si="958"/>
        <v>0</v>
      </c>
      <c r="U3211" s="327">
        <f t="shared" si="958"/>
        <v>0</v>
      </c>
      <c r="V3211" s="327">
        <f t="shared" si="958"/>
        <v>0</v>
      </c>
      <c r="W3211" s="433">
        <f t="shared" si="958"/>
        <v>0</v>
      </c>
      <c r="X3211" s="313">
        <f t="shared" si="957"/>
        <v>0</v>
      </c>
    </row>
    <row r="3212" spans="2:24" ht="18.600000000000001" hidden="1" thickBot="1">
      <c r="B3212" s="175"/>
      <c r="C3212" s="176">
        <v>5301</v>
      </c>
      <c r="D3212" s="177" t="s">
        <v>1441</v>
      </c>
      <c r="E3212" s="705"/>
      <c r="F3212" s="473"/>
      <c r="G3212" s="434"/>
      <c r="H3212" s="434"/>
      <c r="I3212" s="476">
        <f>F3212+G3212+H3212</f>
        <v>0</v>
      </c>
      <c r="J3212" s="243" t="str">
        <f t="shared" si="956"/>
        <v/>
      </c>
      <c r="K3212" s="244"/>
      <c r="L3212" s="435"/>
      <c r="M3212" s="436"/>
      <c r="N3212" s="330">
        <f>I3212</f>
        <v>0</v>
      </c>
      <c r="O3212" s="424">
        <f>L3212+M3212-N3212</f>
        <v>0</v>
      </c>
      <c r="P3212" s="244"/>
      <c r="Q3212" s="435"/>
      <c r="R3212" s="436"/>
      <c r="S3212" s="429">
        <f>+IF(+(L3212+M3212)&gt;=I3212,+M3212,+(+I3212-L3212))</f>
        <v>0</v>
      </c>
      <c r="T3212" s="315">
        <f>Q3212+R3212-S3212</f>
        <v>0</v>
      </c>
      <c r="U3212" s="436"/>
      <c r="V3212" s="436"/>
      <c r="W3212" s="253"/>
      <c r="X3212" s="313">
        <f t="shared" si="957"/>
        <v>0</v>
      </c>
    </row>
    <row r="3213" spans="2:24" ht="18.600000000000001" hidden="1" thickBot="1">
      <c r="B3213" s="175"/>
      <c r="C3213" s="180">
        <v>5309</v>
      </c>
      <c r="D3213" s="181" t="s">
        <v>930</v>
      </c>
      <c r="E3213" s="705"/>
      <c r="F3213" s="473"/>
      <c r="G3213" s="434"/>
      <c r="H3213" s="434"/>
      <c r="I3213" s="476">
        <f>F3213+G3213+H3213</f>
        <v>0</v>
      </c>
      <c r="J3213" s="243" t="str">
        <f t="shared" si="956"/>
        <v/>
      </c>
      <c r="K3213" s="244"/>
      <c r="L3213" s="435"/>
      <c r="M3213" s="436"/>
      <c r="N3213" s="330">
        <f>I3213</f>
        <v>0</v>
      </c>
      <c r="O3213" s="424">
        <f>L3213+M3213-N3213</f>
        <v>0</v>
      </c>
      <c r="P3213" s="244"/>
      <c r="Q3213" s="435"/>
      <c r="R3213" s="436"/>
      <c r="S3213" s="429">
        <f>+IF(+(L3213+M3213)&gt;=I3213,+M3213,+(+I3213-L3213))</f>
        <v>0</v>
      </c>
      <c r="T3213" s="315">
        <f>Q3213+R3213-S3213</f>
        <v>0</v>
      </c>
      <c r="U3213" s="436"/>
      <c r="V3213" s="436"/>
      <c r="W3213" s="253"/>
      <c r="X3213" s="313">
        <f t="shared" si="957"/>
        <v>0</v>
      </c>
    </row>
    <row r="3214" spans="2:24" ht="18.600000000000001" hidden="1" thickBot="1">
      <c r="B3214" s="693">
        <v>5400</v>
      </c>
      <c r="C3214" s="949" t="s">
        <v>1011</v>
      </c>
      <c r="D3214" s="949"/>
      <c r="E3214" s="694"/>
      <c r="F3214" s="695"/>
      <c r="G3214" s="696"/>
      <c r="H3214" s="696"/>
      <c r="I3214" s="692">
        <f>F3214+G3214+H3214</f>
        <v>0</v>
      </c>
      <c r="J3214" s="243" t="str">
        <f t="shared" si="956"/>
        <v/>
      </c>
      <c r="K3214" s="244"/>
      <c r="L3214" s="430"/>
      <c r="M3214" s="431"/>
      <c r="N3214" s="327">
        <f>I3214</f>
        <v>0</v>
      </c>
      <c r="O3214" s="424">
        <f>L3214+M3214-N3214</f>
        <v>0</v>
      </c>
      <c r="P3214" s="244"/>
      <c r="Q3214" s="430"/>
      <c r="R3214" s="431"/>
      <c r="S3214" s="429">
        <f>+IF(+(L3214+M3214)&gt;=I3214,+M3214,+(+I3214-L3214))</f>
        <v>0</v>
      </c>
      <c r="T3214" s="315">
        <f>Q3214+R3214-S3214</f>
        <v>0</v>
      </c>
      <c r="U3214" s="431"/>
      <c r="V3214" s="431"/>
      <c r="W3214" s="253"/>
      <c r="X3214" s="313">
        <f t="shared" si="957"/>
        <v>0</v>
      </c>
    </row>
    <row r="3215" spans="2:24" ht="18.600000000000001" hidden="1" thickBot="1">
      <c r="B3215" s="686">
        <v>5500</v>
      </c>
      <c r="C3215" s="952" t="s">
        <v>1012</v>
      </c>
      <c r="D3215" s="952"/>
      <c r="E3215" s="687"/>
      <c r="F3215" s="688">
        <f>SUM(F3216:F3219)</f>
        <v>0</v>
      </c>
      <c r="G3215" s="689">
        <f>SUM(G3216:G3219)</f>
        <v>0</v>
      </c>
      <c r="H3215" s="689">
        <f>SUM(H3216:H3219)</f>
        <v>0</v>
      </c>
      <c r="I3215" s="689">
        <f>SUM(I3216:I3219)</f>
        <v>0</v>
      </c>
      <c r="J3215" s="243" t="str">
        <f t="shared" si="956"/>
        <v/>
      </c>
      <c r="K3215" s="244"/>
      <c r="L3215" s="316">
        <f>SUM(L3216:L3219)</f>
        <v>0</v>
      </c>
      <c r="M3215" s="317">
        <f>SUM(M3216:M3219)</f>
        <v>0</v>
      </c>
      <c r="N3215" s="425">
        <f>SUM(N3216:N3219)</f>
        <v>0</v>
      </c>
      <c r="O3215" s="426">
        <f>SUM(O3216:O3219)</f>
        <v>0</v>
      </c>
      <c r="P3215" s="244"/>
      <c r="Q3215" s="316">
        <f t="shared" ref="Q3215:W3215" si="959">SUM(Q3216:Q3219)</f>
        <v>0</v>
      </c>
      <c r="R3215" s="317">
        <f t="shared" si="959"/>
        <v>0</v>
      </c>
      <c r="S3215" s="317">
        <f t="shared" si="959"/>
        <v>0</v>
      </c>
      <c r="T3215" s="317">
        <f t="shared" si="959"/>
        <v>0</v>
      </c>
      <c r="U3215" s="317">
        <f t="shared" si="959"/>
        <v>0</v>
      </c>
      <c r="V3215" s="317">
        <f t="shared" si="959"/>
        <v>0</v>
      </c>
      <c r="W3215" s="426">
        <f t="shared" si="959"/>
        <v>0</v>
      </c>
      <c r="X3215" s="313">
        <f t="shared" si="957"/>
        <v>0</v>
      </c>
    </row>
    <row r="3216" spans="2:24" ht="18.600000000000001" hidden="1" thickBot="1">
      <c r="B3216" s="173"/>
      <c r="C3216" s="144">
        <v>5501</v>
      </c>
      <c r="D3216" s="163" t="s">
        <v>1013</v>
      </c>
      <c r="E3216" s="704"/>
      <c r="F3216" s="449"/>
      <c r="G3216" s="245"/>
      <c r="H3216" s="245"/>
      <c r="I3216" s="476">
        <f>F3216+G3216+H3216</f>
        <v>0</v>
      </c>
      <c r="J3216" s="243" t="str">
        <f t="shared" si="956"/>
        <v/>
      </c>
      <c r="K3216" s="244"/>
      <c r="L3216" s="423"/>
      <c r="M3216" s="252"/>
      <c r="N3216" s="315">
        <f>I3216</f>
        <v>0</v>
      </c>
      <c r="O3216" s="424">
        <f>L3216+M3216-N3216</f>
        <v>0</v>
      </c>
      <c r="P3216" s="244"/>
      <c r="Q3216" s="423"/>
      <c r="R3216" s="252"/>
      <c r="S3216" s="429">
        <f>+IF(+(L3216+M3216)&gt;=I3216,+M3216,+(+I3216-L3216))</f>
        <v>0</v>
      </c>
      <c r="T3216" s="315">
        <f>Q3216+R3216-S3216</f>
        <v>0</v>
      </c>
      <c r="U3216" s="252"/>
      <c r="V3216" s="252"/>
      <c r="W3216" s="253"/>
      <c r="X3216" s="313">
        <f t="shared" si="957"/>
        <v>0</v>
      </c>
    </row>
    <row r="3217" spans="2:24" ht="18.600000000000001" hidden="1" thickBot="1">
      <c r="B3217" s="173"/>
      <c r="C3217" s="137">
        <v>5502</v>
      </c>
      <c r="D3217" s="145" t="s">
        <v>1014</v>
      </c>
      <c r="E3217" s="704"/>
      <c r="F3217" s="449"/>
      <c r="G3217" s="245"/>
      <c r="H3217" s="245"/>
      <c r="I3217" s="476">
        <f>F3217+G3217+H3217</f>
        <v>0</v>
      </c>
      <c r="J3217" s="243" t="str">
        <f t="shared" si="956"/>
        <v/>
      </c>
      <c r="K3217" s="244"/>
      <c r="L3217" s="423"/>
      <c r="M3217" s="252"/>
      <c r="N3217" s="315">
        <f>I3217</f>
        <v>0</v>
      </c>
      <c r="O3217" s="424">
        <f>L3217+M3217-N3217</f>
        <v>0</v>
      </c>
      <c r="P3217" s="244"/>
      <c r="Q3217" s="423"/>
      <c r="R3217" s="252"/>
      <c r="S3217" s="429">
        <f>+IF(+(L3217+M3217)&gt;=I3217,+M3217,+(+I3217-L3217))</f>
        <v>0</v>
      </c>
      <c r="T3217" s="315">
        <f>Q3217+R3217-S3217</f>
        <v>0</v>
      </c>
      <c r="U3217" s="252"/>
      <c r="V3217" s="252"/>
      <c r="W3217" s="253"/>
      <c r="X3217" s="313">
        <f t="shared" si="957"/>
        <v>0</v>
      </c>
    </row>
    <row r="3218" spans="2:24" ht="18.600000000000001" hidden="1" thickBot="1">
      <c r="B3218" s="173"/>
      <c r="C3218" s="137">
        <v>5503</v>
      </c>
      <c r="D3218" s="139" t="s">
        <v>1015</v>
      </c>
      <c r="E3218" s="704"/>
      <c r="F3218" s="449"/>
      <c r="G3218" s="245"/>
      <c r="H3218" s="245"/>
      <c r="I3218" s="476">
        <f>F3218+G3218+H3218</f>
        <v>0</v>
      </c>
      <c r="J3218" s="243" t="str">
        <f t="shared" si="956"/>
        <v/>
      </c>
      <c r="K3218" s="244"/>
      <c r="L3218" s="423"/>
      <c r="M3218" s="252"/>
      <c r="N3218" s="315">
        <f>I3218</f>
        <v>0</v>
      </c>
      <c r="O3218" s="424">
        <f>L3218+M3218-N3218</f>
        <v>0</v>
      </c>
      <c r="P3218" s="244"/>
      <c r="Q3218" s="423"/>
      <c r="R3218" s="252"/>
      <c r="S3218" s="429">
        <f>+IF(+(L3218+M3218)&gt;=I3218,+M3218,+(+I3218-L3218))</f>
        <v>0</v>
      </c>
      <c r="T3218" s="315">
        <f>Q3218+R3218-S3218</f>
        <v>0</v>
      </c>
      <c r="U3218" s="252"/>
      <c r="V3218" s="252"/>
      <c r="W3218" s="253"/>
      <c r="X3218" s="313">
        <f t="shared" si="957"/>
        <v>0</v>
      </c>
    </row>
    <row r="3219" spans="2:24" ht="18.600000000000001" hidden="1" thickBot="1">
      <c r="B3219" s="173"/>
      <c r="C3219" s="137">
        <v>5504</v>
      </c>
      <c r="D3219" s="145" t="s">
        <v>1016</v>
      </c>
      <c r="E3219" s="704"/>
      <c r="F3219" s="449"/>
      <c r="G3219" s="245"/>
      <c r="H3219" s="245"/>
      <c r="I3219" s="476">
        <f>F3219+G3219+H3219</f>
        <v>0</v>
      </c>
      <c r="J3219" s="243" t="str">
        <f t="shared" si="956"/>
        <v/>
      </c>
      <c r="K3219" s="244"/>
      <c r="L3219" s="423"/>
      <c r="M3219" s="252"/>
      <c r="N3219" s="315">
        <f>I3219</f>
        <v>0</v>
      </c>
      <c r="O3219" s="424">
        <f>L3219+M3219-N3219</f>
        <v>0</v>
      </c>
      <c r="P3219" s="244"/>
      <c r="Q3219" s="423"/>
      <c r="R3219" s="252"/>
      <c r="S3219" s="429">
        <f>+IF(+(L3219+M3219)&gt;=I3219,+M3219,+(+I3219-L3219))</f>
        <v>0</v>
      </c>
      <c r="T3219" s="315">
        <f>Q3219+R3219-S3219</f>
        <v>0</v>
      </c>
      <c r="U3219" s="252"/>
      <c r="V3219" s="252"/>
      <c r="W3219" s="253"/>
      <c r="X3219" s="313">
        <f t="shared" si="957"/>
        <v>0</v>
      </c>
    </row>
    <row r="3220" spans="2:24" ht="18.600000000000001" hidden="1" thickBot="1">
      <c r="B3220" s="686">
        <v>5700</v>
      </c>
      <c r="C3220" s="950" t="s">
        <v>1017</v>
      </c>
      <c r="D3220" s="951"/>
      <c r="E3220" s="694"/>
      <c r="F3220" s="673">
        <v>0</v>
      </c>
      <c r="G3220" s="673">
        <v>0</v>
      </c>
      <c r="H3220" s="673">
        <v>0</v>
      </c>
      <c r="I3220" s="698">
        <f>SUM(I3221:I3223)</f>
        <v>0</v>
      </c>
      <c r="J3220" s="243" t="str">
        <f t="shared" si="956"/>
        <v/>
      </c>
      <c r="K3220" s="244"/>
      <c r="L3220" s="326">
        <f>SUM(L3221:L3223)</f>
        <v>0</v>
      </c>
      <c r="M3220" s="327">
        <f>SUM(M3221:M3223)</f>
        <v>0</v>
      </c>
      <c r="N3220" s="432">
        <f>SUM(N3221:N3222)</f>
        <v>0</v>
      </c>
      <c r="O3220" s="433">
        <f>SUM(O3221:O3223)</f>
        <v>0</v>
      </c>
      <c r="P3220" s="244"/>
      <c r="Q3220" s="326">
        <f>SUM(Q3221:Q3223)</f>
        <v>0</v>
      </c>
      <c r="R3220" s="327">
        <f>SUM(R3221:R3223)</f>
        <v>0</v>
      </c>
      <c r="S3220" s="327">
        <f>SUM(S3221:S3223)</f>
        <v>0</v>
      </c>
      <c r="T3220" s="327">
        <f>SUM(T3221:T3223)</f>
        <v>0</v>
      </c>
      <c r="U3220" s="327">
        <f>SUM(U3221:U3223)</f>
        <v>0</v>
      </c>
      <c r="V3220" s="327">
        <f>SUM(V3221:V3222)</f>
        <v>0</v>
      </c>
      <c r="W3220" s="433">
        <f>SUM(W3221:W3223)</f>
        <v>0</v>
      </c>
      <c r="X3220" s="313">
        <f t="shared" si="957"/>
        <v>0</v>
      </c>
    </row>
    <row r="3221" spans="2:24" ht="18.600000000000001" hidden="1" thickBot="1">
      <c r="B3221" s="175"/>
      <c r="C3221" s="176">
        <v>5701</v>
      </c>
      <c r="D3221" s="177" t="s">
        <v>1018</v>
      </c>
      <c r="E3221" s="705"/>
      <c r="F3221" s="592">
        <v>0</v>
      </c>
      <c r="G3221" s="592">
        <v>0</v>
      </c>
      <c r="H3221" s="592">
        <v>0</v>
      </c>
      <c r="I3221" s="476">
        <f>F3221+G3221+H3221</f>
        <v>0</v>
      </c>
      <c r="J3221" s="243" t="str">
        <f t="shared" si="956"/>
        <v/>
      </c>
      <c r="K3221" s="244"/>
      <c r="L3221" s="435"/>
      <c r="M3221" s="436"/>
      <c r="N3221" s="330">
        <f>I3221</f>
        <v>0</v>
      </c>
      <c r="O3221" s="424">
        <f>L3221+M3221-N3221</f>
        <v>0</v>
      </c>
      <c r="P3221" s="244"/>
      <c r="Q3221" s="435"/>
      <c r="R3221" s="436"/>
      <c r="S3221" s="429">
        <f>+IF(+(L3221+M3221)&gt;=I3221,+M3221,+(+I3221-L3221))</f>
        <v>0</v>
      </c>
      <c r="T3221" s="315">
        <f>Q3221+R3221-S3221</f>
        <v>0</v>
      </c>
      <c r="U3221" s="436"/>
      <c r="V3221" s="436"/>
      <c r="W3221" s="253"/>
      <c r="X3221" s="313">
        <f t="shared" si="957"/>
        <v>0</v>
      </c>
    </row>
    <row r="3222" spans="2:24" ht="18.600000000000001" hidden="1" thickBot="1">
      <c r="B3222" s="175"/>
      <c r="C3222" s="180">
        <v>5702</v>
      </c>
      <c r="D3222" s="181" t="s">
        <v>1019</v>
      </c>
      <c r="E3222" s="705"/>
      <c r="F3222" s="592">
        <v>0</v>
      </c>
      <c r="G3222" s="592">
        <v>0</v>
      </c>
      <c r="H3222" s="592">
        <v>0</v>
      </c>
      <c r="I3222" s="476">
        <f>F3222+G3222+H3222</f>
        <v>0</v>
      </c>
      <c r="J3222" s="243" t="str">
        <f t="shared" si="956"/>
        <v/>
      </c>
      <c r="K3222" s="244"/>
      <c r="L3222" s="435"/>
      <c r="M3222" s="436"/>
      <c r="N3222" s="330">
        <f>I3222</f>
        <v>0</v>
      </c>
      <c r="O3222" s="424">
        <f>L3222+M3222-N3222</f>
        <v>0</v>
      </c>
      <c r="P3222" s="244"/>
      <c r="Q3222" s="435"/>
      <c r="R3222" s="436"/>
      <c r="S3222" s="429">
        <f>+IF(+(L3222+M3222)&gt;=I3222,+M3222,+(+I3222-L3222))</f>
        <v>0</v>
      </c>
      <c r="T3222" s="315">
        <f>Q3222+R3222-S3222</f>
        <v>0</v>
      </c>
      <c r="U3222" s="436"/>
      <c r="V3222" s="436"/>
      <c r="W3222" s="253"/>
      <c r="X3222" s="313">
        <f t="shared" si="957"/>
        <v>0</v>
      </c>
    </row>
    <row r="3223" spans="2:24" ht="18.600000000000001" hidden="1" thickBot="1">
      <c r="B3223" s="136"/>
      <c r="C3223" s="182">
        <v>4071</v>
      </c>
      <c r="D3223" s="464" t="s">
        <v>1020</v>
      </c>
      <c r="E3223" s="704"/>
      <c r="F3223" s="592">
        <v>0</v>
      </c>
      <c r="G3223" s="592">
        <v>0</v>
      </c>
      <c r="H3223" s="592">
        <v>0</v>
      </c>
      <c r="I3223" s="476">
        <f>F3223+G3223+H3223</f>
        <v>0</v>
      </c>
      <c r="J3223" s="243" t="str">
        <f t="shared" si="956"/>
        <v/>
      </c>
      <c r="K3223" s="244"/>
      <c r="L3223" s="713"/>
      <c r="M3223" s="667"/>
      <c r="N3223" s="667"/>
      <c r="O3223" s="714"/>
      <c r="P3223" s="244"/>
      <c r="Q3223" s="663"/>
      <c r="R3223" s="667"/>
      <c r="S3223" s="667"/>
      <c r="T3223" s="667"/>
      <c r="U3223" s="667"/>
      <c r="V3223" s="667"/>
      <c r="W3223" s="711"/>
      <c r="X3223" s="313">
        <f t="shared" si="957"/>
        <v>0</v>
      </c>
    </row>
    <row r="3224" spans="2:24" ht="16.2" hidden="1" thickBot="1">
      <c r="B3224" s="173"/>
      <c r="C3224" s="183"/>
      <c r="D3224" s="334"/>
      <c r="E3224" s="706"/>
      <c r="F3224" s="248"/>
      <c r="G3224" s="248"/>
      <c r="H3224" s="248"/>
      <c r="I3224" s="249"/>
      <c r="J3224" s="243" t="str">
        <f t="shared" si="956"/>
        <v/>
      </c>
      <c r="K3224" s="244"/>
      <c r="L3224" s="437"/>
      <c r="M3224" s="438"/>
      <c r="N3224" s="323"/>
      <c r="O3224" s="324"/>
      <c r="P3224" s="244"/>
      <c r="Q3224" s="437"/>
      <c r="R3224" s="438"/>
      <c r="S3224" s="323"/>
      <c r="T3224" s="323"/>
      <c r="U3224" s="438"/>
      <c r="V3224" s="323"/>
      <c r="W3224" s="324"/>
      <c r="X3224" s="324"/>
    </row>
    <row r="3225" spans="2:24" ht="18.600000000000001" hidden="1" thickBot="1">
      <c r="B3225" s="699">
        <v>98</v>
      </c>
      <c r="C3225" s="963" t="s">
        <v>1021</v>
      </c>
      <c r="D3225" s="942"/>
      <c r="E3225" s="687"/>
      <c r="F3225" s="690"/>
      <c r="G3225" s="691"/>
      <c r="H3225" s="691"/>
      <c r="I3225" s="692">
        <f>F3225+G3225+H3225</f>
        <v>0</v>
      </c>
      <c r="J3225" s="243" t="str">
        <f t="shared" si="956"/>
        <v/>
      </c>
      <c r="K3225" s="244"/>
      <c r="L3225" s="428"/>
      <c r="M3225" s="254"/>
      <c r="N3225" s="317">
        <f>I3225</f>
        <v>0</v>
      </c>
      <c r="O3225" s="424">
        <f>L3225+M3225-N3225</f>
        <v>0</v>
      </c>
      <c r="P3225" s="244"/>
      <c r="Q3225" s="428"/>
      <c r="R3225" s="254"/>
      <c r="S3225" s="429">
        <f>+IF(+(L3225+M3225)&gt;=I3225,+M3225,+(+I3225-L3225))</f>
        <v>0</v>
      </c>
      <c r="T3225" s="315">
        <f>Q3225+R3225-S3225</f>
        <v>0</v>
      </c>
      <c r="U3225" s="254"/>
      <c r="V3225" s="254"/>
      <c r="W3225" s="253"/>
      <c r="X3225" s="313">
        <f>T3225-U3225-V3225-W3225</f>
        <v>0</v>
      </c>
    </row>
    <row r="3226" spans="2:24" ht="16.8" hidden="1" thickBot="1">
      <c r="B3226" s="184"/>
      <c r="C3226" s="335" t="s">
        <v>1022</v>
      </c>
      <c r="D3226" s="336"/>
      <c r="E3226" s="395"/>
      <c r="F3226" s="395"/>
      <c r="G3226" s="395"/>
      <c r="H3226" s="395"/>
      <c r="I3226" s="337"/>
      <c r="J3226" s="243" t="str">
        <f t="shared" si="956"/>
        <v/>
      </c>
      <c r="K3226" s="244"/>
      <c r="L3226" s="338"/>
      <c r="M3226" s="339"/>
      <c r="N3226" s="339"/>
      <c r="O3226" s="340"/>
      <c r="P3226" s="244"/>
      <c r="Q3226" s="338"/>
      <c r="R3226" s="339"/>
      <c r="S3226" s="339"/>
      <c r="T3226" s="339"/>
      <c r="U3226" s="339"/>
      <c r="V3226" s="339"/>
      <c r="W3226" s="340"/>
      <c r="X3226" s="340"/>
    </row>
    <row r="3227" spans="2:24" ht="16.8" hidden="1" thickBot="1">
      <c r="B3227" s="184"/>
      <c r="C3227" s="341" t="s">
        <v>1023</v>
      </c>
      <c r="D3227" s="334"/>
      <c r="E3227" s="384"/>
      <c r="F3227" s="384"/>
      <c r="G3227" s="384"/>
      <c r="H3227" s="384"/>
      <c r="I3227" s="307"/>
      <c r="J3227" s="243" t="str">
        <f t="shared" si="956"/>
        <v/>
      </c>
      <c r="K3227" s="244"/>
      <c r="L3227" s="342"/>
      <c r="M3227" s="343"/>
      <c r="N3227" s="343"/>
      <c r="O3227" s="344"/>
      <c r="P3227" s="244"/>
      <c r="Q3227" s="342"/>
      <c r="R3227" s="343"/>
      <c r="S3227" s="343"/>
      <c r="T3227" s="343"/>
      <c r="U3227" s="343"/>
      <c r="V3227" s="343"/>
      <c r="W3227" s="344"/>
      <c r="X3227" s="344"/>
    </row>
    <row r="3228" spans="2:24" ht="16.8" hidden="1" thickBot="1">
      <c r="B3228" s="185"/>
      <c r="C3228" s="345" t="s">
        <v>1688</v>
      </c>
      <c r="D3228" s="346"/>
      <c r="E3228" s="396"/>
      <c r="F3228" s="396"/>
      <c r="G3228" s="396"/>
      <c r="H3228" s="396"/>
      <c r="I3228" s="309"/>
      <c r="J3228" s="243" t="str">
        <f t="shared" si="956"/>
        <v/>
      </c>
      <c r="K3228" s="244"/>
      <c r="L3228" s="347"/>
      <c r="M3228" s="348"/>
      <c r="N3228" s="348"/>
      <c r="O3228" s="349"/>
      <c r="P3228" s="244"/>
      <c r="Q3228" s="347"/>
      <c r="R3228" s="348"/>
      <c r="S3228" s="348"/>
      <c r="T3228" s="348"/>
      <c r="U3228" s="348"/>
      <c r="V3228" s="348"/>
      <c r="W3228" s="349"/>
      <c r="X3228" s="349"/>
    </row>
    <row r="3229" spans="2:24" ht="18.600000000000001" thickBot="1">
      <c r="B3229" s="607"/>
      <c r="C3229" s="608" t="s">
        <v>1242</v>
      </c>
      <c r="D3229" s="609" t="s">
        <v>1024</v>
      </c>
      <c r="E3229" s="700"/>
      <c r="F3229" s="700">
        <f>SUM(F3114,F3117,F3123,F3131,F3132,F3150,F3154,F3160,F3163,F3164,F3165,F3166,F3167,F3176,F3182,F3183,F3184,F3185,F3192,F3196,F3197,F3198,F3199,F3202,F3203,F3211,F3214,F3215,F3220)+F3225</f>
        <v>932</v>
      </c>
      <c r="G3229" s="700">
        <f>SUM(G3114,G3117,G3123,G3131,G3132,G3150,G3154,G3160,G3163,G3164,G3165,G3166,G3167,G3176,G3182,G3183,G3184,G3185,G3192,G3196,G3197,G3198,G3199,G3202,G3203,G3211,G3214,G3215,G3220)+G3225</f>
        <v>3000</v>
      </c>
      <c r="H3229" s="700">
        <f>SUM(H3114,H3117,H3123,H3131,H3132,H3150,H3154,H3160,H3163,H3164,H3165,H3166,H3167,H3176,H3182,H3183,H3184,H3185,H3192,H3196,H3197,H3198,H3199,H3202,H3203,H3211,H3214,H3215,H3220)+H3225</f>
        <v>0</v>
      </c>
      <c r="I3229" s="700">
        <f>SUM(I3114,I3117,I3123,I3131,I3132,I3150,I3154,I3160,I3163,I3164,I3165,I3166,I3167,I3176,I3182,I3183,I3184,I3185,I3192,I3196,I3197,I3198,I3199,I3202,I3203,I3211,I3214,I3215,I3220)+I3225</f>
        <v>3932</v>
      </c>
      <c r="J3229" s="243">
        <f t="shared" si="956"/>
        <v>1</v>
      </c>
      <c r="K3229" s="439" t="str">
        <f>LEFT(C3111,1)</f>
        <v>7</v>
      </c>
      <c r="L3229" s="276">
        <f>SUM(L3114,L3117,L3123,L3131,L3132,L3150,L3154,L3160,L3163,L3164,L3165,L3166,L3167,L3176,L3182,L3183,L3184,L3185,L3192,L3196,L3197,L3198,L3199,L3202,L3203,L3211,L3214,L3215,L3220)+L3225</f>
        <v>0</v>
      </c>
      <c r="M3229" s="276">
        <f>SUM(M3114,M3117,M3123,M3131,M3132,M3150,M3154,M3160,M3163,M3164,M3165,M3166,M3167,M3176,M3182,M3183,M3184,M3185,M3192,M3196,M3197,M3198,M3199,M3202,M3203,M3211,M3214,M3215,M3220)+M3225</f>
        <v>0</v>
      </c>
      <c r="N3229" s="276">
        <f>SUM(N3114,N3117,N3123,N3131,N3132,N3150,N3154,N3160,N3163,N3164,N3165,N3166,N3167,N3176,N3182,N3183,N3184,N3185,N3192,N3196,N3197,N3198,N3199,N3202,N3203,N3211,N3214,N3215,N3220)+N3225</f>
        <v>3932</v>
      </c>
      <c r="O3229" s="276">
        <f>SUM(O3114,O3117,O3123,O3131,O3132,O3150,O3154,O3160,O3163,O3164,O3165,O3166,O3167,O3176,O3182,O3183,O3184,O3185,O3192,O3196,O3197,O3198,O3199,O3202,O3203,O3211,O3214,O3215,O3220)+O3225</f>
        <v>-3932</v>
      </c>
      <c r="P3229" s="222"/>
      <c r="Q3229" s="276">
        <f t="shared" ref="Q3229:W3229" si="960">SUM(Q3114,Q3117,Q3123,Q3131,Q3132,Q3150,Q3154,Q3160,Q3163,Q3164,Q3165,Q3166,Q3167,Q3176,Q3182,Q3183,Q3184,Q3185,Q3192,Q3196,Q3197,Q3198,Q3199,Q3202,Q3203,Q3211,Q3214,Q3215,Q3220)+Q3225</f>
        <v>0</v>
      </c>
      <c r="R3229" s="276">
        <f t="shared" si="960"/>
        <v>0</v>
      </c>
      <c r="S3229" s="276">
        <f t="shared" si="960"/>
        <v>3932</v>
      </c>
      <c r="T3229" s="276">
        <f t="shared" si="960"/>
        <v>-3932</v>
      </c>
      <c r="U3229" s="276">
        <f t="shared" si="960"/>
        <v>0</v>
      </c>
      <c r="V3229" s="276">
        <f t="shared" si="960"/>
        <v>0</v>
      </c>
      <c r="W3229" s="276">
        <f t="shared" si="960"/>
        <v>0</v>
      </c>
      <c r="X3229" s="313">
        <f>T3229-U3229-V3229-W3229</f>
        <v>-3932</v>
      </c>
    </row>
    <row r="3230" spans="2:24">
      <c r="B3230" s="554" t="s">
        <v>32</v>
      </c>
      <c r="C3230" s="186"/>
      <c r="I3230" s="219"/>
      <c r="J3230" s="221">
        <f>J3229</f>
        <v>1</v>
      </c>
      <c r="P3230"/>
    </row>
    <row r="3231" spans="2:24">
      <c r="B3231" s="392"/>
      <c r="C3231" s="392"/>
      <c r="D3231" s="393"/>
      <c r="E3231" s="392"/>
      <c r="F3231" s="392"/>
      <c r="G3231" s="392"/>
      <c r="H3231" s="392"/>
      <c r="I3231" s="394"/>
      <c r="J3231" s="221">
        <f>J3229</f>
        <v>1</v>
      </c>
      <c r="L3231" s="392"/>
      <c r="M3231" s="392"/>
      <c r="N3231" s="394"/>
      <c r="O3231" s="394"/>
      <c r="P3231" s="394"/>
      <c r="Q3231" s="392"/>
      <c r="R3231" s="392"/>
      <c r="S3231" s="394"/>
      <c r="T3231" s="394"/>
      <c r="U3231" s="392"/>
      <c r="V3231" s="394"/>
      <c r="W3231" s="394"/>
      <c r="X3231" s="394"/>
    </row>
    <row r="3232" spans="2:24" ht="18" hidden="1">
      <c r="B3232" s="402"/>
      <c r="C3232" s="402"/>
      <c r="D3232" s="402"/>
      <c r="E3232" s="402"/>
      <c r="F3232" s="402"/>
      <c r="G3232" s="402"/>
      <c r="H3232" s="402"/>
      <c r="I3232" s="484"/>
      <c r="J3232" s="440">
        <f>(IF(E3229&lt;&gt;0,$G$2,IF(I3229&lt;&gt;0,$G$2,"")))</f>
        <v>0</v>
      </c>
    </row>
    <row r="3233" spans="2:24" ht="18" hidden="1">
      <c r="B3233" s="402"/>
      <c r="C3233" s="402"/>
      <c r="D3233" s="474"/>
      <c r="E3233" s="402"/>
      <c r="F3233" s="402"/>
      <c r="G3233" s="402"/>
      <c r="H3233" s="402"/>
      <c r="I3233" s="484"/>
      <c r="J3233" s="440" t="str">
        <f>(IF(E3230&lt;&gt;0,$G$2,IF(I3230&lt;&gt;0,$G$2,"")))</f>
        <v/>
      </c>
    </row>
    <row r="3234" spans="2:24">
      <c r="E3234" s="278"/>
      <c r="F3234" s="278"/>
      <c r="G3234" s="278"/>
      <c r="H3234" s="278"/>
      <c r="I3234" s="282"/>
      <c r="J3234" s="221">
        <f>(IF($E3367&lt;&gt;0,$J$2,IF($I3367&lt;&gt;0,$J$2,"")))</f>
        <v>1</v>
      </c>
      <c r="L3234" s="278"/>
      <c r="M3234" s="278"/>
      <c r="N3234" s="282"/>
      <c r="O3234" s="282"/>
      <c r="P3234" s="282"/>
      <c r="Q3234" s="278"/>
      <c r="R3234" s="278"/>
      <c r="S3234" s="282"/>
      <c r="T3234" s="282"/>
      <c r="U3234" s="278"/>
      <c r="V3234" s="282"/>
      <c r="W3234" s="282"/>
    </row>
    <row r="3235" spans="2:24">
      <c r="C3235" s="227"/>
      <c r="D3235" s="228"/>
      <c r="E3235" s="278"/>
      <c r="F3235" s="278"/>
      <c r="G3235" s="278"/>
      <c r="H3235" s="278"/>
      <c r="I3235" s="282"/>
      <c r="J3235" s="221">
        <f>(IF($E3367&lt;&gt;0,$J$2,IF($I3367&lt;&gt;0,$J$2,"")))</f>
        <v>1</v>
      </c>
      <c r="L3235" s="278"/>
      <c r="M3235" s="278"/>
      <c r="N3235" s="282"/>
      <c r="O3235" s="282"/>
      <c r="P3235" s="282"/>
      <c r="Q3235" s="278"/>
      <c r="R3235" s="278"/>
      <c r="S3235" s="282"/>
      <c r="T3235" s="282"/>
      <c r="U3235" s="278"/>
      <c r="V3235" s="282"/>
      <c r="W3235" s="282"/>
    </row>
    <row r="3236" spans="2:24">
      <c r="B3236" s="897" t="str">
        <f>$B$7</f>
        <v>БЮДЖЕТ - НАЧАЛЕН ПЛАН
ПО ПЪЛНА ЕДИННА БЮДЖЕТНА КЛАСИФИКАЦИЯ</v>
      </c>
      <c r="C3236" s="898"/>
      <c r="D3236" s="898"/>
      <c r="E3236" s="278"/>
      <c r="F3236" s="278"/>
      <c r="G3236" s="278"/>
      <c r="H3236" s="278"/>
      <c r="I3236" s="282"/>
      <c r="J3236" s="221">
        <f>(IF($E3367&lt;&gt;0,$J$2,IF($I3367&lt;&gt;0,$J$2,"")))</f>
        <v>1</v>
      </c>
      <c r="L3236" s="278"/>
      <c r="M3236" s="278"/>
      <c r="N3236" s="282"/>
      <c r="O3236" s="282"/>
      <c r="P3236" s="282"/>
      <c r="Q3236" s="278"/>
      <c r="R3236" s="278"/>
      <c r="S3236" s="282"/>
      <c r="T3236" s="282"/>
      <c r="U3236" s="278"/>
      <c r="V3236" s="282"/>
      <c r="W3236" s="282"/>
    </row>
    <row r="3237" spans="2:24">
      <c r="C3237" s="227"/>
      <c r="D3237" s="228"/>
      <c r="E3237" s="279" t="s">
        <v>1656</v>
      </c>
      <c r="F3237" s="279" t="s">
        <v>1524</v>
      </c>
      <c r="G3237" s="278"/>
      <c r="H3237" s="278"/>
      <c r="I3237" s="282"/>
      <c r="J3237" s="221">
        <f>(IF($E3367&lt;&gt;0,$J$2,IF($I3367&lt;&gt;0,$J$2,"")))</f>
        <v>1</v>
      </c>
      <c r="L3237" s="278"/>
      <c r="M3237" s="278"/>
      <c r="N3237" s="282"/>
      <c r="O3237" s="282"/>
      <c r="P3237" s="282"/>
      <c r="Q3237" s="278"/>
      <c r="R3237" s="278"/>
      <c r="S3237" s="282"/>
      <c r="T3237" s="282"/>
      <c r="U3237" s="278"/>
      <c r="V3237" s="282"/>
      <c r="W3237" s="282"/>
    </row>
    <row r="3238" spans="2:24" ht="17.399999999999999">
      <c r="B3238" s="899" t="str">
        <f>$B$9</f>
        <v>Маджарово</v>
      </c>
      <c r="C3238" s="900"/>
      <c r="D3238" s="901"/>
      <c r="E3238" s="578">
        <f>$E$9</f>
        <v>44927</v>
      </c>
      <c r="F3238" s="579">
        <f>$F$9</f>
        <v>45291</v>
      </c>
      <c r="G3238" s="278"/>
      <c r="H3238" s="278"/>
      <c r="I3238" s="282"/>
      <c r="J3238" s="221">
        <f>(IF($E3367&lt;&gt;0,$J$2,IF($I3367&lt;&gt;0,$J$2,"")))</f>
        <v>1</v>
      </c>
      <c r="L3238" s="278"/>
      <c r="M3238" s="278"/>
      <c r="N3238" s="282"/>
      <c r="O3238" s="282"/>
      <c r="P3238" s="282"/>
      <c r="Q3238" s="278"/>
      <c r="R3238" s="278"/>
      <c r="S3238" s="282"/>
      <c r="T3238" s="282"/>
      <c r="U3238" s="278"/>
      <c r="V3238" s="282"/>
      <c r="W3238" s="282"/>
    </row>
    <row r="3239" spans="2:24">
      <c r="B3239" s="230" t="str">
        <f>$B$10</f>
        <v>(наименование на разпоредителя с бюджет)</v>
      </c>
      <c r="E3239" s="278"/>
      <c r="F3239" s="280">
        <f>$F$10</f>
        <v>0</v>
      </c>
      <c r="G3239" s="278"/>
      <c r="H3239" s="278"/>
      <c r="I3239" s="282"/>
      <c r="J3239" s="221">
        <f>(IF($E3367&lt;&gt;0,$J$2,IF($I3367&lt;&gt;0,$J$2,"")))</f>
        <v>1</v>
      </c>
      <c r="L3239" s="278"/>
      <c r="M3239" s="278"/>
      <c r="N3239" s="282"/>
      <c r="O3239" s="282"/>
      <c r="P3239" s="282"/>
      <c r="Q3239" s="278"/>
      <c r="R3239" s="278"/>
      <c r="S3239" s="282"/>
      <c r="T3239" s="282"/>
      <c r="U3239" s="278"/>
      <c r="V3239" s="282"/>
      <c r="W3239" s="282"/>
    </row>
    <row r="3240" spans="2:24">
      <c r="B3240" s="230"/>
      <c r="E3240" s="281"/>
      <c r="F3240" s="278"/>
      <c r="G3240" s="278"/>
      <c r="H3240" s="278"/>
      <c r="I3240" s="282"/>
      <c r="J3240" s="221">
        <f>(IF($E3367&lt;&gt;0,$J$2,IF($I3367&lt;&gt;0,$J$2,"")))</f>
        <v>1</v>
      </c>
      <c r="L3240" s="278"/>
      <c r="M3240" s="278"/>
      <c r="N3240" s="282"/>
      <c r="O3240" s="282"/>
      <c r="P3240" s="282"/>
      <c r="Q3240" s="278"/>
      <c r="R3240" s="278"/>
      <c r="S3240" s="282"/>
      <c r="T3240" s="282"/>
      <c r="U3240" s="278"/>
      <c r="V3240" s="282"/>
      <c r="W3240" s="282"/>
    </row>
    <row r="3241" spans="2:24" ht="18">
      <c r="B3241" s="883" t="str">
        <f>$B$12</f>
        <v>Маджарово</v>
      </c>
      <c r="C3241" s="884"/>
      <c r="D3241" s="885"/>
      <c r="E3241" s="229" t="s">
        <v>1657</v>
      </c>
      <c r="F3241" s="580" t="str">
        <f>$F$12</f>
        <v>7604</v>
      </c>
      <c r="G3241" s="278"/>
      <c r="H3241" s="278"/>
      <c r="I3241" s="282"/>
      <c r="J3241" s="221">
        <f>(IF($E3367&lt;&gt;0,$J$2,IF($I3367&lt;&gt;0,$J$2,"")))</f>
        <v>1</v>
      </c>
      <c r="L3241" s="278"/>
      <c r="M3241" s="278"/>
      <c r="N3241" s="282"/>
      <c r="O3241" s="282"/>
      <c r="P3241" s="282"/>
      <c r="Q3241" s="278"/>
      <c r="R3241" s="278"/>
      <c r="S3241" s="282"/>
      <c r="T3241" s="282"/>
      <c r="U3241" s="278"/>
      <c r="V3241" s="282"/>
      <c r="W3241" s="282"/>
    </row>
    <row r="3242" spans="2:24">
      <c r="B3242" s="581" t="str">
        <f>$B$13</f>
        <v>(наименование на първостепенния разпоредител с бюджет)</v>
      </c>
      <c r="E3242" s="281" t="s">
        <v>1658</v>
      </c>
      <c r="F3242" s="278"/>
      <c r="G3242" s="278"/>
      <c r="H3242" s="278"/>
      <c r="I3242" s="282"/>
      <c r="J3242" s="221">
        <f>(IF($E3367&lt;&gt;0,$J$2,IF($I3367&lt;&gt;0,$J$2,"")))</f>
        <v>1</v>
      </c>
      <c r="L3242" s="278"/>
      <c r="M3242" s="278"/>
      <c r="N3242" s="282"/>
      <c r="O3242" s="282"/>
      <c r="P3242" s="282"/>
      <c r="Q3242" s="278"/>
      <c r="R3242" s="278"/>
      <c r="S3242" s="282"/>
      <c r="T3242" s="282"/>
      <c r="U3242" s="278"/>
      <c r="V3242" s="282"/>
      <c r="W3242" s="282"/>
    </row>
    <row r="3243" spans="2:24" ht="18">
      <c r="B3243" s="230"/>
      <c r="D3243" s="441"/>
      <c r="E3243" s="277"/>
      <c r="F3243" s="277"/>
      <c r="G3243" s="277"/>
      <c r="H3243" s="277"/>
      <c r="I3243" s="384"/>
      <c r="J3243" s="221">
        <f>(IF($E3367&lt;&gt;0,$J$2,IF($I3367&lt;&gt;0,$J$2,"")))</f>
        <v>1</v>
      </c>
      <c r="L3243" s="278"/>
      <c r="M3243" s="278"/>
      <c r="N3243" s="282"/>
      <c r="O3243" s="282"/>
      <c r="P3243" s="282"/>
      <c r="Q3243" s="278"/>
      <c r="R3243" s="278"/>
      <c r="S3243" s="282"/>
      <c r="T3243" s="282"/>
      <c r="U3243" s="278"/>
      <c r="V3243" s="282"/>
      <c r="W3243" s="282"/>
    </row>
    <row r="3244" spans="2:24" ht="16.8" thickBot="1">
      <c r="C3244" s="227"/>
      <c r="D3244" s="228"/>
      <c r="E3244" s="278"/>
      <c r="F3244" s="281"/>
      <c r="G3244" s="281"/>
      <c r="H3244" s="281"/>
      <c r="I3244" s="284" t="s">
        <v>1659</v>
      </c>
      <c r="J3244" s="221">
        <f>(IF($E3367&lt;&gt;0,$J$2,IF($I3367&lt;&gt;0,$J$2,"")))</f>
        <v>1</v>
      </c>
      <c r="L3244" s="283" t="s">
        <v>91</v>
      </c>
      <c r="M3244" s="278"/>
      <c r="N3244" s="282"/>
      <c r="O3244" s="284" t="s">
        <v>1659</v>
      </c>
      <c r="P3244" s="282"/>
      <c r="Q3244" s="283" t="s">
        <v>92</v>
      </c>
      <c r="R3244" s="278"/>
      <c r="S3244" s="282"/>
      <c r="T3244" s="284" t="s">
        <v>1659</v>
      </c>
      <c r="U3244" s="278"/>
      <c r="V3244" s="282"/>
      <c r="W3244" s="284" t="s">
        <v>1659</v>
      </c>
    </row>
    <row r="3245" spans="2:24" ht="18.600000000000001" thickBot="1">
      <c r="B3245" s="674"/>
      <c r="C3245" s="675"/>
      <c r="D3245" s="676" t="s">
        <v>1055</v>
      </c>
      <c r="E3245" s="677"/>
      <c r="F3245" s="955" t="s">
        <v>1460</v>
      </c>
      <c r="G3245" s="956"/>
      <c r="H3245" s="957"/>
      <c r="I3245" s="958"/>
      <c r="J3245" s="221">
        <f>(IF($E3367&lt;&gt;0,$J$2,IF($I3367&lt;&gt;0,$J$2,"")))</f>
        <v>1</v>
      </c>
      <c r="L3245" s="912" t="s">
        <v>1888</v>
      </c>
      <c r="M3245" s="912" t="s">
        <v>1889</v>
      </c>
      <c r="N3245" s="905" t="s">
        <v>1890</v>
      </c>
      <c r="O3245" s="905" t="s">
        <v>93</v>
      </c>
      <c r="P3245" s="222"/>
      <c r="Q3245" s="905" t="s">
        <v>1891</v>
      </c>
      <c r="R3245" s="905" t="s">
        <v>1892</v>
      </c>
      <c r="S3245" s="905" t="s">
        <v>1893</v>
      </c>
      <c r="T3245" s="905" t="s">
        <v>94</v>
      </c>
      <c r="U3245" s="409" t="s">
        <v>95</v>
      </c>
      <c r="V3245" s="410"/>
      <c r="W3245" s="411"/>
      <c r="X3245" s="291"/>
    </row>
    <row r="3246" spans="2:24" ht="31.8" thickBot="1">
      <c r="B3246" s="678" t="s">
        <v>1575</v>
      </c>
      <c r="C3246" s="679" t="s">
        <v>1660</v>
      </c>
      <c r="D3246" s="680" t="s">
        <v>1056</v>
      </c>
      <c r="E3246" s="681"/>
      <c r="F3246" s="605" t="s">
        <v>1461</v>
      </c>
      <c r="G3246" s="605" t="s">
        <v>1462</v>
      </c>
      <c r="H3246" s="605" t="s">
        <v>1459</v>
      </c>
      <c r="I3246" s="605" t="s">
        <v>1049</v>
      </c>
      <c r="J3246" s="221">
        <f>(IF($E3367&lt;&gt;0,$J$2,IF($I3367&lt;&gt;0,$J$2,"")))</f>
        <v>1</v>
      </c>
      <c r="L3246" s="948"/>
      <c r="M3246" s="954"/>
      <c r="N3246" s="948"/>
      <c r="O3246" s="954"/>
      <c r="P3246" s="222"/>
      <c r="Q3246" s="945"/>
      <c r="R3246" s="945"/>
      <c r="S3246" s="945"/>
      <c r="T3246" s="945"/>
      <c r="U3246" s="412">
        <f>$C$3</f>
        <v>2023</v>
      </c>
      <c r="V3246" s="412">
        <f>$C$3+1</f>
        <v>2024</v>
      </c>
      <c r="W3246" s="412" t="str">
        <f>CONCATENATE("след ",$C$3+1)</f>
        <v>след 2024</v>
      </c>
      <c r="X3246" s="413" t="s">
        <v>96</v>
      </c>
    </row>
    <row r="3247" spans="2:24" ht="18" thickBot="1">
      <c r="B3247" s="506"/>
      <c r="C3247" s="397"/>
      <c r="D3247" s="295" t="s">
        <v>1244</v>
      </c>
      <c r="E3247" s="701"/>
      <c r="F3247" s="296"/>
      <c r="G3247" s="296"/>
      <c r="H3247" s="296"/>
      <c r="I3247" s="483"/>
      <c r="J3247" s="221">
        <f>(IF($E3367&lt;&gt;0,$J$2,IF($I3367&lt;&gt;0,$J$2,"")))</f>
        <v>1</v>
      </c>
      <c r="L3247" s="297" t="s">
        <v>97</v>
      </c>
      <c r="M3247" s="297" t="s">
        <v>98</v>
      </c>
      <c r="N3247" s="298" t="s">
        <v>99</v>
      </c>
      <c r="O3247" s="298" t="s">
        <v>100</v>
      </c>
      <c r="P3247" s="222"/>
      <c r="Q3247" s="504" t="s">
        <v>101</v>
      </c>
      <c r="R3247" s="504" t="s">
        <v>102</v>
      </c>
      <c r="S3247" s="504" t="s">
        <v>103</v>
      </c>
      <c r="T3247" s="504" t="s">
        <v>104</v>
      </c>
      <c r="U3247" s="504" t="s">
        <v>1026</v>
      </c>
      <c r="V3247" s="504" t="s">
        <v>1027</v>
      </c>
      <c r="W3247" s="504" t="s">
        <v>1028</v>
      </c>
      <c r="X3247" s="414" t="s">
        <v>1029</v>
      </c>
    </row>
    <row r="3248" spans="2:24" ht="122.4" thickBot="1">
      <c r="B3248" s="236"/>
      <c r="C3248" s="511">
        <f>VLOOKUP(D3248,OP_LIST2,2,FALSE)</f>
        <v>0</v>
      </c>
      <c r="D3248" s="512" t="s">
        <v>944</v>
      </c>
      <c r="E3248" s="702"/>
      <c r="F3248" s="368"/>
      <c r="G3248" s="368"/>
      <c r="H3248" s="368"/>
      <c r="I3248" s="303"/>
      <c r="J3248" s="221">
        <f>(IF($E3367&lt;&gt;0,$J$2,IF($I3367&lt;&gt;0,$J$2,"")))</f>
        <v>1</v>
      </c>
      <c r="L3248" s="415" t="s">
        <v>1030</v>
      </c>
      <c r="M3248" s="415" t="s">
        <v>1030</v>
      </c>
      <c r="N3248" s="415" t="s">
        <v>1031</v>
      </c>
      <c r="O3248" s="415" t="s">
        <v>1032</v>
      </c>
      <c r="P3248" s="222"/>
      <c r="Q3248" s="415" t="s">
        <v>1030</v>
      </c>
      <c r="R3248" s="415" t="s">
        <v>1030</v>
      </c>
      <c r="S3248" s="415" t="s">
        <v>1057</v>
      </c>
      <c r="T3248" s="415" t="s">
        <v>1034</v>
      </c>
      <c r="U3248" s="415" t="s">
        <v>1030</v>
      </c>
      <c r="V3248" s="415" t="s">
        <v>1030</v>
      </c>
      <c r="W3248" s="415" t="s">
        <v>1030</v>
      </c>
      <c r="X3248" s="306" t="s">
        <v>1035</v>
      </c>
    </row>
    <row r="3249" spans="2:24" ht="18" thickBot="1">
      <c r="B3249" s="510"/>
      <c r="C3249" s="513">
        <f>VLOOKUP(D3250,EBK_DEIN2,2,FALSE)</f>
        <v>7738</v>
      </c>
      <c r="D3249" s="505" t="s">
        <v>1444</v>
      </c>
      <c r="E3249" s="703"/>
      <c r="F3249" s="368"/>
      <c r="G3249" s="368"/>
      <c r="H3249" s="368"/>
      <c r="I3249" s="303"/>
      <c r="J3249" s="221">
        <f>(IF($E3367&lt;&gt;0,$J$2,IF($I3367&lt;&gt;0,$J$2,"")))</f>
        <v>1</v>
      </c>
      <c r="L3249" s="416"/>
      <c r="M3249" s="416"/>
      <c r="N3249" s="344"/>
      <c r="O3249" s="417"/>
      <c r="P3249" s="222"/>
      <c r="Q3249" s="416"/>
      <c r="R3249" s="416"/>
      <c r="S3249" s="344"/>
      <c r="T3249" s="417"/>
      <c r="U3249" s="416"/>
      <c r="V3249" s="344"/>
      <c r="W3249" s="417"/>
      <c r="X3249" s="418"/>
    </row>
    <row r="3250" spans="2:24" ht="18">
      <c r="B3250" s="419"/>
      <c r="C3250" s="238"/>
      <c r="D3250" s="502" t="s">
        <v>809</v>
      </c>
      <c r="E3250" s="703"/>
      <c r="F3250" s="368"/>
      <c r="G3250" s="368"/>
      <c r="H3250" s="368"/>
      <c r="I3250" s="303"/>
      <c r="J3250" s="221">
        <f>(IF($E3367&lt;&gt;0,$J$2,IF($I3367&lt;&gt;0,$J$2,"")))</f>
        <v>1</v>
      </c>
      <c r="L3250" s="416"/>
      <c r="M3250" s="416"/>
      <c r="N3250" s="344"/>
      <c r="O3250" s="420">
        <f>SUMIF(O3253:O3254,"&lt;0")+SUMIF(O3256:O3260,"&lt;0")+SUMIF(O3262:O3269,"&lt;0")+SUMIF(O3271:O3287,"&lt;0")+SUMIF(O3293:O3297,"&lt;0")+SUMIF(O3299:O3304,"&lt;0")+SUMIF(O3307:O3313,"&lt;0")+SUMIF(O3320:O3321,"&lt;0")+SUMIF(O3324:O3329,"&lt;0")+SUMIF(O3331:O3336,"&lt;0")+SUMIF(O3340,"&lt;0")+SUMIF(O3342:O3348,"&lt;0")+SUMIF(O3350:O3352,"&lt;0")+SUMIF(O3354:O3357,"&lt;0")+SUMIF(O3359:O3360,"&lt;0")+SUMIF(O3363,"&lt;0")</f>
        <v>-55760</v>
      </c>
      <c r="P3250" s="222"/>
      <c r="Q3250" s="416"/>
      <c r="R3250" s="416"/>
      <c r="S3250" s="344"/>
      <c r="T3250" s="420">
        <f>SUMIF(T3253:T3254,"&lt;0")+SUMIF(T3256:T3260,"&lt;0")+SUMIF(T3262:T3269,"&lt;0")+SUMIF(T3271:T3287,"&lt;0")+SUMIF(T3293:T3297,"&lt;0")+SUMIF(T3299:T3304,"&lt;0")+SUMIF(T3307:T3313,"&lt;0")+SUMIF(T3320:T3321,"&lt;0")+SUMIF(T3324:T3329,"&lt;0")+SUMIF(T3331:T3336,"&lt;0")+SUMIF(T3340,"&lt;0")+SUMIF(T3342:T3348,"&lt;0")+SUMIF(T3350:T3352,"&lt;0")+SUMIF(T3354:T3357,"&lt;0")+SUMIF(T3359:T3360,"&lt;0")+SUMIF(T3363,"&lt;0")</f>
        <v>-55760</v>
      </c>
      <c r="U3250" s="416"/>
      <c r="V3250" s="344"/>
      <c r="W3250" s="417"/>
      <c r="X3250" s="308"/>
    </row>
    <row r="3251" spans="2:24" ht="18.600000000000001" thickBot="1">
      <c r="B3251" s="354"/>
      <c r="C3251" s="238"/>
      <c r="D3251" s="292" t="s">
        <v>1058</v>
      </c>
      <c r="E3251" s="703"/>
      <c r="F3251" s="368"/>
      <c r="G3251" s="368"/>
      <c r="H3251" s="368"/>
      <c r="I3251" s="303"/>
      <c r="J3251" s="221">
        <f>(IF($E3367&lt;&gt;0,$J$2,IF($I3367&lt;&gt;0,$J$2,"")))</f>
        <v>1</v>
      </c>
      <c r="L3251" s="416"/>
      <c r="M3251" s="416"/>
      <c r="N3251" s="344"/>
      <c r="O3251" s="417"/>
      <c r="P3251" s="222"/>
      <c r="Q3251" s="416"/>
      <c r="R3251" s="416"/>
      <c r="S3251" s="344"/>
      <c r="T3251" s="417"/>
      <c r="U3251" s="416"/>
      <c r="V3251" s="344"/>
      <c r="W3251" s="417"/>
      <c r="X3251" s="310"/>
    </row>
    <row r="3252" spans="2:24" ht="18.600000000000001" hidden="1" thickBot="1">
      <c r="B3252" s="682">
        <v>100</v>
      </c>
      <c r="C3252" s="959" t="s">
        <v>1245</v>
      </c>
      <c r="D3252" s="960"/>
      <c r="E3252" s="683"/>
      <c r="F3252" s="684">
        <f>SUM(F3253:F3254)</f>
        <v>0</v>
      </c>
      <c r="G3252" s="685">
        <f>SUM(G3253:G3254)</f>
        <v>0</v>
      </c>
      <c r="H3252" s="685">
        <f>SUM(H3253:H3254)</f>
        <v>0</v>
      </c>
      <c r="I3252" s="685">
        <f>SUM(I3253:I3254)</f>
        <v>0</v>
      </c>
      <c r="J3252" s="243" t="str">
        <f t="shared" ref="J3252:J3283" si="961">(IF($E3252&lt;&gt;0,$J$2,IF($I3252&lt;&gt;0,$J$2,"")))</f>
        <v/>
      </c>
      <c r="K3252" s="244"/>
      <c r="L3252" s="311">
        <f>SUM(L3253:L3254)</f>
        <v>0</v>
      </c>
      <c r="M3252" s="312">
        <f>SUM(M3253:M3254)</f>
        <v>0</v>
      </c>
      <c r="N3252" s="421">
        <f>SUM(N3253:N3254)</f>
        <v>0</v>
      </c>
      <c r="O3252" s="422">
        <f>SUM(O3253:O3254)</f>
        <v>0</v>
      </c>
      <c r="P3252" s="244"/>
      <c r="Q3252" s="707"/>
      <c r="R3252" s="708"/>
      <c r="S3252" s="709"/>
      <c r="T3252" s="708"/>
      <c r="U3252" s="708"/>
      <c r="V3252" s="708"/>
      <c r="W3252" s="710"/>
      <c r="X3252" s="313">
        <f t="shared" ref="X3252:X3283" si="962">T3252-U3252-V3252-W3252</f>
        <v>0</v>
      </c>
    </row>
    <row r="3253" spans="2:24" ht="18.600000000000001" hidden="1" thickBot="1">
      <c r="B3253" s="140"/>
      <c r="C3253" s="144">
        <v>101</v>
      </c>
      <c r="D3253" s="138" t="s">
        <v>1246</v>
      </c>
      <c r="E3253" s="704"/>
      <c r="F3253" s="449"/>
      <c r="G3253" s="245"/>
      <c r="H3253" s="245"/>
      <c r="I3253" s="476">
        <f>F3253+G3253+H3253</f>
        <v>0</v>
      </c>
      <c r="J3253" s="243" t="str">
        <f t="shared" si="961"/>
        <v/>
      </c>
      <c r="K3253" s="244"/>
      <c r="L3253" s="423"/>
      <c r="M3253" s="252"/>
      <c r="N3253" s="315">
        <f>I3253</f>
        <v>0</v>
      </c>
      <c r="O3253" s="424">
        <f>L3253+M3253-N3253</f>
        <v>0</v>
      </c>
      <c r="P3253" s="244"/>
      <c r="Q3253" s="663"/>
      <c r="R3253" s="667"/>
      <c r="S3253" s="667"/>
      <c r="T3253" s="667"/>
      <c r="U3253" s="667"/>
      <c r="V3253" s="667"/>
      <c r="W3253" s="711"/>
      <c r="X3253" s="313">
        <f t="shared" si="962"/>
        <v>0</v>
      </c>
    </row>
    <row r="3254" spans="2:24" ht="18.600000000000001" hidden="1" thickBot="1">
      <c r="B3254" s="140"/>
      <c r="C3254" s="137">
        <v>102</v>
      </c>
      <c r="D3254" s="139" t="s">
        <v>1247</v>
      </c>
      <c r="E3254" s="704"/>
      <c r="F3254" s="449"/>
      <c r="G3254" s="245"/>
      <c r="H3254" s="245"/>
      <c r="I3254" s="476">
        <f>F3254+G3254+H3254</f>
        <v>0</v>
      </c>
      <c r="J3254" s="243" t="str">
        <f t="shared" si="961"/>
        <v/>
      </c>
      <c r="K3254" s="244"/>
      <c r="L3254" s="423"/>
      <c r="M3254" s="252"/>
      <c r="N3254" s="315">
        <f>I3254</f>
        <v>0</v>
      </c>
      <c r="O3254" s="424">
        <f>L3254+M3254-N3254</f>
        <v>0</v>
      </c>
      <c r="P3254" s="244"/>
      <c r="Q3254" s="663"/>
      <c r="R3254" s="667"/>
      <c r="S3254" s="667"/>
      <c r="T3254" s="667"/>
      <c r="U3254" s="667"/>
      <c r="V3254" s="667"/>
      <c r="W3254" s="711"/>
      <c r="X3254" s="313">
        <f t="shared" si="962"/>
        <v>0</v>
      </c>
    </row>
    <row r="3255" spans="2:24" ht="18.600000000000001" hidden="1" thickBot="1">
      <c r="B3255" s="686">
        <v>200</v>
      </c>
      <c r="C3255" s="946" t="s">
        <v>1248</v>
      </c>
      <c r="D3255" s="946"/>
      <c r="E3255" s="687"/>
      <c r="F3255" s="688">
        <f>SUM(F3256:F3260)</f>
        <v>0</v>
      </c>
      <c r="G3255" s="689">
        <f>SUM(G3256:G3260)</f>
        <v>0</v>
      </c>
      <c r="H3255" s="689">
        <f>SUM(H3256:H3260)</f>
        <v>0</v>
      </c>
      <c r="I3255" s="689">
        <f>SUM(I3256:I3260)</f>
        <v>0</v>
      </c>
      <c r="J3255" s="243" t="str">
        <f t="shared" si="961"/>
        <v/>
      </c>
      <c r="K3255" s="244"/>
      <c r="L3255" s="316">
        <f>SUM(L3256:L3260)</f>
        <v>0</v>
      </c>
      <c r="M3255" s="317">
        <f>SUM(M3256:M3260)</f>
        <v>0</v>
      </c>
      <c r="N3255" s="425">
        <f>SUM(N3256:N3260)</f>
        <v>0</v>
      </c>
      <c r="O3255" s="426">
        <f>SUM(O3256:O3260)</f>
        <v>0</v>
      </c>
      <c r="P3255" s="244"/>
      <c r="Q3255" s="665"/>
      <c r="R3255" s="666"/>
      <c r="S3255" s="666"/>
      <c r="T3255" s="666"/>
      <c r="U3255" s="666"/>
      <c r="V3255" s="666"/>
      <c r="W3255" s="712"/>
      <c r="X3255" s="313">
        <f t="shared" si="962"/>
        <v>0</v>
      </c>
    </row>
    <row r="3256" spans="2:24" ht="18.600000000000001" hidden="1" thickBot="1">
      <c r="B3256" s="143"/>
      <c r="C3256" s="144">
        <v>201</v>
      </c>
      <c r="D3256" s="138" t="s">
        <v>1249</v>
      </c>
      <c r="E3256" s="704"/>
      <c r="F3256" s="449"/>
      <c r="G3256" s="245"/>
      <c r="H3256" s="245"/>
      <c r="I3256" s="476">
        <f>F3256+G3256+H3256</f>
        <v>0</v>
      </c>
      <c r="J3256" s="243" t="str">
        <f t="shared" si="961"/>
        <v/>
      </c>
      <c r="K3256" s="244"/>
      <c r="L3256" s="423"/>
      <c r="M3256" s="252"/>
      <c r="N3256" s="315">
        <f>I3256</f>
        <v>0</v>
      </c>
      <c r="O3256" s="424">
        <f>L3256+M3256-N3256</f>
        <v>0</v>
      </c>
      <c r="P3256" s="244"/>
      <c r="Q3256" s="663"/>
      <c r="R3256" s="667"/>
      <c r="S3256" s="667"/>
      <c r="T3256" s="667"/>
      <c r="U3256" s="667"/>
      <c r="V3256" s="667"/>
      <c r="W3256" s="711"/>
      <c r="X3256" s="313">
        <f t="shared" si="962"/>
        <v>0</v>
      </c>
    </row>
    <row r="3257" spans="2:24" ht="18.600000000000001" hidden="1" thickBot="1">
      <c r="B3257" s="136"/>
      <c r="C3257" s="137">
        <v>202</v>
      </c>
      <c r="D3257" s="145" t="s">
        <v>1250</v>
      </c>
      <c r="E3257" s="704"/>
      <c r="F3257" s="449"/>
      <c r="G3257" s="245"/>
      <c r="H3257" s="245"/>
      <c r="I3257" s="476">
        <f>F3257+G3257+H3257</f>
        <v>0</v>
      </c>
      <c r="J3257" s="243" t="str">
        <f t="shared" si="961"/>
        <v/>
      </c>
      <c r="K3257" s="244"/>
      <c r="L3257" s="423"/>
      <c r="M3257" s="252"/>
      <c r="N3257" s="315">
        <f>I3257</f>
        <v>0</v>
      </c>
      <c r="O3257" s="424">
        <f>L3257+M3257-N3257</f>
        <v>0</v>
      </c>
      <c r="P3257" s="244"/>
      <c r="Q3257" s="663"/>
      <c r="R3257" s="667"/>
      <c r="S3257" s="667"/>
      <c r="T3257" s="667"/>
      <c r="U3257" s="667"/>
      <c r="V3257" s="667"/>
      <c r="W3257" s="711"/>
      <c r="X3257" s="313">
        <f t="shared" si="962"/>
        <v>0</v>
      </c>
    </row>
    <row r="3258" spans="2:24" ht="18.600000000000001" hidden="1" thickBot="1">
      <c r="B3258" s="152"/>
      <c r="C3258" s="137">
        <v>205</v>
      </c>
      <c r="D3258" s="145" t="s">
        <v>901</v>
      </c>
      <c r="E3258" s="704"/>
      <c r="F3258" s="449"/>
      <c r="G3258" s="245"/>
      <c r="H3258" s="245"/>
      <c r="I3258" s="476">
        <f>F3258+G3258+H3258</f>
        <v>0</v>
      </c>
      <c r="J3258" s="243" t="str">
        <f t="shared" si="961"/>
        <v/>
      </c>
      <c r="K3258" s="244"/>
      <c r="L3258" s="423"/>
      <c r="M3258" s="252"/>
      <c r="N3258" s="315">
        <f>I3258</f>
        <v>0</v>
      </c>
      <c r="O3258" s="424">
        <f>L3258+M3258-N3258</f>
        <v>0</v>
      </c>
      <c r="P3258" s="244"/>
      <c r="Q3258" s="663"/>
      <c r="R3258" s="667"/>
      <c r="S3258" s="667"/>
      <c r="T3258" s="667"/>
      <c r="U3258" s="667"/>
      <c r="V3258" s="667"/>
      <c r="W3258" s="711"/>
      <c r="X3258" s="313">
        <f t="shared" si="962"/>
        <v>0</v>
      </c>
    </row>
    <row r="3259" spans="2:24" ht="18.600000000000001" hidden="1" thickBot="1">
      <c r="B3259" s="152"/>
      <c r="C3259" s="137">
        <v>208</v>
      </c>
      <c r="D3259" s="159" t="s">
        <v>902</v>
      </c>
      <c r="E3259" s="704"/>
      <c r="F3259" s="449"/>
      <c r="G3259" s="245"/>
      <c r="H3259" s="245"/>
      <c r="I3259" s="476">
        <f>F3259+G3259+H3259</f>
        <v>0</v>
      </c>
      <c r="J3259" s="243" t="str">
        <f t="shared" si="961"/>
        <v/>
      </c>
      <c r="K3259" s="244"/>
      <c r="L3259" s="423"/>
      <c r="M3259" s="252"/>
      <c r="N3259" s="315">
        <f>I3259</f>
        <v>0</v>
      </c>
      <c r="O3259" s="424">
        <f>L3259+M3259-N3259</f>
        <v>0</v>
      </c>
      <c r="P3259" s="244"/>
      <c r="Q3259" s="663"/>
      <c r="R3259" s="667"/>
      <c r="S3259" s="667"/>
      <c r="T3259" s="667"/>
      <c r="U3259" s="667"/>
      <c r="V3259" s="667"/>
      <c r="W3259" s="711"/>
      <c r="X3259" s="313">
        <f t="shared" si="962"/>
        <v>0</v>
      </c>
    </row>
    <row r="3260" spans="2:24" ht="18.600000000000001" hidden="1" thickBot="1">
      <c r="B3260" s="143"/>
      <c r="C3260" s="142">
        <v>209</v>
      </c>
      <c r="D3260" s="148" t="s">
        <v>903</v>
      </c>
      <c r="E3260" s="704"/>
      <c r="F3260" s="449"/>
      <c r="G3260" s="245"/>
      <c r="H3260" s="245"/>
      <c r="I3260" s="476">
        <f>F3260+G3260+H3260</f>
        <v>0</v>
      </c>
      <c r="J3260" s="243" t="str">
        <f t="shared" si="961"/>
        <v/>
      </c>
      <c r="K3260" s="244"/>
      <c r="L3260" s="423"/>
      <c r="M3260" s="252"/>
      <c r="N3260" s="315">
        <f>I3260</f>
        <v>0</v>
      </c>
      <c r="O3260" s="424">
        <f>L3260+M3260-N3260</f>
        <v>0</v>
      </c>
      <c r="P3260" s="244"/>
      <c r="Q3260" s="663"/>
      <c r="R3260" s="667"/>
      <c r="S3260" s="667"/>
      <c r="T3260" s="667"/>
      <c r="U3260" s="667"/>
      <c r="V3260" s="667"/>
      <c r="W3260" s="711"/>
      <c r="X3260" s="313">
        <f t="shared" si="962"/>
        <v>0</v>
      </c>
    </row>
    <row r="3261" spans="2:24" ht="18.600000000000001" hidden="1" thickBot="1">
      <c r="B3261" s="686">
        <v>500</v>
      </c>
      <c r="C3261" s="947" t="s">
        <v>203</v>
      </c>
      <c r="D3261" s="947"/>
      <c r="E3261" s="687"/>
      <c r="F3261" s="688">
        <f>SUM(F3262:F3268)</f>
        <v>0</v>
      </c>
      <c r="G3261" s="689">
        <f>SUM(G3262:G3268)</f>
        <v>0</v>
      </c>
      <c r="H3261" s="689">
        <f>SUM(H3262:H3268)</f>
        <v>0</v>
      </c>
      <c r="I3261" s="689">
        <f>SUM(I3262:I3268)</f>
        <v>0</v>
      </c>
      <c r="J3261" s="243" t="str">
        <f t="shared" si="961"/>
        <v/>
      </c>
      <c r="K3261" s="244"/>
      <c r="L3261" s="316">
        <f>SUM(L3262:L3268)</f>
        <v>0</v>
      </c>
      <c r="M3261" s="317">
        <f>SUM(M3262:M3268)</f>
        <v>0</v>
      </c>
      <c r="N3261" s="425">
        <f>SUM(N3262:N3268)</f>
        <v>0</v>
      </c>
      <c r="O3261" s="426">
        <f>SUM(O3262:O3268)</f>
        <v>0</v>
      </c>
      <c r="P3261" s="244"/>
      <c r="Q3261" s="665"/>
      <c r="R3261" s="666"/>
      <c r="S3261" s="667"/>
      <c r="T3261" s="666"/>
      <c r="U3261" s="666"/>
      <c r="V3261" s="666"/>
      <c r="W3261" s="712"/>
      <c r="X3261" s="313">
        <f t="shared" si="962"/>
        <v>0</v>
      </c>
    </row>
    <row r="3262" spans="2:24" ht="18.600000000000001" hidden="1" thickBot="1">
      <c r="B3262" s="143"/>
      <c r="C3262" s="160">
        <v>551</v>
      </c>
      <c r="D3262" s="456" t="s">
        <v>204</v>
      </c>
      <c r="E3262" s="704"/>
      <c r="F3262" s="449"/>
      <c r="G3262" s="245"/>
      <c r="H3262" s="245"/>
      <c r="I3262" s="476">
        <f t="shared" ref="I3262:I3269" si="963">F3262+G3262+H3262</f>
        <v>0</v>
      </c>
      <c r="J3262" s="243" t="str">
        <f t="shared" si="961"/>
        <v/>
      </c>
      <c r="K3262" s="244"/>
      <c r="L3262" s="423"/>
      <c r="M3262" s="252"/>
      <c r="N3262" s="315">
        <f t="shared" ref="N3262:N3269" si="964">I3262</f>
        <v>0</v>
      </c>
      <c r="O3262" s="424">
        <f t="shared" ref="O3262:O3269" si="965">L3262+M3262-N3262</f>
        <v>0</v>
      </c>
      <c r="P3262" s="244"/>
      <c r="Q3262" s="663"/>
      <c r="R3262" s="667"/>
      <c r="S3262" s="667"/>
      <c r="T3262" s="667"/>
      <c r="U3262" s="667"/>
      <c r="V3262" s="667"/>
      <c r="W3262" s="711"/>
      <c r="X3262" s="313">
        <f t="shared" si="962"/>
        <v>0</v>
      </c>
    </row>
    <row r="3263" spans="2:24" ht="18.600000000000001" hidden="1" thickBot="1">
      <c r="B3263" s="143"/>
      <c r="C3263" s="161">
        <v>552</v>
      </c>
      <c r="D3263" s="457" t="s">
        <v>205</v>
      </c>
      <c r="E3263" s="704"/>
      <c r="F3263" s="449"/>
      <c r="G3263" s="245"/>
      <c r="H3263" s="245"/>
      <c r="I3263" s="476">
        <f t="shared" si="963"/>
        <v>0</v>
      </c>
      <c r="J3263" s="243" t="str">
        <f t="shared" si="961"/>
        <v/>
      </c>
      <c r="K3263" s="244"/>
      <c r="L3263" s="423"/>
      <c r="M3263" s="252"/>
      <c r="N3263" s="315">
        <f t="shared" si="964"/>
        <v>0</v>
      </c>
      <c r="O3263" s="424">
        <f t="shared" si="965"/>
        <v>0</v>
      </c>
      <c r="P3263" s="244"/>
      <c r="Q3263" s="663"/>
      <c r="R3263" s="667"/>
      <c r="S3263" s="667"/>
      <c r="T3263" s="667"/>
      <c r="U3263" s="667"/>
      <c r="V3263" s="667"/>
      <c r="W3263" s="711"/>
      <c r="X3263" s="313">
        <f t="shared" si="962"/>
        <v>0</v>
      </c>
    </row>
    <row r="3264" spans="2:24" ht="18.600000000000001" hidden="1" thickBot="1">
      <c r="B3264" s="143"/>
      <c r="C3264" s="161">
        <v>558</v>
      </c>
      <c r="D3264" s="457" t="s">
        <v>1676</v>
      </c>
      <c r="E3264" s="704"/>
      <c r="F3264" s="592">
        <v>0</v>
      </c>
      <c r="G3264" s="592">
        <v>0</v>
      </c>
      <c r="H3264" s="592">
        <v>0</v>
      </c>
      <c r="I3264" s="476">
        <f t="shared" si="963"/>
        <v>0</v>
      </c>
      <c r="J3264" s="243" t="str">
        <f t="shared" si="961"/>
        <v/>
      </c>
      <c r="K3264" s="244"/>
      <c r="L3264" s="423"/>
      <c r="M3264" s="252"/>
      <c r="N3264" s="315">
        <f t="shared" si="964"/>
        <v>0</v>
      </c>
      <c r="O3264" s="424">
        <f t="shared" si="965"/>
        <v>0</v>
      </c>
      <c r="P3264" s="244"/>
      <c r="Q3264" s="663"/>
      <c r="R3264" s="667"/>
      <c r="S3264" s="667"/>
      <c r="T3264" s="667"/>
      <c r="U3264" s="667"/>
      <c r="V3264" s="667"/>
      <c r="W3264" s="711"/>
      <c r="X3264" s="313">
        <f t="shared" si="962"/>
        <v>0</v>
      </c>
    </row>
    <row r="3265" spans="2:24" ht="18.600000000000001" hidden="1" thickBot="1">
      <c r="B3265" s="143"/>
      <c r="C3265" s="161">
        <v>560</v>
      </c>
      <c r="D3265" s="458" t="s">
        <v>206</v>
      </c>
      <c r="E3265" s="704"/>
      <c r="F3265" s="449"/>
      <c r="G3265" s="245"/>
      <c r="H3265" s="245"/>
      <c r="I3265" s="476">
        <f t="shared" si="963"/>
        <v>0</v>
      </c>
      <c r="J3265" s="243" t="str">
        <f t="shared" si="961"/>
        <v/>
      </c>
      <c r="K3265" s="244"/>
      <c r="L3265" s="423"/>
      <c r="M3265" s="252"/>
      <c r="N3265" s="315">
        <f t="shared" si="964"/>
        <v>0</v>
      </c>
      <c r="O3265" s="424">
        <f t="shared" si="965"/>
        <v>0</v>
      </c>
      <c r="P3265" s="244"/>
      <c r="Q3265" s="663"/>
      <c r="R3265" s="667"/>
      <c r="S3265" s="667"/>
      <c r="T3265" s="667"/>
      <c r="U3265" s="667"/>
      <c r="V3265" s="667"/>
      <c r="W3265" s="711"/>
      <c r="X3265" s="313">
        <f t="shared" si="962"/>
        <v>0</v>
      </c>
    </row>
    <row r="3266" spans="2:24" ht="18.600000000000001" hidden="1" thickBot="1">
      <c r="B3266" s="143"/>
      <c r="C3266" s="161">
        <v>580</v>
      </c>
      <c r="D3266" s="457" t="s">
        <v>207</v>
      </c>
      <c r="E3266" s="704"/>
      <c r="F3266" s="449"/>
      <c r="G3266" s="245"/>
      <c r="H3266" s="245"/>
      <c r="I3266" s="476">
        <f t="shared" si="963"/>
        <v>0</v>
      </c>
      <c r="J3266" s="243" t="str">
        <f t="shared" si="961"/>
        <v/>
      </c>
      <c r="K3266" s="244"/>
      <c r="L3266" s="423"/>
      <c r="M3266" s="252"/>
      <c r="N3266" s="315">
        <f t="shared" si="964"/>
        <v>0</v>
      </c>
      <c r="O3266" s="424">
        <f t="shared" si="965"/>
        <v>0</v>
      </c>
      <c r="P3266" s="244"/>
      <c r="Q3266" s="663"/>
      <c r="R3266" s="667"/>
      <c r="S3266" s="667"/>
      <c r="T3266" s="667"/>
      <c r="U3266" s="667"/>
      <c r="V3266" s="667"/>
      <c r="W3266" s="711"/>
      <c r="X3266" s="313">
        <f t="shared" si="962"/>
        <v>0</v>
      </c>
    </row>
    <row r="3267" spans="2:24" ht="18.600000000000001" hidden="1" thickBot="1">
      <c r="B3267" s="143"/>
      <c r="C3267" s="161">
        <v>588</v>
      </c>
      <c r="D3267" s="457" t="s">
        <v>1681</v>
      </c>
      <c r="E3267" s="704"/>
      <c r="F3267" s="592">
        <v>0</v>
      </c>
      <c r="G3267" s="592">
        <v>0</v>
      </c>
      <c r="H3267" s="592">
        <v>0</v>
      </c>
      <c r="I3267" s="476">
        <f t="shared" si="963"/>
        <v>0</v>
      </c>
      <c r="J3267" s="243" t="str">
        <f t="shared" si="961"/>
        <v/>
      </c>
      <c r="K3267" s="244"/>
      <c r="L3267" s="423"/>
      <c r="M3267" s="252"/>
      <c r="N3267" s="315">
        <f t="shared" si="964"/>
        <v>0</v>
      </c>
      <c r="O3267" s="424">
        <f t="shared" si="965"/>
        <v>0</v>
      </c>
      <c r="P3267" s="244"/>
      <c r="Q3267" s="663"/>
      <c r="R3267" s="667"/>
      <c r="S3267" s="667"/>
      <c r="T3267" s="667"/>
      <c r="U3267" s="667"/>
      <c r="V3267" s="667"/>
      <c r="W3267" s="711"/>
      <c r="X3267" s="313">
        <f t="shared" si="962"/>
        <v>0</v>
      </c>
    </row>
    <row r="3268" spans="2:24" ht="32.4" hidden="1" thickBot="1">
      <c r="B3268" s="143"/>
      <c r="C3268" s="162">
        <v>590</v>
      </c>
      <c r="D3268" s="459" t="s">
        <v>208</v>
      </c>
      <c r="E3268" s="704"/>
      <c r="F3268" s="449"/>
      <c r="G3268" s="245"/>
      <c r="H3268" s="245"/>
      <c r="I3268" s="476">
        <f t="shared" si="963"/>
        <v>0</v>
      </c>
      <c r="J3268" s="243" t="str">
        <f t="shared" si="961"/>
        <v/>
      </c>
      <c r="K3268" s="244"/>
      <c r="L3268" s="423"/>
      <c r="M3268" s="252"/>
      <c r="N3268" s="315">
        <f t="shared" si="964"/>
        <v>0</v>
      </c>
      <c r="O3268" s="424">
        <f t="shared" si="965"/>
        <v>0</v>
      </c>
      <c r="P3268" s="244"/>
      <c r="Q3268" s="663"/>
      <c r="R3268" s="667"/>
      <c r="S3268" s="667"/>
      <c r="T3268" s="667"/>
      <c r="U3268" s="667"/>
      <c r="V3268" s="667"/>
      <c r="W3268" s="711"/>
      <c r="X3268" s="313">
        <f t="shared" si="962"/>
        <v>0</v>
      </c>
    </row>
    <row r="3269" spans="2:24" ht="18.600000000000001" hidden="1" thickBot="1">
      <c r="B3269" s="686">
        <v>800</v>
      </c>
      <c r="C3269" s="947" t="s">
        <v>1059</v>
      </c>
      <c r="D3269" s="947"/>
      <c r="E3269" s="687"/>
      <c r="F3269" s="690"/>
      <c r="G3269" s="691"/>
      <c r="H3269" s="691"/>
      <c r="I3269" s="692">
        <f t="shared" si="963"/>
        <v>0</v>
      </c>
      <c r="J3269" s="243" t="str">
        <f t="shared" si="961"/>
        <v/>
      </c>
      <c r="K3269" s="244"/>
      <c r="L3269" s="428"/>
      <c r="M3269" s="254"/>
      <c r="N3269" s="315">
        <f t="shared" si="964"/>
        <v>0</v>
      </c>
      <c r="O3269" s="424">
        <f t="shared" si="965"/>
        <v>0</v>
      </c>
      <c r="P3269" s="244"/>
      <c r="Q3269" s="665"/>
      <c r="R3269" s="666"/>
      <c r="S3269" s="667"/>
      <c r="T3269" s="667"/>
      <c r="U3269" s="666"/>
      <c r="V3269" s="667"/>
      <c r="W3269" s="711"/>
      <c r="X3269" s="313">
        <f t="shared" si="962"/>
        <v>0</v>
      </c>
    </row>
    <row r="3270" spans="2:24" ht="18.600000000000001" hidden="1" thickBot="1">
      <c r="B3270" s="686">
        <v>1000</v>
      </c>
      <c r="C3270" s="943" t="s">
        <v>210</v>
      </c>
      <c r="D3270" s="943"/>
      <c r="E3270" s="687"/>
      <c r="F3270" s="688">
        <f>SUM(F3271:F3287)</f>
        <v>0</v>
      </c>
      <c r="G3270" s="689">
        <f>SUM(G3271:G3287)</f>
        <v>0</v>
      </c>
      <c r="H3270" s="689">
        <f>SUM(H3271:H3287)</f>
        <v>0</v>
      </c>
      <c r="I3270" s="689">
        <f>SUM(I3271:I3287)</f>
        <v>0</v>
      </c>
      <c r="J3270" s="243" t="str">
        <f t="shared" si="961"/>
        <v/>
      </c>
      <c r="K3270" s="244"/>
      <c r="L3270" s="316">
        <f>SUM(L3271:L3287)</f>
        <v>0</v>
      </c>
      <c r="M3270" s="317">
        <f>SUM(M3271:M3287)</f>
        <v>0</v>
      </c>
      <c r="N3270" s="425">
        <f>SUM(N3271:N3287)</f>
        <v>0</v>
      </c>
      <c r="O3270" s="426">
        <f>SUM(O3271:O3287)</f>
        <v>0</v>
      </c>
      <c r="P3270" s="244"/>
      <c r="Q3270" s="316">
        <f t="shared" ref="Q3270:W3270" si="966">SUM(Q3271:Q3287)</f>
        <v>0</v>
      </c>
      <c r="R3270" s="317">
        <f t="shared" si="966"/>
        <v>0</v>
      </c>
      <c r="S3270" s="317">
        <f t="shared" si="966"/>
        <v>0</v>
      </c>
      <c r="T3270" s="317">
        <f t="shared" si="966"/>
        <v>0</v>
      </c>
      <c r="U3270" s="317">
        <f t="shared" si="966"/>
        <v>0</v>
      </c>
      <c r="V3270" s="317">
        <f t="shared" si="966"/>
        <v>0</v>
      </c>
      <c r="W3270" s="426">
        <f t="shared" si="966"/>
        <v>0</v>
      </c>
      <c r="X3270" s="313">
        <f t="shared" si="962"/>
        <v>0</v>
      </c>
    </row>
    <row r="3271" spans="2:24" ht="18.600000000000001" hidden="1" thickBot="1">
      <c r="B3271" s="136"/>
      <c r="C3271" s="144">
        <v>1011</v>
      </c>
      <c r="D3271" s="163" t="s">
        <v>211</v>
      </c>
      <c r="E3271" s="704"/>
      <c r="F3271" s="449"/>
      <c r="G3271" s="245"/>
      <c r="H3271" s="245"/>
      <c r="I3271" s="476">
        <f t="shared" ref="I3271:I3287" si="967">F3271+G3271+H3271</f>
        <v>0</v>
      </c>
      <c r="J3271" s="243" t="str">
        <f t="shared" si="961"/>
        <v/>
      </c>
      <c r="K3271" s="244"/>
      <c r="L3271" s="423"/>
      <c r="M3271" s="252"/>
      <c r="N3271" s="315">
        <f t="shared" ref="N3271:N3287" si="968">I3271</f>
        <v>0</v>
      </c>
      <c r="O3271" s="424">
        <f t="shared" ref="O3271:O3287" si="969">L3271+M3271-N3271</f>
        <v>0</v>
      </c>
      <c r="P3271" s="244"/>
      <c r="Q3271" s="423"/>
      <c r="R3271" s="252"/>
      <c r="S3271" s="429">
        <f t="shared" ref="S3271:S3278" si="970">+IF(+(L3271+M3271)&gt;=I3271,+M3271,+(+I3271-L3271))</f>
        <v>0</v>
      </c>
      <c r="T3271" s="315">
        <f t="shared" ref="T3271:T3278" si="971">Q3271+R3271-S3271</f>
        <v>0</v>
      </c>
      <c r="U3271" s="252"/>
      <c r="V3271" s="252"/>
      <c r="W3271" s="253"/>
      <c r="X3271" s="313">
        <f t="shared" si="962"/>
        <v>0</v>
      </c>
    </row>
    <row r="3272" spans="2:24" ht="18.600000000000001" hidden="1" thickBot="1">
      <c r="B3272" s="136"/>
      <c r="C3272" s="137">
        <v>1012</v>
      </c>
      <c r="D3272" s="145" t="s">
        <v>212</v>
      </c>
      <c r="E3272" s="704"/>
      <c r="F3272" s="449"/>
      <c r="G3272" s="245"/>
      <c r="H3272" s="245"/>
      <c r="I3272" s="476">
        <f t="shared" si="967"/>
        <v>0</v>
      </c>
      <c r="J3272" s="243" t="str">
        <f t="shared" si="961"/>
        <v/>
      </c>
      <c r="K3272" s="244"/>
      <c r="L3272" s="423"/>
      <c r="M3272" s="252"/>
      <c r="N3272" s="315">
        <f t="shared" si="968"/>
        <v>0</v>
      </c>
      <c r="O3272" s="424">
        <f t="shared" si="969"/>
        <v>0</v>
      </c>
      <c r="P3272" s="244"/>
      <c r="Q3272" s="423"/>
      <c r="R3272" s="252"/>
      <c r="S3272" s="429">
        <f t="shared" si="970"/>
        <v>0</v>
      </c>
      <c r="T3272" s="315">
        <f t="shared" si="971"/>
        <v>0</v>
      </c>
      <c r="U3272" s="252"/>
      <c r="V3272" s="252"/>
      <c r="W3272" s="253"/>
      <c r="X3272" s="313">
        <f t="shared" si="962"/>
        <v>0</v>
      </c>
    </row>
    <row r="3273" spans="2:24" ht="18.600000000000001" hidden="1" thickBot="1">
      <c r="B3273" s="136"/>
      <c r="C3273" s="137">
        <v>1013</v>
      </c>
      <c r="D3273" s="145" t="s">
        <v>213</v>
      </c>
      <c r="E3273" s="704"/>
      <c r="F3273" s="449"/>
      <c r="G3273" s="245"/>
      <c r="H3273" s="245"/>
      <c r="I3273" s="476">
        <f t="shared" si="967"/>
        <v>0</v>
      </c>
      <c r="J3273" s="243" t="str">
        <f t="shared" si="961"/>
        <v/>
      </c>
      <c r="K3273" s="244"/>
      <c r="L3273" s="423"/>
      <c r="M3273" s="252"/>
      <c r="N3273" s="315">
        <f t="shared" si="968"/>
        <v>0</v>
      </c>
      <c r="O3273" s="424">
        <f t="shared" si="969"/>
        <v>0</v>
      </c>
      <c r="P3273" s="244"/>
      <c r="Q3273" s="423"/>
      <c r="R3273" s="252"/>
      <c r="S3273" s="429">
        <f t="shared" si="970"/>
        <v>0</v>
      </c>
      <c r="T3273" s="315">
        <f t="shared" si="971"/>
        <v>0</v>
      </c>
      <c r="U3273" s="252"/>
      <c r="V3273" s="252"/>
      <c r="W3273" s="253"/>
      <c r="X3273" s="313">
        <f t="shared" si="962"/>
        <v>0</v>
      </c>
    </row>
    <row r="3274" spans="2:24" ht="18.600000000000001" hidden="1" thickBot="1">
      <c r="B3274" s="136"/>
      <c r="C3274" s="137">
        <v>1014</v>
      </c>
      <c r="D3274" s="145" t="s">
        <v>214</v>
      </c>
      <c r="E3274" s="704"/>
      <c r="F3274" s="449"/>
      <c r="G3274" s="245"/>
      <c r="H3274" s="245"/>
      <c r="I3274" s="476">
        <f t="shared" si="967"/>
        <v>0</v>
      </c>
      <c r="J3274" s="243" t="str">
        <f t="shared" si="961"/>
        <v/>
      </c>
      <c r="K3274" s="244"/>
      <c r="L3274" s="423"/>
      <c r="M3274" s="252"/>
      <c r="N3274" s="315">
        <f t="shared" si="968"/>
        <v>0</v>
      </c>
      <c r="O3274" s="424">
        <f t="shared" si="969"/>
        <v>0</v>
      </c>
      <c r="P3274" s="244"/>
      <c r="Q3274" s="423"/>
      <c r="R3274" s="252"/>
      <c r="S3274" s="429">
        <f t="shared" si="970"/>
        <v>0</v>
      </c>
      <c r="T3274" s="315">
        <f t="shared" si="971"/>
        <v>0</v>
      </c>
      <c r="U3274" s="252"/>
      <c r="V3274" s="252"/>
      <c r="W3274" s="253"/>
      <c r="X3274" s="313">
        <f t="shared" si="962"/>
        <v>0</v>
      </c>
    </row>
    <row r="3275" spans="2:24" ht="18.600000000000001" hidden="1" thickBot="1">
      <c r="B3275" s="136"/>
      <c r="C3275" s="137">
        <v>1015</v>
      </c>
      <c r="D3275" s="145" t="s">
        <v>215</v>
      </c>
      <c r="E3275" s="704"/>
      <c r="F3275" s="449"/>
      <c r="G3275" s="245"/>
      <c r="H3275" s="245"/>
      <c r="I3275" s="476">
        <f t="shared" si="967"/>
        <v>0</v>
      </c>
      <c r="J3275" s="243" t="str">
        <f t="shared" si="961"/>
        <v/>
      </c>
      <c r="K3275" s="244"/>
      <c r="L3275" s="423"/>
      <c r="M3275" s="252"/>
      <c r="N3275" s="315">
        <f t="shared" si="968"/>
        <v>0</v>
      </c>
      <c r="O3275" s="424">
        <f t="shared" si="969"/>
        <v>0</v>
      </c>
      <c r="P3275" s="244"/>
      <c r="Q3275" s="423"/>
      <c r="R3275" s="252"/>
      <c r="S3275" s="429">
        <f t="shared" si="970"/>
        <v>0</v>
      </c>
      <c r="T3275" s="315">
        <f t="shared" si="971"/>
        <v>0</v>
      </c>
      <c r="U3275" s="252"/>
      <c r="V3275" s="252"/>
      <c r="W3275" s="253"/>
      <c r="X3275" s="313">
        <f t="shared" si="962"/>
        <v>0</v>
      </c>
    </row>
    <row r="3276" spans="2:24" ht="18.600000000000001" hidden="1" thickBot="1">
      <c r="B3276" s="136"/>
      <c r="C3276" s="137">
        <v>1016</v>
      </c>
      <c r="D3276" s="145" t="s">
        <v>216</v>
      </c>
      <c r="E3276" s="704"/>
      <c r="F3276" s="449"/>
      <c r="G3276" s="245"/>
      <c r="H3276" s="245"/>
      <c r="I3276" s="476">
        <f t="shared" si="967"/>
        <v>0</v>
      </c>
      <c r="J3276" s="243" t="str">
        <f t="shared" si="961"/>
        <v/>
      </c>
      <c r="K3276" s="244"/>
      <c r="L3276" s="423"/>
      <c r="M3276" s="252"/>
      <c r="N3276" s="315">
        <f t="shared" si="968"/>
        <v>0</v>
      </c>
      <c r="O3276" s="424">
        <f t="shared" si="969"/>
        <v>0</v>
      </c>
      <c r="P3276" s="244"/>
      <c r="Q3276" s="423"/>
      <c r="R3276" s="252"/>
      <c r="S3276" s="429">
        <f t="shared" si="970"/>
        <v>0</v>
      </c>
      <c r="T3276" s="315">
        <f t="shared" si="971"/>
        <v>0</v>
      </c>
      <c r="U3276" s="252"/>
      <c r="V3276" s="252"/>
      <c r="W3276" s="253"/>
      <c r="X3276" s="313">
        <f t="shared" si="962"/>
        <v>0</v>
      </c>
    </row>
    <row r="3277" spans="2:24" ht="18.600000000000001" hidden="1" thickBot="1">
      <c r="B3277" s="140"/>
      <c r="C3277" s="164">
        <v>1020</v>
      </c>
      <c r="D3277" s="165" t="s">
        <v>217</v>
      </c>
      <c r="E3277" s="704"/>
      <c r="F3277" s="449"/>
      <c r="G3277" s="245"/>
      <c r="H3277" s="245"/>
      <c r="I3277" s="476">
        <f t="shared" si="967"/>
        <v>0</v>
      </c>
      <c r="J3277" s="243" t="str">
        <f t="shared" si="961"/>
        <v/>
      </c>
      <c r="K3277" s="244"/>
      <c r="L3277" s="423"/>
      <c r="M3277" s="252"/>
      <c r="N3277" s="315">
        <f t="shared" si="968"/>
        <v>0</v>
      </c>
      <c r="O3277" s="424">
        <f t="shared" si="969"/>
        <v>0</v>
      </c>
      <c r="P3277" s="244"/>
      <c r="Q3277" s="423"/>
      <c r="R3277" s="252"/>
      <c r="S3277" s="429">
        <f t="shared" si="970"/>
        <v>0</v>
      </c>
      <c r="T3277" s="315">
        <f t="shared" si="971"/>
        <v>0</v>
      </c>
      <c r="U3277" s="252"/>
      <c r="V3277" s="252"/>
      <c r="W3277" s="253"/>
      <c r="X3277" s="313">
        <f t="shared" si="962"/>
        <v>0</v>
      </c>
    </row>
    <row r="3278" spans="2:24" ht="18.600000000000001" hidden="1" thickBot="1">
      <c r="B3278" s="136"/>
      <c r="C3278" s="137">
        <v>1030</v>
      </c>
      <c r="D3278" s="145" t="s">
        <v>218</v>
      </c>
      <c r="E3278" s="704"/>
      <c r="F3278" s="449"/>
      <c r="G3278" s="245"/>
      <c r="H3278" s="245"/>
      <c r="I3278" s="476">
        <f t="shared" si="967"/>
        <v>0</v>
      </c>
      <c r="J3278" s="243" t="str">
        <f t="shared" si="961"/>
        <v/>
      </c>
      <c r="K3278" s="244"/>
      <c r="L3278" s="423"/>
      <c r="M3278" s="252"/>
      <c r="N3278" s="315">
        <f t="shared" si="968"/>
        <v>0</v>
      </c>
      <c r="O3278" s="424">
        <f t="shared" si="969"/>
        <v>0</v>
      </c>
      <c r="P3278" s="244"/>
      <c r="Q3278" s="423"/>
      <c r="R3278" s="252"/>
      <c r="S3278" s="429">
        <f t="shared" si="970"/>
        <v>0</v>
      </c>
      <c r="T3278" s="315">
        <f t="shared" si="971"/>
        <v>0</v>
      </c>
      <c r="U3278" s="252"/>
      <c r="V3278" s="252"/>
      <c r="W3278" s="253"/>
      <c r="X3278" s="313">
        <f t="shared" si="962"/>
        <v>0</v>
      </c>
    </row>
    <row r="3279" spans="2:24" ht="18.600000000000001" hidden="1" thickBot="1">
      <c r="B3279" s="136"/>
      <c r="C3279" s="164">
        <v>1051</v>
      </c>
      <c r="D3279" s="167" t="s">
        <v>219</v>
      </c>
      <c r="E3279" s="704"/>
      <c r="F3279" s="449"/>
      <c r="G3279" s="245"/>
      <c r="H3279" s="245"/>
      <c r="I3279" s="476">
        <f t="shared" si="967"/>
        <v>0</v>
      </c>
      <c r="J3279" s="243" t="str">
        <f t="shared" si="961"/>
        <v/>
      </c>
      <c r="K3279" s="244"/>
      <c r="L3279" s="423"/>
      <c r="M3279" s="252"/>
      <c r="N3279" s="315">
        <f t="shared" si="968"/>
        <v>0</v>
      </c>
      <c r="O3279" s="424">
        <f t="shared" si="969"/>
        <v>0</v>
      </c>
      <c r="P3279" s="244"/>
      <c r="Q3279" s="663"/>
      <c r="R3279" s="667"/>
      <c r="S3279" s="667"/>
      <c r="T3279" s="667"/>
      <c r="U3279" s="667"/>
      <c r="V3279" s="667"/>
      <c r="W3279" s="711"/>
      <c r="X3279" s="313">
        <f t="shared" si="962"/>
        <v>0</v>
      </c>
    </row>
    <row r="3280" spans="2:24" ht="18.600000000000001" hidden="1" thickBot="1">
      <c r="B3280" s="136"/>
      <c r="C3280" s="137">
        <v>1052</v>
      </c>
      <c r="D3280" s="145" t="s">
        <v>220</v>
      </c>
      <c r="E3280" s="704"/>
      <c r="F3280" s="449"/>
      <c r="G3280" s="245"/>
      <c r="H3280" s="245"/>
      <c r="I3280" s="476">
        <f t="shared" si="967"/>
        <v>0</v>
      </c>
      <c r="J3280" s="243" t="str">
        <f t="shared" si="961"/>
        <v/>
      </c>
      <c r="K3280" s="244"/>
      <c r="L3280" s="423"/>
      <c r="M3280" s="252"/>
      <c r="N3280" s="315">
        <f t="shared" si="968"/>
        <v>0</v>
      </c>
      <c r="O3280" s="424">
        <f t="shared" si="969"/>
        <v>0</v>
      </c>
      <c r="P3280" s="244"/>
      <c r="Q3280" s="663"/>
      <c r="R3280" s="667"/>
      <c r="S3280" s="667"/>
      <c r="T3280" s="667"/>
      <c r="U3280" s="667"/>
      <c r="V3280" s="667"/>
      <c r="W3280" s="711"/>
      <c r="X3280" s="313">
        <f t="shared" si="962"/>
        <v>0</v>
      </c>
    </row>
    <row r="3281" spans="2:24" ht="18.600000000000001" hidden="1" thickBot="1">
      <c r="B3281" s="136"/>
      <c r="C3281" s="168">
        <v>1053</v>
      </c>
      <c r="D3281" s="169" t="s">
        <v>1682</v>
      </c>
      <c r="E3281" s="704"/>
      <c r="F3281" s="449"/>
      <c r="G3281" s="245"/>
      <c r="H3281" s="245"/>
      <c r="I3281" s="476">
        <f t="shared" si="967"/>
        <v>0</v>
      </c>
      <c r="J3281" s="243" t="str">
        <f t="shared" si="961"/>
        <v/>
      </c>
      <c r="K3281" s="244"/>
      <c r="L3281" s="423"/>
      <c r="M3281" s="252"/>
      <c r="N3281" s="315">
        <f t="shared" si="968"/>
        <v>0</v>
      </c>
      <c r="O3281" s="424">
        <f t="shared" si="969"/>
        <v>0</v>
      </c>
      <c r="P3281" s="244"/>
      <c r="Q3281" s="663"/>
      <c r="R3281" s="667"/>
      <c r="S3281" s="667"/>
      <c r="T3281" s="667"/>
      <c r="U3281" s="667"/>
      <c r="V3281" s="667"/>
      <c r="W3281" s="711"/>
      <c r="X3281" s="313">
        <f t="shared" si="962"/>
        <v>0</v>
      </c>
    </row>
    <row r="3282" spans="2:24" ht="18.600000000000001" hidden="1" thickBot="1">
      <c r="B3282" s="136"/>
      <c r="C3282" s="137">
        <v>1062</v>
      </c>
      <c r="D3282" s="139" t="s">
        <v>221</v>
      </c>
      <c r="E3282" s="704"/>
      <c r="F3282" s="449"/>
      <c r="G3282" s="245"/>
      <c r="H3282" s="245"/>
      <c r="I3282" s="476">
        <f t="shared" si="967"/>
        <v>0</v>
      </c>
      <c r="J3282" s="243" t="str">
        <f t="shared" si="961"/>
        <v/>
      </c>
      <c r="K3282" s="244"/>
      <c r="L3282" s="423"/>
      <c r="M3282" s="252"/>
      <c r="N3282" s="315">
        <f t="shared" si="968"/>
        <v>0</v>
      </c>
      <c r="O3282" s="424">
        <f t="shared" si="969"/>
        <v>0</v>
      </c>
      <c r="P3282" s="244"/>
      <c r="Q3282" s="423"/>
      <c r="R3282" s="252"/>
      <c r="S3282" s="429">
        <f>+IF(+(L3282+M3282)&gt;=I3282,+M3282,+(+I3282-L3282))</f>
        <v>0</v>
      </c>
      <c r="T3282" s="315">
        <f>Q3282+R3282-S3282</f>
        <v>0</v>
      </c>
      <c r="U3282" s="252"/>
      <c r="V3282" s="252"/>
      <c r="W3282" s="253"/>
      <c r="X3282" s="313">
        <f t="shared" si="962"/>
        <v>0</v>
      </c>
    </row>
    <row r="3283" spans="2:24" ht="18.600000000000001" hidden="1" thickBot="1">
      <c r="B3283" s="136"/>
      <c r="C3283" s="137">
        <v>1063</v>
      </c>
      <c r="D3283" s="139" t="s">
        <v>222</v>
      </c>
      <c r="E3283" s="704"/>
      <c r="F3283" s="449"/>
      <c r="G3283" s="245"/>
      <c r="H3283" s="245"/>
      <c r="I3283" s="476">
        <f t="shared" si="967"/>
        <v>0</v>
      </c>
      <c r="J3283" s="243" t="str">
        <f t="shared" si="961"/>
        <v/>
      </c>
      <c r="K3283" s="244"/>
      <c r="L3283" s="423"/>
      <c r="M3283" s="252"/>
      <c r="N3283" s="315">
        <f t="shared" si="968"/>
        <v>0</v>
      </c>
      <c r="O3283" s="424">
        <f t="shared" si="969"/>
        <v>0</v>
      </c>
      <c r="P3283" s="244"/>
      <c r="Q3283" s="663"/>
      <c r="R3283" s="667"/>
      <c r="S3283" s="667"/>
      <c r="T3283" s="667"/>
      <c r="U3283" s="667"/>
      <c r="V3283" s="667"/>
      <c r="W3283" s="711"/>
      <c r="X3283" s="313">
        <f t="shared" si="962"/>
        <v>0</v>
      </c>
    </row>
    <row r="3284" spans="2:24" ht="18.600000000000001" hidden="1" thickBot="1">
      <c r="B3284" s="136"/>
      <c r="C3284" s="168">
        <v>1069</v>
      </c>
      <c r="D3284" s="170" t="s">
        <v>223</v>
      </c>
      <c r="E3284" s="704"/>
      <c r="F3284" s="449"/>
      <c r="G3284" s="245"/>
      <c r="H3284" s="245"/>
      <c r="I3284" s="476">
        <f t="shared" si="967"/>
        <v>0</v>
      </c>
      <c r="J3284" s="243" t="str">
        <f t="shared" ref="J3284:J3315" si="972">(IF($E3284&lt;&gt;0,$J$2,IF($I3284&lt;&gt;0,$J$2,"")))</f>
        <v/>
      </c>
      <c r="K3284" s="244"/>
      <c r="L3284" s="423"/>
      <c r="M3284" s="252"/>
      <c r="N3284" s="315">
        <f t="shared" si="968"/>
        <v>0</v>
      </c>
      <c r="O3284" s="424">
        <f t="shared" si="969"/>
        <v>0</v>
      </c>
      <c r="P3284" s="244"/>
      <c r="Q3284" s="423"/>
      <c r="R3284" s="252"/>
      <c r="S3284" s="429">
        <f>+IF(+(L3284+M3284)&gt;=I3284,+M3284,+(+I3284-L3284))</f>
        <v>0</v>
      </c>
      <c r="T3284" s="315">
        <f>Q3284+R3284-S3284</f>
        <v>0</v>
      </c>
      <c r="U3284" s="252"/>
      <c r="V3284" s="252"/>
      <c r="W3284" s="253"/>
      <c r="X3284" s="313">
        <f t="shared" ref="X3284:X3315" si="973">T3284-U3284-V3284-W3284</f>
        <v>0</v>
      </c>
    </row>
    <row r="3285" spans="2:24" ht="31.8" hidden="1" thickBot="1">
      <c r="B3285" s="140"/>
      <c r="C3285" s="137">
        <v>1091</v>
      </c>
      <c r="D3285" s="145" t="s">
        <v>224</v>
      </c>
      <c r="E3285" s="704"/>
      <c r="F3285" s="449"/>
      <c r="G3285" s="245"/>
      <c r="H3285" s="245"/>
      <c r="I3285" s="476">
        <f t="shared" si="967"/>
        <v>0</v>
      </c>
      <c r="J3285" s="243" t="str">
        <f t="shared" si="972"/>
        <v/>
      </c>
      <c r="K3285" s="244"/>
      <c r="L3285" s="423"/>
      <c r="M3285" s="252"/>
      <c r="N3285" s="315">
        <f t="shared" si="968"/>
        <v>0</v>
      </c>
      <c r="O3285" s="424">
        <f t="shared" si="969"/>
        <v>0</v>
      </c>
      <c r="P3285" s="244"/>
      <c r="Q3285" s="423"/>
      <c r="R3285" s="252"/>
      <c r="S3285" s="429">
        <f>+IF(+(L3285+M3285)&gt;=I3285,+M3285,+(+I3285-L3285))</f>
        <v>0</v>
      </c>
      <c r="T3285" s="315">
        <f>Q3285+R3285-S3285</f>
        <v>0</v>
      </c>
      <c r="U3285" s="252"/>
      <c r="V3285" s="252"/>
      <c r="W3285" s="253"/>
      <c r="X3285" s="313">
        <f t="shared" si="973"/>
        <v>0</v>
      </c>
    </row>
    <row r="3286" spans="2:24" ht="18.600000000000001" hidden="1" thickBot="1">
      <c r="B3286" s="136"/>
      <c r="C3286" s="137">
        <v>1092</v>
      </c>
      <c r="D3286" s="145" t="s">
        <v>352</v>
      </c>
      <c r="E3286" s="704"/>
      <c r="F3286" s="449"/>
      <c r="G3286" s="245"/>
      <c r="H3286" s="245"/>
      <c r="I3286" s="476">
        <f t="shared" si="967"/>
        <v>0</v>
      </c>
      <c r="J3286" s="243" t="str">
        <f t="shared" si="972"/>
        <v/>
      </c>
      <c r="K3286" s="244"/>
      <c r="L3286" s="423"/>
      <c r="M3286" s="252"/>
      <c r="N3286" s="315">
        <f t="shared" si="968"/>
        <v>0</v>
      </c>
      <c r="O3286" s="424">
        <f t="shared" si="969"/>
        <v>0</v>
      </c>
      <c r="P3286" s="244"/>
      <c r="Q3286" s="663"/>
      <c r="R3286" s="667"/>
      <c r="S3286" s="667"/>
      <c r="T3286" s="667"/>
      <c r="U3286" s="667"/>
      <c r="V3286" s="667"/>
      <c r="W3286" s="711"/>
      <c r="X3286" s="313">
        <f t="shared" si="973"/>
        <v>0</v>
      </c>
    </row>
    <row r="3287" spans="2:24" ht="18.600000000000001" hidden="1" thickBot="1">
      <c r="B3287" s="136"/>
      <c r="C3287" s="142">
        <v>1098</v>
      </c>
      <c r="D3287" s="146" t="s">
        <v>225</v>
      </c>
      <c r="E3287" s="704"/>
      <c r="F3287" s="449"/>
      <c r="G3287" s="245"/>
      <c r="H3287" s="245"/>
      <c r="I3287" s="476">
        <f t="shared" si="967"/>
        <v>0</v>
      </c>
      <c r="J3287" s="243" t="str">
        <f t="shared" si="972"/>
        <v/>
      </c>
      <c r="K3287" s="244"/>
      <c r="L3287" s="423"/>
      <c r="M3287" s="252"/>
      <c r="N3287" s="315">
        <f t="shared" si="968"/>
        <v>0</v>
      </c>
      <c r="O3287" s="424">
        <f t="shared" si="969"/>
        <v>0</v>
      </c>
      <c r="P3287" s="244"/>
      <c r="Q3287" s="423"/>
      <c r="R3287" s="252"/>
      <c r="S3287" s="429">
        <f>+IF(+(L3287+M3287)&gt;=I3287,+M3287,+(+I3287-L3287))</f>
        <v>0</v>
      </c>
      <c r="T3287" s="315">
        <f>Q3287+R3287-S3287</f>
        <v>0</v>
      </c>
      <c r="U3287" s="252"/>
      <c r="V3287" s="252"/>
      <c r="W3287" s="253"/>
      <c r="X3287" s="313">
        <f t="shared" si="973"/>
        <v>0</v>
      </c>
    </row>
    <row r="3288" spans="2:24" ht="18.600000000000001" hidden="1" thickBot="1">
      <c r="B3288" s="686">
        <v>1900</v>
      </c>
      <c r="C3288" s="942" t="s">
        <v>286</v>
      </c>
      <c r="D3288" s="942"/>
      <c r="E3288" s="687"/>
      <c r="F3288" s="688">
        <f>SUM(F3289:F3291)</f>
        <v>0</v>
      </c>
      <c r="G3288" s="689">
        <f>SUM(G3289:G3291)</f>
        <v>0</v>
      </c>
      <c r="H3288" s="689">
        <f>SUM(H3289:H3291)</f>
        <v>0</v>
      </c>
      <c r="I3288" s="689">
        <f>SUM(I3289:I3291)</f>
        <v>0</v>
      </c>
      <c r="J3288" s="243" t="str">
        <f t="shared" si="972"/>
        <v/>
      </c>
      <c r="K3288" s="244"/>
      <c r="L3288" s="316">
        <f>SUM(L3289:L3291)</f>
        <v>0</v>
      </c>
      <c r="M3288" s="317">
        <f>SUM(M3289:M3291)</f>
        <v>0</v>
      </c>
      <c r="N3288" s="425">
        <f>SUM(N3289:N3291)</f>
        <v>0</v>
      </c>
      <c r="O3288" s="426">
        <f>SUM(O3289:O3291)</f>
        <v>0</v>
      </c>
      <c r="P3288" s="244"/>
      <c r="Q3288" s="665"/>
      <c r="R3288" s="666"/>
      <c r="S3288" s="666"/>
      <c r="T3288" s="666"/>
      <c r="U3288" s="666"/>
      <c r="V3288" s="666"/>
      <c r="W3288" s="712"/>
      <c r="X3288" s="313">
        <f t="shared" si="973"/>
        <v>0</v>
      </c>
    </row>
    <row r="3289" spans="2:24" ht="18.600000000000001" hidden="1" thickBot="1">
      <c r="B3289" s="136"/>
      <c r="C3289" s="144">
        <v>1901</v>
      </c>
      <c r="D3289" s="138" t="s">
        <v>287</v>
      </c>
      <c r="E3289" s="704"/>
      <c r="F3289" s="449"/>
      <c r="G3289" s="245"/>
      <c r="H3289" s="245"/>
      <c r="I3289" s="476">
        <f>F3289+G3289+H3289</f>
        <v>0</v>
      </c>
      <c r="J3289" s="243" t="str">
        <f t="shared" si="972"/>
        <v/>
      </c>
      <c r="K3289" s="244"/>
      <c r="L3289" s="423"/>
      <c r="M3289" s="252"/>
      <c r="N3289" s="315">
        <f>I3289</f>
        <v>0</v>
      </c>
      <c r="O3289" s="424">
        <f>L3289+M3289-N3289</f>
        <v>0</v>
      </c>
      <c r="P3289" s="244"/>
      <c r="Q3289" s="663"/>
      <c r="R3289" s="667"/>
      <c r="S3289" s="667"/>
      <c r="T3289" s="667"/>
      <c r="U3289" s="667"/>
      <c r="V3289" s="667"/>
      <c r="W3289" s="711"/>
      <c r="X3289" s="313">
        <f t="shared" si="973"/>
        <v>0</v>
      </c>
    </row>
    <row r="3290" spans="2:24" ht="18.600000000000001" hidden="1" thickBot="1">
      <c r="B3290" s="136"/>
      <c r="C3290" s="137">
        <v>1981</v>
      </c>
      <c r="D3290" s="139" t="s">
        <v>288</v>
      </c>
      <c r="E3290" s="704"/>
      <c r="F3290" s="449"/>
      <c r="G3290" s="245"/>
      <c r="H3290" s="245"/>
      <c r="I3290" s="476">
        <f>F3290+G3290+H3290</f>
        <v>0</v>
      </c>
      <c r="J3290" s="243" t="str">
        <f t="shared" si="972"/>
        <v/>
      </c>
      <c r="K3290" s="244"/>
      <c r="L3290" s="423"/>
      <c r="M3290" s="252"/>
      <c r="N3290" s="315">
        <f>I3290</f>
        <v>0</v>
      </c>
      <c r="O3290" s="424">
        <f>L3290+M3290-N3290</f>
        <v>0</v>
      </c>
      <c r="P3290" s="244"/>
      <c r="Q3290" s="663"/>
      <c r="R3290" s="667"/>
      <c r="S3290" s="667"/>
      <c r="T3290" s="667"/>
      <c r="U3290" s="667"/>
      <c r="V3290" s="667"/>
      <c r="W3290" s="711"/>
      <c r="X3290" s="313">
        <f t="shared" si="973"/>
        <v>0</v>
      </c>
    </row>
    <row r="3291" spans="2:24" ht="18.600000000000001" hidden="1" thickBot="1">
      <c r="B3291" s="136"/>
      <c r="C3291" s="142">
        <v>1991</v>
      </c>
      <c r="D3291" s="141" t="s">
        <v>289</v>
      </c>
      <c r="E3291" s="704"/>
      <c r="F3291" s="449"/>
      <c r="G3291" s="245"/>
      <c r="H3291" s="245"/>
      <c r="I3291" s="476">
        <f>F3291+G3291+H3291</f>
        <v>0</v>
      </c>
      <c r="J3291" s="243" t="str">
        <f t="shared" si="972"/>
        <v/>
      </c>
      <c r="K3291" s="244"/>
      <c r="L3291" s="423"/>
      <c r="M3291" s="252"/>
      <c r="N3291" s="315">
        <f>I3291</f>
        <v>0</v>
      </c>
      <c r="O3291" s="424">
        <f>L3291+M3291-N3291</f>
        <v>0</v>
      </c>
      <c r="P3291" s="244"/>
      <c r="Q3291" s="663"/>
      <c r="R3291" s="667"/>
      <c r="S3291" s="667"/>
      <c r="T3291" s="667"/>
      <c r="U3291" s="667"/>
      <c r="V3291" s="667"/>
      <c r="W3291" s="711"/>
      <c r="X3291" s="313">
        <f t="shared" si="973"/>
        <v>0</v>
      </c>
    </row>
    <row r="3292" spans="2:24" ht="18.600000000000001" hidden="1" thickBot="1">
      <c r="B3292" s="686">
        <v>2100</v>
      </c>
      <c r="C3292" s="942" t="s">
        <v>1067</v>
      </c>
      <c r="D3292" s="942"/>
      <c r="E3292" s="687"/>
      <c r="F3292" s="688">
        <f>SUM(F3293:F3297)</f>
        <v>0</v>
      </c>
      <c r="G3292" s="689">
        <f>SUM(G3293:G3297)</f>
        <v>0</v>
      </c>
      <c r="H3292" s="689">
        <f>SUM(H3293:H3297)</f>
        <v>0</v>
      </c>
      <c r="I3292" s="689">
        <f>SUM(I3293:I3297)</f>
        <v>0</v>
      </c>
      <c r="J3292" s="243" t="str">
        <f t="shared" si="972"/>
        <v/>
      </c>
      <c r="K3292" s="244"/>
      <c r="L3292" s="316">
        <f>SUM(L3293:L3297)</f>
        <v>0</v>
      </c>
      <c r="M3292" s="317">
        <f>SUM(M3293:M3297)</f>
        <v>0</v>
      </c>
      <c r="N3292" s="425">
        <f>SUM(N3293:N3297)</f>
        <v>0</v>
      </c>
      <c r="O3292" s="426">
        <f>SUM(O3293:O3297)</f>
        <v>0</v>
      </c>
      <c r="P3292" s="244"/>
      <c r="Q3292" s="665"/>
      <c r="R3292" s="666"/>
      <c r="S3292" s="666"/>
      <c r="T3292" s="666"/>
      <c r="U3292" s="666"/>
      <c r="V3292" s="666"/>
      <c r="W3292" s="712"/>
      <c r="X3292" s="313">
        <f t="shared" si="973"/>
        <v>0</v>
      </c>
    </row>
    <row r="3293" spans="2:24" ht="18.600000000000001" hidden="1" thickBot="1">
      <c r="B3293" s="136"/>
      <c r="C3293" s="144">
        <v>2110</v>
      </c>
      <c r="D3293" s="147" t="s">
        <v>226</v>
      </c>
      <c r="E3293" s="704"/>
      <c r="F3293" s="449"/>
      <c r="G3293" s="245"/>
      <c r="H3293" s="245"/>
      <c r="I3293" s="476">
        <f>F3293+G3293+H3293</f>
        <v>0</v>
      </c>
      <c r="J3293" s="243" t="str">
        <f t="shared" si="972"/>
        <v/>
      </c>
      <c r="K3293" s="244"/>
      <c r="L3293" s="423"/>
      <c r="M3293" s="252"/>
      <c r="N3293" s="315">
        <f>I3293</f>
        <v>0</v>
      </c>
      <c r="O3293" s="424">
        <f>L3293+M3293-N3293</f>
        <v>0</v>
      </c>
      <c r="P3293" s="244"/>
      <c r="Q3293" s="663"/>
      <c r="R3293" s="667"/>
      <c r="S3293" s="667"/>
      <c r="T3293" s="667"/>
      <c r="U3293" s="667"/>
      <c r="V3293" s="667"/>
      <c r="W3293" s="711"/>
      <c r="X3293" s="313">
        <f t="shared" si="973"/>
        <v>0</v>
      </c>
    </row>
    <row r="3294" spans="2:24" ht="18.600000000000001" hidden="1" thickBot="1">
      <c r="B3294" s="171"/>
      <c r="C3294" s="137">
        <v>2120</v>
      </c>
      <c r="D3294" s="159" t="s">
        <v>227</v>
      </c>
      <c r="E3294" s="704"/>
      <c r="F3294" s="449"/>
      <c r="G3294" s="245"/>
      <c r="H3294" s="245"/>
      <c r="I3294" s="476">
        <f>F3294+G3294+H3294</f>
        <v>0</v>
      </c>
      <c r="J3294" s="243" t="str">
        <f t="shared" si="972"/>
        <v/>
      </c>
      <c r="K3294" s="244"/>
      <c r="L3294" s="423"/>
      <c r="M3294" s="252"/>
      <c r="N3294" s="315">
        <f>I3294</f>
        <v>0</v>
      </c>
      <c r="O3294" s="424">
        <f>L3294+M3294-N3294</f>
        <v>0</v>
      </c>
      <c r="P3294" s="244"/>
      <c r="Q3294" s="663"/>
      <c r="R3294" s="667"/>
      <c r="S3294" s="667"/>
      <c r="T3294" s="667"/>
      <c r="U3294" s="667"/>
      <c r="V3294" s="667"/>
      <c r="W3294" s="711"/>
      <c r="X3294" s="313">
        <f t="shared" si="973"/>
        <v>0</v>
      </c>
    </row>
    <row r="3295" spans="2:24" ht="18.600000000000001" hidden="1" thickBot="1">
      <c r="B3295" s="171"/>
      <c r="C3295" s="137">
        <v>2125</v>
      </c>
      <c r="D3295" s="156" t="s">
        <v>1060</v>
      </c>
      <c r="E3295" s="704"/>
      <c r="F3295" s="592">
        <v>0</v>
      </c>
      <c r="G3295" s="592">
        <v>0</v>
      </c>
      <c r="H3295" s="592">
        <v>0</v>
      </c>
      <c r="I3295" s="476">
        <f>F3295+G3295+H3295</f>
        <v>0</v>
      </c>
      <c r="J3295" s="243" t="str">
        <f t="shared" si="972"/>
        <v/>
      </c>
      <c r="K3295" s="244"/>
      <c r="L3295" s="423"/>
      <c r="M3295" s="252"/>
      <c r="N3295" s="315">
        <f>I3295</f>
        <v>0</v>
      </c>
      <c r="O3295" s="424">
        <f>L3295+M3295-N3295</f>
        <v>0</v>
      </c>
      <c r="P3295" s="244"/>
      <c r="Q3295" s="663"/>
      <c r="R3295" s="667"/>
      <c r="S3295" s="667"/>
      <c r="T3295" s="667"/>
      <c r="U3295" s="667"/>
      <c r="V3295" s="667"/>
      <c r="W3295" s="711"/>
      <c r="X3295" s="313">
        <f t="shared" si="973"/>
        <v>0</v>
      </c>
    </row>
    <row r="3296" spans="2:24" ht="18.600000000000001" hidden="1" thickBot="1">
      <c r="B3296" s="143"/>
      <c r="C3296" s="137">
        <v>2140</v>
      </c>
      <c r="D3296" s="159" t="s">
        <v>229</v>
      </c>
      <c r="E3296" s="704"/>
      <c r="F3296" s="592">
        <v>0</v>
      </c>
      <c r="G3296" s="592">
        <v>0</v>
      </c>
      <c r="H3296" s="592">
        <v>0</v>
      </c>
      <c r="I3296" s="476">
        <f>F3296+G3296+H3296</f>
        <v>0</v>
      </c>
      <c r="J3296" s="243" t="str">
        <f t="shared" si="972"/>
        <v/>
      </c>
      <c r="K3296" s="244"/>
      <c r="L3296" s="423"/>
      <c r="M3296" s="252"/>
      <c r="N3296" s="315">
        <f>I3296</f>
        <v>0</v>
      </c>
      <c r="O3296" s="424">
        <f>L3296+M3296-N3296</f>
        <v>0</v>
      </c>
      <c r="P3296" s="244"/>
      <c r="Q3296" s="663"/>
      <c r="R3296" s="667"/>
      <c r="S3296" s="667"/>
      <c r="T3296" s="667"/>
      <c r="U3296" s="667"/>
      <c r="V3296" s="667"/>
      <c r="W3296" s="711"/>
      <c r="X3296" s="313">
        <f t="shared" si="973"/>
        <v>0</v>
      </c>
    </row>
    <row r="3297" spans="2:24" ht="18.600000000000001" hidden="1" thickBot="1">
      <c r="B3297" s="136"/>
      <c r="C3297" s="142">
        <v>2190</v>
      </c>
      <c r="D3297" s="491" t="s">
        <v>230</v>
      </c>
      <c r="E3297" s="704"/>
      <c r="F3297" s="449"/>
      <c r="G3297" s="245"/>
      <c r="H3297" s="245"/>
      <c r="I3297" s="476">
        <f>F3297+G3297+H3297</f>
        <v>0</v>
      </c>
      <c r="J3297" s="243" t="str">
        <f t="shared" si="972"/>
        <v/>
      </c>
      <c r="K3297" s="244"/>
      <c r="L3297" s="423"/>
      <c r="M3297" s="252"/>
      <c r="N3297" s="315">
        <f>I3297</f>
        <v>0</v>
      </c>
      <c r="O3297" s="424">
        <f>L3297+M3297-N3297</f>
        <v>0</v>
      </c>
      <c r="P3297" s="244"/>
      <c r="Q3297" s="663"/>
      <c r="R3297" s="667"/>
      <c r="S3297" s="667"/>
      <c r="T3297" s="667"/>
      <c r="U3297" s="667"/>
      <c r="V3297" s="667"/>
      <c r="W3297" s="711"/>
      <c r="X3297" s="313">
        <f t="shared" si="973"/>
        <v>0</v>
      </c>
    </row>
    <row r="3298" spans="2:24" ht="18.600000000000001" hidden="1" thickBot="1">
      <c r="B3298" s="686">
        <v>2200</v>
      </c>
      <c r="C3298" s="942" t="s">
        <v>231</v>
      </c>
      <c r="D3298" s="942"/>
      <c r="E3298" s="687"/>
      <c r="F3298" s="688">
        <f>SUM(F3299:F3300)</f>
        <v>0</v>
      </c>
      <c r="G3298" s="689">
        <f>SUM(G3299:G3300)</f>
        <v>0</v>
      </c>
      <c r="H3298" s="689">
        <f>SUM(H3299:H3300)</f>
        <v>0</v>
      </c>
      <c r="I3298" s="689">
        <f>SUM(I3299:I3300)</f>
        <v>0</v>
      </c>
      <c r="J3298" s="243" t="str">
        <f t="shared" si="972"/>
        <v/>
      </c>
      <c r="K3298" s="244"/>
      <c r="L3298" s="316">
        <f>SUM(L3299:L3300)</f>
        <v>0</v>
      </c>
      <c r="M3298" s="317">
        <f>SUM(M3299:M3300)</f>
        <v>0</v>
      </c>
      <c r="N3298" s="425">
        <f>SUM(N3299:N3300)</f>
        <v>0</v>
      </c>
      <c r="O3298" s="426">
        <f>SUM(O3299:O3300)</f>
        <v>0</v>
      </c>
      <c r="P3298" s="244"/>
      <c r="Q3298" s="665"/>
      <c r="R3298" s="666"/>
      <c r="S3298" s="666"/>
      <c r="T3298" s="666"/>
      <c r="U3298" s="666"/>
      <c r="V3298" s="666"/>
      <c r="W3298" s="712"/>
      <c r="X3298" s="313">
        <f t="shared" si="973"/>
        <v>0</v>
      </c>
    </row>
    <row r="3299" spans="2:24" ht="18.600000000000001" hidden="1" thickBot="1">
      <c r="B3299" s="136"/>
      <c r="C3299" s="137">
        <v>2221</v>
      </c>
      <c r="D3299" s="139" t="s">
        <v>1440</v>
      </c>
      <c r="E3299" s="704"/>
      <c r="F3299" s="449"/>
      <c r="G3299" s="245"/>
      <c r="H3299" s="245"/>
      <c r="I3299" s="476">
        <f t="shared" ref="I3299:I3304" si="974">F3299+G3299+H3299</f>
        <v>0</v>
      </c>
      <c r="J3299" s="243" t="str">
        <f t="shared" si="972"/>
        <v/>
      </c>
      <c r="K3299" s="244"/>
      <c r="L3299" s="423"/>
      <c r="M3299" s="252"/>
      <c r="N3299" s="315">
        <f t="shared" ref="N3299:N3304" si="975">I3299</f>
        <v>0</v>
      </c>
      <c r="O3299" s="424">
        <f t="shared" ref="O3299:O3304" si="976">L3299+M3299-N3299</f>
        <v>0</v>
      </c>
      <c r="P3299" s="244"/>
      <c r="Q3299" s="663"/>
      <c r="R3299" s="667"/>
      <c r="S3299" s="667"/>
      <c r="T3299" s="667"/>
      <c r="U3299" s="667"/>
      <c r="V3299" s="667"/>
      <c r="W3299" s="711"/>
      <c r="X3299" s="313">
        <f t="shared" si="973"/>
        <v>0</v>
      </c>
    </row>
    <row r="3300" spans="2:24" ht="18.600000000000001" hidden="1" thickBot="1">
      <c r="B3300" s="136"/>
      <c r="C3300" s="142">
        <v>2224</v>
      </c>
      <c r="D3300" s="141" t="s">
        <v>232</v>
      </c>
      <c r="E3300" s="704"/>
      <c r="F3300" s="449"/>
      <c r="G3300" s="245"/>
      <c r="H3300" s="245"/>
      <c r="I3300" s="476">
        <f t="shared" si="974"/>
        <v>0</v>
      </c>
      <c r="J3300" s="243" t="str">
        <f t="shared" si="972"/>
        <v/>
      </c>
      <c r="K3300" s="244"/>
      <c r="L3300" s="423"/>
      <c r="M3300" s="252"/>
      <c r="N3300" s="315">
        <f t="shared" si="975"/>
        <v>0</v>
      </c>
      <c r="O3300" s="424">
        <f t="shared" si="976"/>
        <v>0</v>
      </c>
      <c r="P3300" s="244"/>
      <c r="Q3300" s="663"/>
      <c r="R3300" s="667"/>
      <c r="S3300" s="667"/>
      <c r="T3300" s="667"/>
      <c r="U3300" s="667"/>
      <c r="V3300" s="667"/>
      <c r="W3300" s="711"/>
      <c r="X3300" s="313">
        <f t="shared" si="973"/>
        <v>0</v>
      </c>
    </row>
    <row r="3301" spans="2:24" ht="18.600000000000001" hidden="1" thickBot="1">
      <c r="B3301" s="686">
        <v>2500</v>
      </c>
      <c r="C3301" s="944" t="s">
        <v>233</v>
      </c>
      <c r="D3301" s="944"/>
      <c r="E3301" s="687"/>
      <c r="F3301" s="690"/>
      <c r="G3301" s="691"/>
      <c r="H3301" s="691"/>
      <c r="I3301" s="692">
        <f t="shared" si="974"/>
        <v>0</v>
      </c>
      <c r="J3301" s="243" t="str">
        <f t="shared" si="972"/>
        <v/>
      </c>
      <c r="K3301" s="244"/>
      <c r="L3301" s="428"/>
      <c r="M3301" s="254"/>
      <c r="N3301" s="315">
        <f t="shared" si="975"/>
        <v>0</v>
      </c>
      <c r="O3301" s="424">
        <f t="shared" si="976"/>
        <v>0</v>
      </c>
      <c r="P3301" s="244"/>
      <c r="Q3301" s="665"/>
      <c r="R3301" s="666"/>
      <c r="S3301" s="667"/>
      <c r="T3301" s="667"/>
      <c r="U3301" s="666"/>
      <c r="V3301" s="667"/>
      <c r="W3301" s="711"/>
      <c r="X3301" s="313">
        <f t="shared" si="973"/>
        <v>0</v>
      </c>
    </row>
    <row r="3302" spans="2:24" ht="18.600000000000001" hidden="1" thickBot="1">
      <c r="B3302" s="686">
        <v>2600</v>
      </c>
      <c r="C3302" s="961" t="s">
        <v>234</v>
      </c>
      <c r="D3302" s="962"/>
      <c r="E3302" s="687"/>
      <c r="F3302" s="690"/>
      <c r="G3302" s="691"/>
      <c r="H3302" s="691"/>
      <c r="I3302" s="692">
        <f t="shared" si="974"/>
        <v>0</v>
      </c>
      <c r="J3302" s="243" t="str">
        <f t="shared" si="972"/>
        <v/>
      </c>
      <c r="K3302" s="244"/>
      <c r="L3302" s="428"/>
      <c r="M3302" s="254"/>
      <c r="N3302" s="315">
        <f t="shared" si="975"/>
        <v>0</v>
      </c>
      <c r="O3302" s="424">
        <f t="shared" si="976"/>
        <v>0</v>
      </c>
      <c r="P3302" s="244"/>
      <c r="Q3302" s="665"/>
      <c r="R3302" s="666"/>
      <c r="S3302" s="667"/>
      <c r="T3302" s="667"/>
      <c r="U3302" s="666"/>
      <c r="V3302" s="667"/>
      <c r="W3302" s="711"/>
      <c r="X3302" s="313">
        <f t="shared" si="973"/>
        <v>0</v>
      </c>
    </row>
    <row r="3303" spans="2:24" ht="18.600000000000001" hidden="1" thickBot="1">
      <c r="B3303" s="686">
        <v>2700</v>
      </c>
      <c r="C3303" s="961" t="s">
        <v>235</v>
      </c>
      <c r="D3303" s="962"/>
      <c r="E3303" s="687"/>
      <c r="F3303" s="690"/>
      <c r="G3303" s="691"/>
      <c r="H3303" s="691"/>
      <c r="I3303" s="692">
        <f t="shared" si="974"/>
        <v>0</v>
      </c>
      <c r="J3303" s="243" t="str">
        <f t="shared" si="972"/>
        <v/>
      </c>
      <c r="K3303" s="244"/>
      <c r="L3303" s="428"/>
      <c r="M3303" s="254"/>
      <c r="N3303" s="315">
        <f t="shared" si="975"/>
        <v>0</v>
      </c>
      <c r="O3303" s="424">
        <f t="shared" si="976"/>
        <v>0</v>
      </c>
      <c r="P3303" s="244"/>
      <c r="Q3303" s="665"/>
      <c r="R3303" s="666"/>
      <c r="S3303" s="667"/>
      <c r="T3303" s="667"/>
      <c r="U3303" s="666"/>
      <c r="V3303" s="667"/>
      <c r="W3303" s="711"/>
      <c r="X3303" s="313">
        <f t="shared" si="973"/>
        <v>0</v>
      </c>
    </row>
    <row r="3304" spans="2:24" ht="18.600000000000001" hidden="1" thickBot="1">
      <c r="B3304" s="686">
        <v>2800</v>
      </c>
      <c r="C3304" s="961" t="s">
        <v>1683</v>
      </c>
      <c r="D3304" s="962"/>
      <c r="E3304" s="687"/>
      <c r="F3304" s="690"/>
      <c r="G3304" s="691"/>
      <c r="H3304" s="691"/>
      <c r="I3304" s="692">
        <f t="shared" si="974"/>
        <v>0</v>
      </c>
      <c r="J3304" s="243" t="str">
        <f t="shared" si="972"/>
        <v/>
      </c>
      <c r="K3304" s="244"/>
      <c r="L3304" s="428"/>
      <c r="M3304" s="254"/>
      <c r="N3304" s="315">
        <f t="shared" si="975"/>
        <v>0</v>
      </c>
      <c r="O3304" s="424">
        <f t="shared" si="976"/>
        <v>0</v>
      </c>
      <c r="P3304" s="244"/>
      <c r="Q3304" s="665"/>
      <c r="R3304" s="666"/>
      <c r="S3304" s="667"/>
      <c r="T3304" s="667"/>
      <c r="U3304" s="666"/>
      <c r="V3304" s="667"/>
      <c r="W3304" s="711"/>
      <c r="X3304" s="313">
        <f t="shared" si="973"/>
        <v>0</v>
      </c>
    </row>
    <row r="3305" spans="2:24" ht="18.600000000000001" hidden="1" thickBot="1">
      <c r="B3305" s="686">
        <v>2900</v>
      </c>
      <c r="C3305" s="952" t="s">
        <v>236</v>
      </c>
      <c r="D3305" s="953"/>
      <c r="E3305" s="687"/>
      <c r="F3305" s="688">
        <f>SUM(F3306:F3313)</f>
        <v>0</v>
      </c>
      <c r="G3305" s="689">
        <f>SUM(G3306:G3313)</f>
        <v>0</v>
      </c>
      <c r="H3305" s="689">
        <f>SUM(H3306:H3313)</f>
        <v>0</v>
      </c>
      <c r="I3305" s="689">
        <f>SUM(I3306:I3313)</f>
        <v>0</v>
      </c>
      <c r="J3305" s="243" t="str">
        <f t="shared" si="972"/>
        <v/>
      </c>
      <c r="K3305" s="244"/>
      <c r="L3305" s="316">
        <f>SUM(L3306:L3313)</f>
        <v>0</v>
      </c>
      <c r="M3305" s="317">
        <f>SUM(M3306:M3313)</f>
        <v>0</v>
      </c>
      <c r="N3305" s="425">
        <f>SUM(N3306:N3313)</f>
        <v>0</v>
      </c>
      <c r="O3305" s="426">
        <f>SUM(O3306:O3313)</f>
        <v>0</v>
      </c>
      <c r="P3305" s="244"/>
      <c r="Q3305" s="665"/>
      <c r="R3305" s="666"/>
      <c r="S3305" s="666"/>
      <c r="T3305" s="666"/>
      <c r="U3305" s="666"/>
      <c r="V3305" s="666"/>
      <c r="W3305" s="712"/>
      <c r="X3305" s="313">
        <f t="shared" si="973"/>
        <v>0</v>
      </c>
    </row>
    <row r="3306" spans="2:24" ht="18.600000000000001" hidden="1" thickBot="1">
      <c r="B3306" s="172"/>
      <c r="C3306" s="144">
        <v>2910</v>
      </c>
      <c r="D3306" s="319" t="s">
        <v>1720</v>
      </c>
      <c r="E3306" s="704"/>
      <c r="F3306" s="449"/>
      <c r="G3306" s="245"/>
      <c r="H3306" s="245"/>
      <c r="I3306" s="476">
        <f t="shared" ref="I3306:I3313" si="977">F3306+G3306+H3306</f>
        <v>0</v>
      </c>
      <c r="J3306" s="243" t="str">
        <f t="shared" si="972"/>
        <v/>
      </c>
      <c r="K3306" s="244"/>
      <c r="L3306" s="423"/>
      <c r="M3306" s="252"/>
      <c r="N3306" s="315">
        <f t="shared" ref="N3306:N3313" si="978">I3306</f>
        <v>0</v>
      </c>
      <c r="O3306" s="424">
        <f t="shared" ref="O3306:O3313" si="979">L3306+M3306-N3306</f>
        <v>0</v>
      </c>
      <c r="P3306" s="244"/>
      <c r="Q3306" s="663"/>
      <c r="R3306" s="667"/>
      <c r="S3306" s="667"/>
      <c r="T3306" s="667"/>
      <c r="U3306" s="667"/>
      <c r="V3306" s="667"/>
      <c r="W3306" s="711"/>
      <c r="X3306" s="313">
        <f t="shared" si="973"/>
        <v>0</v>
      </c>
    </row>
    <row r="3307" spans="2:24" ht="18.600000000000001" hidden="1" thickBot="1">
      <c r="B3307" s="172"/>
      <c r="C3307" s="144">
        <v>2920</v>
      </c>
      <c r="D3307" s="319" t="s">
        <v>237</v>
      </c>
      <c r="E3307" s="704"/>
      <c r="F3307" s="449"/>
      <c r="G3307" s="245"/>
      <c r="H3307" s="245"/>
      <c r="I3307" s="476">
        <f t="shared" si="977"/>
        <v>0</v>
      </c>
      <c r="J3307" s="243" t="str">
        <f t="shared" si="972"/>
        <v/>
      </c>
      <c r="K3307" s="244"/>
      <c r="L3307" s="423"/>
      <c r="M3307" s="252"/>
      <c r="N3307" s="315">
        <f t="shared" si="978"/>
        <v>0</v>
      </c>
      <c r="O3307" s="424">
        <f t="shared" si="979"/>
        <v>0</v>
      </c>
      <c r="P3307" s="244"/>
      <c r="Q3307" s="663"/>
      <c r="R3307" s="667"/>
      <c r="S3307" s="667"/>
      <c r="T3307" s="667"/>
      <c r="U3307" s="667"/>
      <c r="V3307" s="667"/>
      <c r="W3307" s="711"/>
      <c r="X3307" s="313">
        <f t="shared" si="973"/>
        <v>0</v>
      </c>
    </row>
    <row r="3308" spans="2:24" ht="33" hidden="1" thickBot="1">
      <c r="B3308" s="172"/>
      <c r="C3308" s="168">
        <v>2969</v>
      </c>
      <c r="D3308" s="320" t="s">
        <v>238</v>
      </c>
      <c r="E3308" s="704"/>
      <c r="F3308" s="449"/>
      <c r="G3308" s="245"/>
      <c r="H3308" s="245"/>
      <c r="I3308" s="476">
        <f t="shared" si="977"/>
        <v>0</v>
      </c>
      <c r="J3308" s="243" t="str">
        <f t="shared" si="972"/>
        <v/>
      </c>
      <c r="K3308" s="244"/>
      <c r="L3308" s="423"/>
      <c r="M3308" s="252"/>
      <c r="N3308" s="315">
        <f t="shared" si="978"/>
        <v>0</v>
      </c>
      <c r="O3308" s="424">
        <f t="shared" si="979"/>
        <v>0</v>
      </c>
      <c r="P3308" s="244"/>
      <c r="Q3308" s="663"/>
      <c r="R3308" s="667"/>
      <c r="S3308" s="667"/>
      <c r="T3308" s="667"/>
      <c r="U3308" s="667"/>
      <c r="V3308" s="667"/>
      <c r="W3308" s="711"/>
      <c r="X3308" s="313">
        <f t="shared" si="973"/>
        <v>0</v>
      </c>
    </row>
    <row r="3309" spans="2:24" ht="33" hidden="1" thickBot="1">
      <c r="B3309" s="172"/>
      <c r="C3309" s="168">
        <v>2970</v>
      </c>
      <c r="D3309" s="320" t="s">
        <v>239</v>
      </c>
      <c r="E3309" s="704"/>
      <c r="F3309" s="449"/>
      <c r="G3309" s="245"/>
      <c r="H3309" s="245"/>
      <c r="I3309" s="476">
        <f t="shared" si="977"/>
        <v>0</v>
      </c>
      <c r="J3309" s="243" t="str">
        <f t="shared" si="972"/>
        <v/>
      </c>
      <c r="K3309" s="244"/>
      <c r="L3309" s="423"/>
      <c r="M3309" s="252"/>
      <c r="N3309" s="315">
        <f t="shared" si="978"/>
        <v>0</v>
      </c>
      <c r="O3309" s="424">
        <f t="shared" si="979"/>
        <v>0</v>
      </c>
      <c r="P3309" s="244"/>
      <c r="Q3309" s="663"/>
      <c r="R3309" s="667"/>
      <c r="S3309" s="667"/>
      <c r="T3309" s="667"/>
      <c r="U3309" s="667"/>
      <c r="V3309" s="667"/>
      <c r="W3309" s="711"/>
      <c r="X3309" s="313">
        <f t="shared" si="973"/>
        <v>0</v>
      </c>
    </row>
    <row r="3310" spans="2:24" ht="18.600000000000001" hidden="1" thickBot="1">
      <c r="B3310" s="172"/>
      <c r="C3310" s="166">
        <v>2989</v>
      </c>
      <c r="D3310" s="321" t="s">
        <v>240</v>
      </c>
      <c r="E3310" s="704"/>
      <c r="F3310" s="449"/>
      <c r="G3310" s="245"/>
      <c r="H3310" s="245"/>
      <c r="I3310" s="476">
        <f t="shared" si="977"/>
        <v>0</v>
      </c>
      <c r="J3310" s="243" t="str">
        <f t="shared" si="972"/>
        <v/>
      </c>
      <c r="K3310" s="244"/>
      <c r="L3310" s="423"/>
      <c r="M3310" s="252"/>
      <c r="N3310" s="315">
        <f t="shared" si="978"/>
        <v>0</v>
      </c>
      <c r="O3310" s="424">
        <f t="shared" si="979"/>
        <v>0</v>
      </c>
      <c r="P3310" s="244"/>
      <c r="Q3310" s="663"/>
      <c r="R3310" s="667"/>
      <c r="S3310" s="667"/>
      <c r="T3310" s="667"/>
      <c r="U3310" s="667"/>
      <c r="V3310" s="667"/>
      <c r="W3310" s="711"/>
      <c r="X3310" s="313">
        <f t="shared" si="973"/>
        <v>0</v>
      </c>
    </row>
    <row r="3311" spans="2:24" ht="33" hidden="1" thickBot="1">
      <c r="B3311" s="136"/>
      <c r="C3311" s="137">
        <v>2990</v>
      </c>
      <c r="D3311" s="322" t="s">
        <v>1701</v>
      </c>
      <c r="E3311" s="704"/>
      <c r="F3311" s="449"/>
      <c r="G3311" s="245"/>
      <c r="H3311" s="245"/>
      <c r="I3311" s="476">
        <f t="shared" si="977"/>
        <v>0</v>
      </c>
      <c r="J3311" s="243" t="str">
        <f t="shared" si="972"/>
        <v/>
      </c>
      <c r="K3311" s="244"/>
      <c r="L3311" s="423"/>
      <c r="M3311" s="252"/>
      <c r="N3311" s="315">
        <f t="shared" si="978"/>
        <v>0</v>
      </c>
      <c r="O3311" s="424">
        <f t="shared" si="979"/>
        <v>0</v>
      </c>
      <c r="P3311" s="244"/>
      <c r="Q3311" s="663"/>
      <c r="R3311" s="667"/>
      <c r="S3311" s="667"/>
      <c r="T3311" s="667"/>
      <c r="U3311" s="667"/>
      <c r="V3311" s="667"/>
      <c r="W3311" s="711"/>
      <c r="X3311" s="313">
        <f t="shared" si="973"/>
        <v>0</v>
      </c>
    </row>
    <row r="3312" spans="2:24" ht="18.600000000000001" hidden="1" thickBot="1">
      <c r="B3312" s="136"/>
      <c r="C3312" s="137">
        <v>2991</v>
      </c>
      <c r="D3312" s="322" t="s">
        <v>241</v>
      </c>
      <c r="E3312" s="704"/>
      <c r="F3312" s="449"/>
      <c r="G3312" s="245"/>
      <c r="H3312" s="245"/>
      <c r="I3312" s="476">
        <f t="shared" si="977"/>
        <v>0</v>
      </c>
      <c r="J3312" s="243" t="str">
        <f t="shared" si="972"/>
        <v/>
      </c>
      <c r="K3312" s="244"/>
      <c r="L3312" s="423"/>
      <c r="M3312" s="252"/>
      <c r="N3312" s="315">
        <f t="shared" si="978"/>
        <v>0</v>
      </c>
      <c r="O3312" s="424">
        <f t="shared" si="979"/>
        <v>0</v>
      </c>
      <c r="P3312" s="244"/>
      <c r="Q3312" s="663"/>
      <c r="R3312" s="667"/>
      <c r="S3312" s="667"/>
      <c r="T3312" s="667"/>
      <c r="U3312" s="667"/>
      <c r="V3312" s="667"/>
      <c r="W3312" s="711"/>
      <c r="X3312" s="313">
        <f t="shared" si="973"/>
        <v>0</v>
      </c>
    </row>
    <row r="3313" spans="2:24" ht="18.600000000000001" hidden="1" thickBot="1">
      <c r="B3313" s="136"/>
      <c r="C3313" s="142">
        <v>2992</v>
      </c>
      <c r="D3313" s="154" t="s">
        <v>242</v>
      </c>
      <c r="E3313" s="704"/>
      <c r="F3313" s="449"/>
      <c r="G3313" s="245"/>
      <c r="H3313" s="245"/>
      <c r="I3313" s="476">
        <f t="shared" si="977"/>
        <v>0</v>
      </c>
      <c r="J3313" s="243" t="str">
        <f t="shared" si="972"/>
        <v/>
      </c>
      <c r="K3313" s="244"/>
      <c r="L3313" s="423"/>
      <c r="M3313" s="252"/>
      <c r="N3313" s="315">
        <f t="shared" si="978"/>
        <v>0</v>
      </c>
      <c r="O3313" s="424">
        <f t="shared" si="979"/>
        <v>0</v>
      </c>
      <c r="P3313" s="244"/>
      <c r="Q3313" s="663"/>
      <c r="R3313" s="667"/>
      <c r="S3313" s="667"/>
      <c r="T3313" s="667"/>
      <c r="U3313" s="667"/>
      <c r="V3313" s="667"/>
      <c r="W3313" s="711"/>
      <c r="X3313" s="313">
        <f t="shared" si="973"/>
        <v>0</v>
      </c>
    </row>
    <row r="3314" spans="2:24" ht="18.600000000000001" hidden="1" thickBot="1">
      <c r="B3314" s="686">
        <v>3300</v>
      </c>
      <c r="C3314" s="952" t="s">
        <v>1740</v>
      </c>
      <c r="D3314" s="952"/>
      <c r="E3314" s="687"/>
      <c r="F3314" s="673">
        <v>0</v>
      </c>
      <c r="G3314" s="673">
        <v>0</v>
      </c>
      <c r="H3314" s="673">
        <v>0</v>
      </c>
      <c r="I3314" s="689">
        <f>SUM(I3315:I3319)</f>
        <v>0</v>
      </c>
      <c r="J3314" s="243" t="str">
        <f t="shared" si="972"/>
        <v/>
      </c>
      <c r="K3314" s="244"/>
      <c r="L3314" s="665"/>
      <c r="M3314" s="666"/>
      <c r="N3314" s="666"/>
      <c r="O3314" s="712"/>
      <c r="P3314" s="244"/>
      <c r="Q3314" s="665"/>
      <c r="R3314" s="666"/>
      <c r="S3314" s="666"/>
      <c r="T3314" s="666"/>
      <c r="U3314" s="666"/>
      <c r="V3314" s="666"/>
      <c r="W3314" s="712"/>
      <c r="X3314" s="313">
        <f t="shared" si="973"/>
        <v>0</v>
      </c>
    </row>
    <row r="3315" spans="2:24" ht="18.600000000000001" hidden="1" thickBot="1">
      <c r="B3315" s="143"/>
      <c r="C3315" s="144">
        <v>3301</v>
      </c>
      <c r="D3315" s="460" t="s">
        <v>243</v>
      </c>
      <c r="E3315" s="704"/>
      <c r="F3315" s="592">
        <v>0</v>
      </c>
      <c r="G3315" s="592">
        <v>0</v>
      </c>
      <c r="H3315" s="592">
        <v>0</v>
      </c>
      <c r="I3315" s="476">
        <f t="shared" ref="I3315:I3322" si="980">F3315+G3315+H3315</f>
        <v>0</v>
      </c>
      <c r="J3315" s="243" t="str">
        <f t="shared" si="972"/>
        <v/>
      </c>
      <c r="K3315" s="244"/>
      <c r="L3315" s="663"/>
      <c r="M3315" s="667"/>
      <c r="N3315" s="667"/>
      <c r="O3315" s="711"/>
      <c r="P3315" s="244"/>
      <c r="Q3315" s="663"/>
      <c r="R3315" s="667"/>
      <c r="S3315" s="667"/>
      <c r="T3315" s="667"/>
      <c r="U3315" s="667"/>
      <c r="V3315" s="667"/>
      <c r="W3315" s="711"/>
      <c r="X3315" s="313">
        <f t="shared" si="973"/>
        <v>0</v>
      </c>
    </row>
    <row r="3316" spans="2:24" ht="18.600000000000001" hidden="1" thickBot="1">
      <c r="B3316" s="143"/>
      <c r="C3316" s="168">
        <v>3302</v>
      </c>
      <c r="D3316" s="461" t="s">
        <v>1061</v>
      </c>
      <c r="E3316" s="704"/>
      <c r="F3316" s="592">
        <v>0</v>
      </c>
      <c r="G3316" s="592">
        <v>0</v>
      </c>
      <c r="H3316" s="592">
        <v>0</v>
      </c>
      <c r="I3316" s="476">
        <f t="shared" si="980"/>
        <v>0</v>
      </c>
      <c r="J3316" s="243" t="str">
        <f t="shared" ref="J3316:J3347" si="981">(IF($E3316&lt;&gt;0,$J$2,IF($I3316&lt;&gt;0,$J$2,"")))</f>
        <v/>
      </c>
      <c r="K3316" s="244"/>
      <c r="L3316" s="663"/>
      <c r="M3316" s="667"/>
      <c r="N3316" s="667"/>
      <c r="O3316" s="711"/>
      <c r="P3316" s="244"/>
      <c r="Q3316" s="663"/>
      <c r="R3316" s="667"/>
      <c r="S3316" s="667"/>
      <c r="T3316" s="667"/>
      <c r="U3316" s="667"/>
      <c r="V3316" s="667"/>
      <c r="W3316" s="711"/>
      <c r="X3316" s="313">
        <f t="shared" ref="X3316:X3347" si="982">T3316-U3316-V3316-W3316</f>
        <v>0</v>
      </c>
    </row>
    <row r="3317" spans="2:24" ht="18.600000000000001" hidden="1" thickBot="1">
      <c r="B3317" s="143"/>
      <c r="C3317" s="166">
        <v>3304</v>
      </c>
      <c r="D3317" s="462" t="s">
        <v>245</v>
      </c>
      <c r="E3317" s="704"/>
      <c r="F3317" s="592">
        <v>0</v>
      </c>
      <c r="G3317" s="592">
        <v>0</v>
      </c>
      <c r="H3317" s="592">
        <v>0</v>
      </c>
      <c r="I3317" s="476">
        <f t="shared" si="980"/>
        <v>0</v>
      </c>
      <c r="J3317" s="243" t="str">
        <f t="shared" si="981"/>
        <v/>
      </c>
      <c r="K3317" s="244"/>
      <c r="L3317" s="663"/>
      <c r="M3317" s="667"/>
      <c r="N3317" s="667"/>
      <c r="O3317" s="711"/>
      <c r="P3317" s="244"/>
      <c r="Q3317" s="663"/>
      <c r="R3317" s="667"/>
      <c r="S3317" s="667"/>
      <c r="T3317" s="667"/>
      <c r="U3317" s="667"/>
      <c r="V3317" s="667"/>
      <c r="W3317" s="711"/>
      <c r="X3317" s="313">
        <f t="shared" si="982"/>
        <v>0</v>
      </c>
    </row>
    <row r="3318" spans="2:24" ht="31.8" hidden="1" thickBot="1">
      <c r="B3318" s="143"/>
      <c r="C3318" s="142">
        <v>3306</v>
      </c>
      <c r="D3318" s="463" t="s">
        <v>1684</v>
      </c>
      <c r="E3318" s="704"/>
      <c r="F3318" s="592">
        <v>0</v>
      </c>
      <c r="G3318" s="592">
        <v>0</v>
      </c>
      <c r="H3318" s="592">
        <v>0</v>
      </c>
      <c r="I3318" s="476">
        <f t="shared" si="980"/>
        <v>0</v>
      </c>
      <c r="J3318" s="243" t="str">
        <f t="shared" si="981"/>
        <v/>
      </c>
      <c r="K3318" s="244"/>
      <c r="L3318" s="663"/>
      <c r="M3318" s="667"/>
      <c r="N3318" s="667"/>
      <c r="O3318" s="711"/>
      <c r="P3318" s="244"/>
      <c r="Q3318" s="663"/>
      <c r="R3318" s="667"/>
      <c r="S3318" s="667"/>
      <c r="T3318" s="667"/>
      <c r="U3318" s="667"/>
      <c r="V3318" s="667"/>
      <c r="W3318" s="711"/>
      <c r="X3318" s="313">
        <f t="shared" si="982"/>
        <v>0</v>
      </c>
    </row>
    <row r="3319" spans="2:24" ht="18.600000000000001" hidden="1" thickBot="1">
      <c r="B3319" s="143"/>
      <c r="C3319" s="142">
        <v>3307</v>
      </c>
      <c r="D3319" s="463" t="s">
        <v>1775</v>
      </c>
      <c r="E3319" s="704"/>
      <c r="F3319" s="592">
        <v>0</v>
      </c>
      <c r="G3319" s="592">
        <v>0</v>
      </c>
      <c r="H3319" s="592">
        <v>0</v>
      </c>
      <c r="I3319" s="476">
        <f t="shared" si="980"/>
        <v>0</v>
      </c>
      <c r="J3319" s="243" t="str">
        <f t="shared" si="981"/>
        <v/>
      </c>
      <c r="K3319" s="244"/>
      <c r="L3319" s="663"/>
      <c r="M3319" s="667"/>
      <c r="N3319" s="667"/>
      <c r="O3319" s="711"/>
      <c r="P3319" s="244"/>
      <c r="Q3319" s="663"/>
      <c r="R3319" s="667"/>
      <c r="S3319" s="667"/>
      <c r="T3319" s="667"/>
      <c r="U3319" s="667"/>
      <c r="V3319" s="667"/>
      <c r="W3319" s="711"/>
      <c r="X3319" s="313">
        <f t="shared" si="982"/>
        <v>0</v>
      </c>
    </row>
    <row r="3320" spans="2:24" ht="18.600000000000001" hidden="1" thickBot="1">
      <c r="B3320" s="686">
        <v>3900</v>
      </c>
      <c r="C3320" s="944" t="s">
        <v>246</v>
      </c>
      <c r="D3320" s="965"/>
      <c r="E3320" s="687"/>
      <c r="F3320" s="673">
        <v>0</v>
      </c>
      <c r="G3320" s="673">
        <v>0</v>
      </c>
      <c r="H3320" s="673">
        <v>0</v>
      </c>
      <c r="I3320" s="692">
        <f t="shared" si="980"/>
        <v>0</v>
      </c>
      <c r="J3320" s="243" t="str">
        <f t="shared" si="981"/>
        <v/>
      </c>
      <c r="K3320" s="244"/>
      <c r="L3320" s="428"/>
      <c r="M3320" s="254"/>
      <c r="N3320" s="317">
        <f>I3320</f>
        <v>0</v>
      </c>
      <c r="O3320" s="424">
        <f>L3320+M3320-N3320</f>
        <v>0</v>
      </c>
      <c r="P3320" s="244"/>
      <c r="Q3320" s="428"/>
      <c r="R3320" s="254"/>
      <c r="S3320" s="429">
        <f>+IF(+(L3320+M3320)&gt;=I3320,+M3320,+(+I3320-L3320))</f>
        <v>0</v>
      </c>
      <c r="T3320" s="315">
        <f>Q3320+R3320-S3320</f>
        <v>0</v>
      </c>
      <c r="U3320" s="254"/>
      <c r="V3320" s="254"/>
      <c r="W3320" s="253"/>
      <c r="X3320" s="313">
        <f t="shared" si="982"/>
        <v>0</v>
      </c>
    </row>
    <row r="3321" spans="2:24" ht="18.600000000000001" hidden="1" thickBot="1">
      <c r="B3321" s="686">
        <v>4000</v>
      </c>
      <c r="C3321" s="966" t="s">
        <v>247</v>
      </c>
      <c r="D3321" s="966"/>
      <c r="E3321" s="687"/>
      <c r="F3321" s="690"/>
      <c r="G3321" s="691"/>
      <c r="H3321" s="691"/>
      <c r="I3321" s="692">
        <f t="shared" si="980"/>
        <v>0</v>
      </c>
      <c r="J3321" s="243" t="str">
        <f t="shared" si="981"/>
        <v/>
      </c>
      <c r="K3321" s="244"/>
      <c r="L3321" s="428"/>
      <c r="M3321" s="254"/>
      <c r="N3321" s="317">
        <f>I3321</f>
        <v>0</v>
      </c>
      <c r="O3321" s="424">
        <f>L3321+M3321-N3321</f>
        <v>0</v>
      </c>
      <c r="P3321" s="244"/>
      <c r="Q3321" s="665"/>
      <c r="R3321" s="666"/>
      <c r="S3321" s="666"/>
      <c r="T3321" s="667"/>
      <c r="U3321" s="666"/>
      <c r="V3321" s="666"/>
      <c r="W3321" s="711"/>
      <c r="X3321" s="313">
        <f t="shared" si="982"/>
        <v>0</v>
      </c>
    </row>
    <row r="3322" spans="2:24" ht="18.600000000000001" hidden="1" thickBot="1">
      <c r="B3322" s="686">
        <v>4100</v>
      </c>
      <c r="C3322" s="966" t="s">
        <v>248</v>
      </c>
      <c r="D3322" s="966"/>
      <c r="E3322" s="687"/>
      <c r="F3322" s="673">
        <v>0</v>
      </c>
      <c r="G3322" s="673">
        <v>0</v>
      </c>
      <c r="H3322" s="673">
        <v>0</v>
      </c>
      <c r="I3322" s="692">
        <f t="shared" si="980"/>
        <v>0</v>
      </c>
      <c r="J3322" s="243" t="str">
        <f t="shared" si="981"/>
        <v/>
      </c>
      <c r="K3322" s="244"/>
      <c r="L3322" s="665"/>
      <c r="M3322" s="666"/>
      <c r="N3322" s="666"/>
      <c r="O3322" s="712"/>
      <c r="P3322" s="244"/>
      <c r="Q3322" s="665"/>
      <c r="R3322" s="666"/>
      <c r="S3322" s="666"/>
      <c r="T3322" s="666"/>
      <c r="U3322" s="666"/>
      <c r="V3322" s="666"/>
      <c r="W3322" s="712"/>
      <c r="X3322" s="313">
        <f t="shared" si="982"/>
        <v>0</v>
      </c>
    </row>
    <row r="3323" spans="2:24" ht="18.600000000000001" hidden="1" thickBot="1">
      <c r="B3323" s="686">
        <v>4200</v>
      </c>
      <c r="C3323" s="952" t="s">
        <v>249</v>
      </c>
      <c r="D3323" s="953"/>
      <c r="E3323" s="687"/>
      <c r="F3323" s="688">
        <f>SUM(F3324:F3329)</f>
        <v>0</v>
      </c>
      <c r="G3323" s="689">
        <f>SUM(G3324:G3329)</f>
        <v>0</v>
      </c>
      <c r="H3323" s="689">
        <f>SUM(H3324:H3329)</f>
        <v>0</v>
      </c>
      <c r="I3323" s="689">
        <f>SUM(I3324:I3329)</f>
        <v>0</v>
      </c>
      <c r="J3323" s="243" t="str">
        <f t="shared" si="981"/>
        <v/>
      </c>
      <c r="K3323" s="244"/>
      <c r="L3323" s="316">
        <f>SUM(L3324:L3329)</f>
        <v>0</v>
      </c>
      <c r="M3323" s="317">
        <f>SUM(M3324:M3329)</f>
        <v>0</v>
      </c>
      <c r="N3323" s="425">
        <f>SUM(N3324:N3329)</f>
        <v>0</v>
      </c>
      <c r="O3323" s="426">
        <f>SUM(O3324:O3329)</f>
        <v>0</v>
      </c>
      <c r="P3323" s="244"/>
      <c r="Q3323" s="316">
        <f t="shared" ref="Q3323:W3323" si="983">SUM(Q3324:Q3329)</f>
        <v>0</v>
      </c>
      <c r="R3323" s="317">
        <f t="shared" si="983"/>
        <v>0</v>
      </c>
      <c r="S3323" s="317">
        <f t="shared" si="983"/>
        <v>0</v>
      </c>
      <c r="T3323" s="317">
        <f t="shared" si="983"/>
        <v>0</v>
      </c>
      <c r="U3323" s="317">
        <f t="shared" si="983"/>
        <v>0</v>
      </c>
      <c r="V3323" s="317">
        <f t="shared" si="983"/>
        <v>0</v>
      </c>
      <c r="W3323" s="426">
        <f t="shared" si="983"/>
        <v>0</v>
      </c>
      <c r="X3323" s="313">
        <f t="shared" si="982"/>
        <v>0</v>
      </c>
    </row>
    <row r="3324" spans="2:24" ht="18.600000000000001" hidden="1" thickBot="1">
      <c r="B3324" s="173"/>
      <c r="C3324" s="144">
        <v>4201</v>
      </c>
      <c r="D3324" s="138" t="s">
        <v>250</v>
      </c>
      <c r="E3324" s="704"/>
      <c r="F3324" s="449"/>
      <c r="G3324" s="245"/>
      <c r="H3324" s="245"/>
      <c r="I3324" s="476">
        <f t="shared" ref="I3324:I3329" si="984">F3324+G3324+H3324</f>
        <v>0</v>
      </c>
      <c r="J3324" s="243" t="str">
        <f t="shared" si="981"/>
        <v/>
      </c>
      <c r="K3324" s="244"/>
      <c r="L3324" s="423"/>
      <c r="M3324" s="252"/>
      <c r="N3324" s="315">
        <f t="shared" ref="N3324:N3329" si="985">I3324</f>
        <v>0</v>
      </c>
      <c r="O3324" s="424">
        <f t="shared" ref="O3324:O3329" si="986">L3324+M3324-N3324</f>
        <v>0</v>
      </c>
      <c r="P3324" s="244"/>
      <c r="Q3324" s="423"/>
      <c r="R3324" s="252"/>
      <c r="S3324" s="429">
        <f t="shared" ref="S3324:S3329" si="987">+IF(+(L3324+M3324)&gt;=I3324,+M3324,+(+I3324-L3324))</f>
        <v>0</v>
      </c>
      <c r="T3324" s="315">
        <f t="shared" ref="T3324:T3329" si="988">Q3324+R3324-S3324</f>
        <v>0</v>
      </c>
      <c r="U3324" s="252"/>
      <c r="V3324" s="252"/>
      <c r="W3324" s="253"/>
      <c r="X3324" s="313">
        <f t="shared" si="982"/>
        <v>0</v>
      </c>
    </row>
    <row r="3325" spans="2:24" ht="18.600000000000001" hidden="1" thickBot="1">
      <c r="B3325" s="173"/>
      <c r="C3325" s="137">
        <v>4202</v>
      </c>
      <c r="D3325" s="139" t="s">
        <v>251</v>
      </c>
      <c r="E3325" s="704"/>
      <c r="F3325" s="449"/>
      <c r="G3325" s="245"/>
      <c r="H3325" s="245"/>
      <c r="I3325" s="476">
        <f t="shared" si="984"/>
        <v>0</v>
      </c>
      <c r="J3325" s="243" t="str">
        <f t="shared" si="981"/>
        <v/>
      </c>
      <c r="K3325" s="244"/>
      <c r="L3325" s="423"/>
      <c r="M3325" s="252"/>
      <c r="N3325" s="315">
        <f t="shared" si="985"/>
        <v>0</v>
      </c>
      <c r="O3325" s="424">
        <f t="shared" si="986"/>
        <v>0</v>
      </c>
      <c r="P3325" s="244"/>
      <c r="Q3325" s="423"/>
      <c r="R3325" s="252"/>
      <c r="S3325" s="429">
        <f t="shared" si="987"/>
        <v>0</v>
      </c>
      <c r="T3325" s="315">
        <f t="shared" si="988"/>
        <v>0</v>
      </c>
      <c r="U3325" s="252"/>
      <c r="V3325" s="252"/>
      <c r="W3325" s="253"/>
      <c r="X3325" s="313">
        <f t="shared" si="982"/>
        <v>0</v>
      </c>
    </row>
    <row r="3326" spans="2:24" ht="18.600000000000001" hidden="1" thickBot="1">
      <c r="B3326" s="173"/>
      <c r="C3326" s="137">
        <v>4214</v>
      </c>
      <c r="D3326" s="139" t="s">
        <v>252</v>
      </c>
      <c r="E3326" s="704"/>
      <c r="F3326" s="449"/>
      <c r="G3326" s="245"/>
      <c r="H3326" s="245"/>
      <c r="I3326" s="476">
        <f t="shared" si="984"/>
        <v>0</v>
      </c>
      <c r="J3326" s="243" t="str">
        <f t="shared" si="981"/>
        <v/>
      </c>
      <c r="K3326" s="244"/>
      <c r="L3326" s="423"/>
      <c r="M3326" s="252"/>
      <c r="N3326" s="315">
        <f t="shared" si="985"/>
        <v>0</v>
      </c>
      <c r="O3326" s="424">
        <f t="shared" si="986"/>
        <v>0</v>
      </c>
      <c r="P3326" s="244"/>
      <c r="Q3326" s="423"/>
      <c r="R3326" s="252"/>
      <c r="S3326" s="429">
        <f t="shared" si="987"/>
        <v>0</v>
      </c>
      <c r="T3326" s="315">
        <f t="shared" si="988"/>
        <v>0</v>
      </c>
      <c r="U3326" s="252"/>
      <c r="V3326" s="252"/>
      <c r="W3326" s="253"/>
      <c r="X3326" s="313">
        <f t="shared" si="982"/>
        <v>0</v>
      </c>
    </row>
    <row r="3327" spans="2:24" ht="18.600000000000001" hidden="1" thickBot="1">
      <c r="B3327" s="173"/>
      <c r="C3327" s="137">
        <v>4217</v>
      </c>
      <c r="D3327" s="139" t="s">
        <v>253</v>
      </c>
      <c r="E3327" s="704"/>
      <c r="F3327" s="449"/>
      <c r="G3327" s="245"/>
      <c r="H3327" s="245"/>
      <c r="I3327" s="476">
        <f t="shared" si="984"/>
        <v>0</v>
      </c>
      <c r="J3327" s="243" t="str">
        <f t="shared" si="981"/>
        <v/>
      </c>
      <c r="K3327" s="244"/>
      <c r="L3327" s="423"/>
      <c r="M3327" s="252"/>
      <c r="N3327" s="315">
        <f t="shared" si="985"/>
        <v>0</v>
      </c>
      <c r="O3327" s="424">
        <f t="shared" si="986"/>
        <v>0</v>
      </c>
      <c r="P3327" s="244"/>
      <c r="Q3327" s="423"/>
      <c r="R3327" s="252"/>
      <c r="S3327" s="429">
        <f t="shared" si="987"/>
        <v>0</v>
      </c>
      <c r="T3327" s="315">
        <f t="shared" si="988"/>
        <v>0</v>
      </c>
      <c r="U3327" s="252"/>
      <c r="V3327" s="252"/>
      <c r="W3327" s="253"/>
      <c r="X3327" s="313">
        <f t="shared" si="982"/>
        <v>0</v>
      </c>
    </row>
    <row r="3328" spans="2:24" ht="18.600000000000001" hidden="1" thickBot="1">
      <c r="B3328" s="173"/>
      <c r="C3328" s="137">
        <v>4218</v>
      </c>
      <c r="D3328" s="145" t="s">
        <v>254</v>
      </c>
      <c r="E3328" s="704"/>
      <c r="F3328" s="449"/>
      <c r="G3328" s="245"/>
      <c r="H3328" s="245"/>
      <c r="I3328" s="476">
        <f t="shared" si="984"/>
        <v>0</v>
      </c>
      <c r="J3328" s="243" t="str">
        <f t="shared" si="981"/>
        <v/>
      </c>
      <c r="K3328" s="244"/>
      <c r="L3328" s="423"/>
      <c r="M3328" s="252"/>
      <c r="N3328" s="315">
        <f t="shared" si="985"/>
        <v>0</v>
      </c>
      <c r="O3328" s="424">
        <f t="shared" si="986"/>
        <v>0</v>
      </c>
      <c r="P3328" s="244"/>
      <c r="Q3328" s="423"/>
      <c r="R3328" s="252"/>
      <c r="S3328" s="429">
        <f t="shared" si="987"/>
        <v>0</v>
      </c>
      <c r="T3328" s="315">
        <f t="shared" si="988"/>
        <v>0</v>
      </c>
      <c r="U3328" s="252"/>
      <c r="V3328" s="252"/>
      <c r="W3328" s="253"/>
      <c r="X3328" s="313">
        <f t="shared" si="982"/>
        <v>0</v>
      </c>
    </row>
    <row r="3329" spans="2:24" ht="18.600000000000001" hidden="1" thickBot="1">
      <c r="B3329" s="173"/>
      <c r="C3329" s="137">
        <v>4219</v>
      </c>
      <c r="D3329" s="156" t="s">
        <v>255</v>
      </c>
      <c r="E3329" s="704"/>
      <c r="F3329" s="449"/>
      <c r="G3329" s="245"/>
      <c r="H3329" s="245"/>
      <c r="I3329" s="476">
        <f t="shared" si="984"/>
        <v>0</v>
      </c>
      <c r="J3329" s="243" t="str">
        <f t="shared" si="981"/>
        <v/>
      </c>
      <c r="K3329" s="244"/>
      <c r="L3329" s="423"/>
      <c r="M3329" s="252"/>
      <c r="N3329" s="315">
        <f t="shared" si="985"/>
        <v>0</v>
      </c>
      <c r="O3329" s="424">
        <f t="shared" si="986"/>
        <v>0</v>
      </c>
      <c r="P3329" s="244"/>
      <c r="Q3329" s="423"/>
      <c r="R3329" s="252"/>
      <c r="S3329" s="429">
        <f t="shared" si="987"/>
        <v>0</v>
      </c>
      <c r="T3329" s="315">
        <f t="shared" si="988"/>
        <v>0</v>
      </c>
      <c r="U3329" s="252"/>
      <c r="V3329" s="252"/>
      <c r="W3329" s="253"/>
      <c r="X3329" s="313">
        <f t="shared" si="982"/>
        <v>0</v>
      </c>
    </row>
    <row r="3330" spans="2:24" ht="18.600000000000001" hidden="1" thickBot="1">
      <c r="B3330" s="686">
        <v>4300</v>
      </c>
      <c r="C3330" s="942" t="s">
        <v>1685</v>
      </c>
      <c r="D3330" s="942"/>
      <c r="E3330" s="687"/>
      <c r="F3330" s="688">
        <f>SUM(F3331:F3333)</f>
        <v>0</v>
      </c>
      <c r="G3330" s="689">
        <f>SUM(G3331:G3333)</f>
        <v>0</v>
      </c>
      <c r="H3330" s="689">
        <f>SUM(H3331:H3333)</f>
        <v>0</v>
      </c>
      <c r="I3330" s="689">
        <f>SUM(I3331:I3333)</f>
        <v>0</v>
      </c>
      <c r="J3330" s="243" t="str">
        <f t="shared" si="981"/>
        <v/>
      </c>
      <c r="K3330" s="244"/>
      <c r="L3330" s="316">
        <f>SUM(L3331:L3333)</f>
        <v>0</v>
      </c>
      <c r="M3330" s="317">
        <f>SUM(M3331:M3333)</f>
        <v>0</v>
      </c>
      <c r="N3330" s="425">
        <f>SUM(N3331:N3333)</f>
        <v>0</v>
      </c>
      <c r="O3330" s="426">
        <f>SUM(O3331:O3333)</f>
        <v>0</v>
      </c>
      <c r="P3330" s="244"/>
      <c r="Q3330" s="316">
        <f t="shared" ref="Q3330:W3330" si="989">SUM(Q3331:Q3333)</f>
        <v>0</v>
      </c>
      <c r="R3330" s="317">
        <f t="shared" si="989"/>
        <v>0</v>
      </c>
      <c r="S3330" s="317">
        <f t="shared" si="989"/>
        <v>0</v>
      </c>
      <c r="T3330" s="317">
        <f t="shared" si="989"/>
        <v>0</v>
      </c>
      <c r="U3330" s="317">
        <f t="shared" si="989"/>
        <v>0</v>
      </c>
      <c r="V3330" s="317">
        <f t="shared" si="989"/>
        <v>0</v>
      </c>
      <c r="W3330" s="426">
        <f t="shared" si="989"/>
        <v>0</v>
      </c>
      <c r="X3330" s="313">
        <f t="shared" si="982"/>
        <v>0</v>
      </c>
    </row>
    <row r="3331" spans="2:24" ht="18.600000000000001" hidden="1" thickBot="1">
      <c r="B3331" s="173"/>
      <c r="C3331" s="144">
        <v>4301</v>
      </c>
      <c r="D3331" s="163" t="s">
        <v>256</v>
      </c>
      <c r="E3331" s="704"/>
      <c r="F3331" s="449"/>
      <c r="G3331" s="245"/>
      <c r="H3331" s="245"/>
      <c r="I3331" s="476">
        <f t="shared" ref="I3331:I3336" si="990">F3331+G3331+H3331</f>
        <v>0</v>
      </c>
      <c r="J3331" s="243" t="str">
        <f t="shared" si="981"/>
        <v/>
      </c>
      <c r="K3331" s="244"/>
      <c r="L3331" s="423"/>
      <c r="M3331" s="252"/>
      <c r="N3331" s="315">
        <f t="shared" ref="N3331:N3336" si="991">I3331</f>
        <v>0</v>
      </c>
      <c r="O3331" s="424">
        <f t="shared" ref="O3331:O3336" si="992">L3331+M3331-N3331</f>
        <v>0</v>
      </c>
      <c r="P3331" s="244"/>
      <c r="Q3331" s="423"/>
      <c r="R3331" s="252"/>
      <c r="S3331" s="429">
        <f t="shared" ref="S3331:S3336" si="993">+IF(+(L3331+M3331)&gt;=I3331,+M3331,+(+I3331-L3331))</f>
        <v>0</v>
      </c>
      <c r="T3331" s="315">
        <f t="shared" ref="T3331:T3336" si="994">Q3331+R3331-S3331</f>
        <v>0</v>
      </c>
      <c r="U3331" s="252"/>
      <c r="V3331" s="252"/>
      <c r="W3331" s="253"/>
      <c r="X3331" s="313">
        <f t="shared" si="982"/>
        <v>0</v>
      </c>
    </row>
    <row r="3332" spans="2:24" ht="18.600000000000001" hidden="1" thickBot="1">
      <c r="B3332" s="173"/>
      <c r="C3332" s="137">
        <v>4302</v>
      </c>
      <c r="D3332" s="139" t="s">
        <v>1062</v>
      </c>
      <c r="E3332" s="704"/>
      <c r="F3332" s="449"/>
      <c r="G3332" s="245"/>
      <c r="H3332" s="245"/>
      <c r="I3332" s="476">
        <f t="shared" si="990"/>
        <v>0</v>
      </c>
      <c r="J3332" s="243" t="str">
        <f t="shared" si="981"/>
        <v/>
      </c>
      <c r="K3332" s="244"/>
      <c r="L3332" s="423"/>
      <c r="M3332" s="252"/>
      <c r="N3332" s="315">
        <f t="shared" si="991"/>
        <v>0</v>
      </c>
      <c r="O3332" s="424">
        <f t="shared" si="992"/>
        <v>0</v>
      </c>
      <c r="P3332" s="244"/>
      <c r="Q3332" s="423"/>
      <c r="R3332" s="252"/>
      <c r="S3332" s="429">
        <f t="shared" si="993"/>
        <v>0</v>
      </c>
      <c r="T3332" s="315">
        <f t="shared" si="994"/>
        <v>0</v>
      </c>
      <c r="U3332" s="252"/>
      <c r="V3332" s="252"/>
      <c r="W3332" s="253"/>
      <c r="X3332" s="313">
        <f t="shared" si="982"/>
        <v>0</v>
      </c>
    </row>
    <row r="3333" spans="2:24" ht="18.600000000000001" hidden="1" thickBot="1">
      <c r="B3333" s="173"/>
      <c r="C3333" s="142">
        <v>4309</v>
      </c>
      <c r="D3333" s="148" t="s">
        <v>258</v>
      </c>
      <c r="E3333" s="704"/>
      <c r="F3333" s="449"/>
      <c r="G3333" s="245"/>
      <c r="H3333" s="245"/>
      <c r="I3333" s="476">
        <f t="shared" si="990"/>
        <v>0</v>
      </c>
      <c r="J3333" s="243" t="str">
        <f t="shared" si="981"/>
        <v/>
      </c>
      <c r="K3333" s="244"/>
      <c r="L3333" s="423"/>
      <c r="M3333" s="252"/>
      <c r="N3333" s="315">
        <f t="shared" si="991"/>
        <v>0</v>
      </c>
      <c r="O3333" s="424">
        <f t="shared" si="992"/>
        <v>0</v>
      </c>
      <c r="P3333" s="244"/>
      <c r="Q3333" s="423"/>
      <c r="R3333" s="252"/>
      <c r="S3333" s="429">
        <f t="shared" si="993"/>
        <v>0</v>
      </c>
      <c r="T3333" s="315">
        <f t="shared" si="994"/>
        <v>0</v>
      </c>
      <c r="U3333" s="252"/>
      <c r="V3333" s="252"/>
      <c r="W3333" s="253"/>
      <c r="X3333" s="313">
        <f t="shared" si="982"/>
        <v>0</v>
      </c>
    </row>
    <row r="3334" spans="2:24" ht="18.600000000000001" hidden="1" thickBot="1">
      <c r="B3334" s="686">
        <v>4400</v>
      </c>
      <c r="C3334" s="944" t="s">
        <v>1686</v>
      </c>
      <c r="D3334" s="944"/>
      <c r="E3334" s="687"/>
      <c r="F3334" s="690"/>
      <c r="G3334" s="691"/>
      <c r="H3334" s="691"/>
      <c r="I3334" s="692">
        <f t="shared" si="990"/>
        <v>0</v>
      </c>
      <c r="J3334" s="243" t="str">
        <f t="shared" si="981"/>
        <v/>
      </c>
      <c r="K3334" s="244"/>
      <c r="L3334" s="428"/>
      <c r="M3334" s="254"/>
      <c r="N3334" s="317">
        <f t="shared" si="991"/>
        <v>0</v>
      </c>
      <c r="O3334" s="424">
        <f t="shared" si="992"/>
        <v>0</v>
      </c>
      <c r="P3334" s="244"/>
      <c r="Q3334" s="428"/>
      <c r="R3334" s="254"/>
      <c r="S3334" s="429">
        <f t="shared" si="993"/>
        <v>0</v>
      </c>
      <c r="T3334" s="315">
        <f t="shared" si="994"/>
        <v>0</v>
      </c>
      <c r="U3334" s="254"/>
      <c r="V3334" s="254"/>
      <c r="W3334" s="253"/>
      <c r="X3334" s="313">
        <f t="shared" si="982"/>
        <v>0</v>
      </c>
    </row>
    <row r="3335" spans="2:24" ht="18.600000000000001" thickBot="1">
      <c r="B3335" s="686">
        <v>4500</v>
      </c>
      <c r="C3335" s="966" t="s">
        <v>1687</v>
      </c>
      <c r="D3335" s="966"/>
      <c r="E3335" s="687"/>
      <c r="F3335" s="690">
        <v>55760</v>
      </c>
      <c r="G3335" s="691"/>
      <c r="H3335" s="691"/>
      <c r="I3335" s="692">
        <f t="shared" si="990"/>
        <v>55760</v>
      </c>
      <c r="J3335" s="243">
        <f t="shared" si="981"/>
        <v>1</v>
      </c>
      <c r="K3335" s="244"/>
      <c r="L3335" s="428"/>
      <c r="M3335" s="254"/>
      <c r="N3335" s="317">
        <f t="shared" si="991"/>
        <v>55760</v>
      </c>
      <c r="O3335" s="424">
        <f t="shared" si="992"/>
        <v>-55760</v>
      </c>
      <c r="P3335" s="244"/>
      <c r="Q3335" s="428"/>
      <c r="R3335" s="254"/>
      <c r="S3335" s="429">
        <f t="shared" si="993"/>
        <v>55760</v>
      </c>
      <c r="T3335" s="315">
        <f t="shared" si="994"/>
        <v>-55760</v>
      </c>
      <c r="U3335" s="254"/>
      <c r="V3335" s="254"/>
      <c r="W3335" s="253"/>
      <c r="X3335" s="313">
        <f t="shared" si="982"/>
        <v>-55760</v>
      </c>
    </row>
    <row r="3336" spans="2:24" ht="18.600000000000001" hidden="1" thickBot="1">
      <c r="B3336" s="686">
        <v>4600</v>
      </c>
      <c r="C3336" s="961" t="s">
        <v>259</v>
      </c>
      <c r="D3336" s="967"/>
      <c r="E3336" s="687"/>
      <c r="F3336" s="690"/>
      <c r="G3336" s="691"/>
      <c r="H3336" s="691"/>
      <c r="I3336" s="692">
        <f t="shared" si="990"/>
        <v>0</v>
      </c>
      <c r="J3336" s="243" t="str">
        <f t="shared" si="981"/>
        <v/>
      </c>
      <c r="K3336" s="244"/>
      <c r="L3336" s="428"/>
      <c r="M3336" s="254"/>
      <c r="N3336" s="317">
        <f t="shared" si="991"/>
        <v>0</v>
      </c>
      <c r="O3336" s="424">
        <f t="shared" si="992"/>
        <v>0</v>
      </c>
      <c r="P3336" s="244"/>
      <c r="Q3336" s="428"/>
      <c r="R3336" s="254"/>
      <c r="S3336" s="429">
        <f t="shared" si="993"/>
        <v>0</v>
      </c>
      <c r="T3336" s="315">
        <f t="shared" si="994"/>
        <v>0</v>
      </c>
      <c r="U3336" s="254"/>
      <c r="V3336" s="254"/>
      <c r="W3336" s="253"/>
      <c r="X3336" s="313">
        <f t="shared" si="982"/>
        <v>0</v>
      </c>
    </row>
    <row r="3337" spans="2:24" ht="18.600000000000001" hidden="1" thickBot="1">
      <c r="B3337" s="686">
        <v>4900</v>
      </c>
      <c r="C3337" s="952" t="s">
        <v>290</v>
      </c>
      <c r="D3337" s="952"/>
      <c r="E3337" s="687"/>
      <c r="F3337" s="688">
        <f>+F3338+F3339</f>
        <v>0</v>
      </c>
      <c r="G3337" s="689">
        <f>+G3338+G3339</f>
        <v>0</v>
      </c>
      <c r="H3337" s="689">
        <f>+H3338+H3339</f>
        <v>0</v>
      </c>
      <c r="I3337" s="689">
        <f>+I3338+I3339</f>
        <v>0</v>
      </c>
      <c r="J3337" s="243" t="str">
        <f t="shared" si="981"/>
        <v/>
      </c>
      <c r="K3337" s="244"/>
      <c r="L3337" s="665"/>
      <c r="M3337" s="666"/>
      <c r="N3337" s="666"/>
      <c r="O3337" s="712"/>
      <c r="P3337" s="244"/>
      <c r="Q3337" s="665"/>
      <c r="R3337" s="666"/>
      <c r="S3337" s="666"/>
      <c r="T3337" s="666"/>
      <c r="U3337" s="666"/>
      <c r="V3337" s="666"/>
      <c r="W3337" s="712"/>
      <c r="X3337" s="313">
        <f t="shared" si="982"/>
        <v>0</v>
      </c>
    </row>
    <row r="3338" spans="2:24" ht="18.600000000000001" hidden="1" thickBot="1">
      <c r="B3338" s="173"/>
      <c r="C3338" s="144">
        <v>4901</v>
      </c>
      <c r="D3338" s="174" t="s">
        <v>291</v>
      </c>
      <c r="E3338" s="704"/>
      <c r="F3338" s="449"/>
      <c r="G3338" s="245"/>
      <c r="H3338" s="245"/>
      <c r="I3338" s="476">
        <f>F3338+G3338+H3338</f>
        <v>0</v>
      </c>
      <c r="J3338" s="243" t="str">
        <f t="shared" si="981"/>
        <v/>
      </c>
      <c r="K3338" s="244"/>
      <c r="L3338" s="663"/>
      <c r="M3338" s="667"/>
      <c r="N3338" s="667"/>
      <c r="O3338" s="711"/>
      <c r="P3338" s="244"/>
      <c r="Q3338" s="663"/>
      <c r="R3338" s="667"/>
      <c r="S3338" s="667"/>
      <c r="T3338" s="667"/>
      <c r="U3338" s="667"/>
      <c r="V3338" s="667"/>
      <c r="W3338" s="711"/>
      <c r="X3338" s="313">
        <f t="shared" si="982"/>
        <v>0</v>
      </c>
    </row>
    <row r="3339" spans="2:24" ht="18.600000000000001" hidden="1" thickBot="1">
      <c r="B3339" s="173"/>
      <c r="C3339" s="142">
        <v>4902</v>
      </c>
      <c r="D3339" s="148" t="s">
        <v>292</v>
      </c>
      <c r="E3339" s="704"/>
      <c r="F3339" s="449"/>
      <c r="G3339" s="245"/>
      <c r="H3339" s="245"/>
      <c r="I3339" s="476">
        <f>F3339+G3339+H3339</f>
        <v>0</v>
      </c>
      <c r="J3339" s="243" t="str">
        <f t="shared" si="981"/>
        <v/>
      </c>
      <c r="K3339" s="244"/>
      <c r="L3339" s="663"/>
      <c r="M3339" s="667"/>
      <c r="N3339" s="667"/>
      <c r="O3339" s="711"/>
      <c r="P3339" s="244"/>
      <c r="Q3339" s="663"/>
      <c r="R3339" s="667"/>
      <c r="S3339" s="667"/>
      <c r="T3339" s="667"/>
      <c r="U3339" s="667"/>
      <c r="V3339" s="667"/>
      <c r="W3339" s="711"/>
      <c r="X3339" s="313">
        <f t="shared" si="982"/>
        <v>0</v>
      </c>
    </row>
    <row r="3340" spans="2:24" ht="18.600000000000001" hidden="1" thickBot="1">
      <c r="B3340" s="693">
        <v>5100</v>
      </c>
      <c r="C3340" s="949" t="s">
        <v>260</v>
      </c>
      <c r="D3340" s="949"/>
      <c r="E3340" s="694"/>
      <c r="F3340" s="695"/>
      <c r="G3340" s="696"/>
      <c r="H3340" s="696"/>
      <c r="I3340" s="692">
        <f>F3340+G3340+H3340</f>
        <v>0</v>
      </c>
      <c r="J3340" s="243" t="str">
        <f t="shared" si="981"/>
        <v/>
      </c>
      <c r="K3340" s="244"/>
      <c r="L3340" s="430"/>
      <c r="M3340" s="431"/>
      <c r="N3340" s="327">
        <f>I3340</f>
        <v>0</v>
      </c>
      <c r="O3340" s="424">
        <f>L3340+M3340-N3340</f>
        <v>0</v>
      </c>
      <c r="P3340" s="244"/>
      <c r="Q3340" s="430"/>
      <c r="R3340" s="431"/>
      <c r="S3340" s="429">
        <f>+IF(+(L3340+M3340)&gt;=I3340,+M3340,+(+I3340-L3340))</f>
        <v>0</v>
      </c>
      <c r="T3340" s="315">
        <f>Q3340+R3340-S3340</f>
        <v>0</v>
      </c>
      <c r="U3340" s="431"/>
      <c r="V3340" s="431"/>
      <c r="W3340" s="253"/>
      <c r="X3340" s="313">
        <f t="shared" si="982"/>
        <v>0</v>
      </c>
    </row>
    <row r="3341" spans="2:24" ht="18.600000000000001" hidden="1" thickBot="1">
      <c r="B3341" s="693">
        <v>5200</v>
      </c>
      <c r="C3341" s="964" t="s">
        <v>261</v>
      </c>
      <c r="D3341" s="964"/>
      <c r="E3341" s="694"/>
      <c r="F3341" s="697">
        <f>SUM(F3342:F3348)</f>
        <v>0</v>
      </c>
      <c r="G3341" s="698">
        <f>SUM(G3342:G3348)</f>
        <v>0</v>
      </c>
      <c r="H3341" s="698">
        <f>SUM(H3342:H3348)</f>
        <v>0</v>
      </c>
      <c r="I3341" s="698">
        <f>SUM(I3342:I3348)</f>
        <v>0</v>
      </c>
      <c r="J3341" s="243" t="str">
        <f t="shared" si="981"/>
        <v/>
      </c>
      <c r="K3341" s="244"/>
      <c r="L3341" s="326">
        <f>SUM(L3342:L3348)</f>
        <v>0</v>
      </c>
      <c r="M3341" s="327">
        <f>SUM(M3342:M3348)</f>
        <v>0</v>
      </c>
      <c r="N3341" s="432">
        <f>SUM(N3342:N3348)</f>
        <v>0</v>
      </c>
      <c r="O3341" s="433">
        <f>SUM(O3342:O3348)</f>
        <v>0</v>
      </c>
      <c r="P3341" s="244"/>
      <c r="Q3341" s="326">
        <f t="shared" ref="Q3341:W3341" si="995">SUM(Q3342:Q3348)</f>
        <v>0</v>
      </c>
      <c r="R3341" s="327">
        <f t="shared" si="995"/>
        <v>0</v>
      </c>
      <c r="S3341" s="327">
        <f t="shared" si="995"/>
        <v>0</v>
      </c>
      <c r="T3341" s="327">
        <f t="shared" si="995"/>
        <v>0</v>
      </c>
      <c r="U3341" s="327">
        <f t="shared" si="995"/>
        <v>0</v>
      </c>
      <c r="V3341" s="327">
        <f t="shared" si="995"/>
        <v>0</v>
      </c>
      <c r="W3341" s="433">
        <f t="shared" si="995"/>
        <v>0</v>
      </c>
      <c r="X3341" s="313">
        <f t="shared" si="982"/>
        <v>0</v>
      </c>
    </row>
    <row r="3342" spans="2:24" ht="18.600000000000001" hidden="1" thickBot="1">
      <c r="B3342" s="175"/>
      <c r="C3342" s="176">
        <v>5201</v>
      </c>
      <c r="D3342" s="177" t="s">
        <v>262</v>
      </c>
      <c r="E3342" s="705"/>
      <c r="F3342" s="473"/>
      <c r="G3342" s="434"/>
      <c r="H3342" s="434"/>
      <c r="I3342" s="476">
        <f t="shared" ref="I3342:I3348" si="996">F3342+G3342+H3342</f>
        <v>0</v>
      </c>
      <c r="J3342" s="243" t="str">
        <f t="shared" si="981"/>
        <v/>
      </c>
      <c r="K3342" s="244"/>
      <c r="L3342" s="435"/>
      <c r="M3342" s="436"/>
      <c r="N3342" s="330">
        <f t="shared" ref="N3342:N3348" si="997">I3342</f>
        <v>0</v>
      </c>
      <c r="O3342" s="424">
        <f t="shared" ref="O3342:O3348" si="998">L3342+M3342-N3342</f>
        <v>0</v>
      </c>
      <c r="P3342" s="244"/>
      <c r="Q3342" s="435"/>
      <c r="R3342" s="436"/>
      <c r="S3342" s="429">
        <f t="shared" ref="S3342:S3348" si="999">+IF(+(L3342+M3342)&gt;=I3342,+M3342,+(+I3342-L3342))</f>
        <v>0</v>
      </c>
      <c r="T3342" s="315">
        <f t="shared" ref="T3342:T3348" si="1000">Q3342+R3342-S3342</f>
        <v>0</v>
      </c>
      <c r="U3342" s="436"/>
      <c r="V3342" s="436"/>
      <c r="W3342" s="253"/>
      <c r="X3342" s="313">
        <f t="shared" si="982"/>
        <v>0</v>
      </c>
    </row>
    <row r="3343" spans="2:24" ht="18.600000000000001" hidden="1" thickBot="1">
      <c r="B3343" s="175"/>
      <c r="C3343" s="178">
        <v>5202</v>
      </c>
      <c r="D3343" s="179" t="s">
        <v>263</v>
      </c>
      <c r="E3343" s="705"/>
      <c r="F3343" s="473"/>
      <c r="G3343" s="434"/>
      <c r="H3343" s="434"/>
      <c r="I3343" s="476">
        <f t="shared" si="996"/>
        <v>0</v>
      </c>
      <c r="J3343" s="243" t="str">
        <f t="shared" si="981"/>
        <v/>
      </c>
      <c r="K3343" s="244"/>
      <c r="L3343" s="435"/>
      <c r="M3343" s="436"/>
      <c r="N3343" s="330">
        <f t="shared" si="997"/>
        <v>0</v>
      </c>
      <c r="O3343" s="424">
        <f t="shared" si="998"/>
        <v>0</v>
      </c>
      <c r="P3343" s="244"/>
      <c r="Q3343" s="435"/>
      <c r="R3343" s="436"/>
      <c r="S3343" s="429">
        <f t="shared" si="999"/>
        <v>0</v>
      </c>
      <c r="T3343" s="315">
        <f t="shared" si="1000"/>
        <v>0</v>
      </c>
      <c r="U3343" s="436"/>
      <c r="V3343" s="436"/>
      <c r="W3343" s="253"/>
      <c r="X3343" s="313">
        <f t="shared" si="982"/>
        <v>0</v>
      </c>
    </row>
    <row r="3344" spans="2:24" ht="18.600000000000001" hidden="1" thickBot="1">
      <c r="B3344" s="175"/>
      <c r="C3344" s="178">
        <v>5203</v>
      </c>
      <c r="D3344" s="179" t="s">
        <v>924</v>
      </c>
      <c r="E3344" s="705"/>
      <c r="F3344" s="473"/>
      <c r="G3344" s="434"/>
      <c r="H3344" s="434"/>
      <c r="I3344" s="476">
        <f t="shared" si="996"/>
        <v>0</v>
      </c>
      <c r="J3344" s="243" t="str">
        <f t="shared" si="981"/>
        <v/>
      </c>
      <c r="K3344" s="244"/>
      <c r="L3344" s="435"/>
      <c r="M3344" s="436"/>
      <c r="N3344" s="330">
        <f t="shared" si="997"/>
        <v>0</v>
      </c>
      <c r="O3344" s="424">
        <f t="shared" si="998"/>
        <v>0</v>
      </c>
      <c r="P3344" s="244"/>
      <c r="Q3344" s="435"/>
      <c r="R3344" s="436"/>
      <c r="S3344" s="429">
        <f t="shared" si="999"/>
        <v>0</v>
      </c>
      <c r="T3344" s="315">
        <f t="shared" si="1000"/>
        <v>0</v>
      </c>
      <c r="U3344" s="436"/>
      <c r="V3344" s="436"/>
      <c r="W3344" s="253"/>
      <c r="X3344" s="313">
        <f t="shared" si="982"/>
        <v>0</v>
      </c>
    </row>
    <row r="3345" spans="2:24" ht="18.600000000000001" hidden="1" thickBot="1">
      <c r="B3345" s="175"/>
      <c r="C3345" s="178">
        <v>5204</v>
      </c>
      <c r="D3345" s="179" t="s">
        <v>925</v>
      </c>
      <c r="E3345" s="705"/>
      <c r="F3345" s="473"/>
      <c r="G3345" s="434"/>
      <c r="H3345" s="434"/>
      <c r="I3345" s="476">
        <f t="shared" si="996"/>
        <v>0</v>
      </c>
      <c r="J3345" s="243" t="str">
        <f t="shared" si="981"/>
        <v/>
      </c>
      <c r="K3345" s="244"/>
      <c r="L3345" s="435"/>
      <c r="M3345" s="436"/>
      <c r="N3345" s="330">
        <f t="shared" si="997"/>
        <v>0</v>
      </c>
      <c r="O3345" s="424">
        <f t="shared" si="998"/>
        <v>0</v>
      </c>
      <c r="P3345" s="244"/>
      <c r="Q3345" s="435"/>
      <c r="R3345" s="436"/>
      <c r="S3345" s="429">
        <f t="shared" si="999"/>
        <v>0</v>
      </c>
      <c r="T3345" s="315">
        <f t="shared" si="1000"/>
        <v>0</v>
      </c>
      <c r="U3345" s="436"/>
      <c r="V3345" s="436"/>
      <c r="W3345" s="253"/>
      <c r="X3345" s="313">
        <f t="shared" si="982"/>
        <v>0</v>
      </c>
    </row>
    <row r="3346" spans="2:24" ht="18.600000000000001" hidden="1" thickBot="1">
      <c r="B3346" s="175"/>
      <c r="C3346" s="178">
        <v>5205</v>
      </c>
      <c r="D3346" s="179" t="s">
        <v>926</v>
      </c>
      <c r="E3346" s="705"/>
      <c r="F3346" s="473"/>
      <c r="G3346" s="434"/>
      <c r="H3346" s="434"/>
      <c r="I3346" s="476">
        <f t="shared" si="996"/>
        <v>0</v>
      </c>
      <c r="J3346" s="243" t="str">
        <f t="shared" si="981"/>
        <v/>
      </c>
      <c r="K3346" s="244"/>
      <c r="L3346" s="435"/>
      <c r="M3346" s="436"/>
      <c r="N3346" s="330">
        <f t="shared" si="997"/>
        <v>0</v>
      </c>
      <c r="O3346" s="424">
        <f t="shared" si="998"/>
        <v>0</v>
      </c>
      <c r="P3346" s="244"/>
      <c r="Q3346" s="435"/>
      <c r="R3346" s="436"/>
      <c r="S3346" s="429">
        <f t="shared" si="999"/>
        <v>0</v>
      </c>
      <c r="T3346" s="315">
        <f t="shared" si="1000"/>
        <v>0</v>
      </c>
      <c r="U3346" s="436"/>
      <c r="V3346" s="436"/>
      <c r="W3346" s="253"/>
      <c r="X3346" s="313">
        <f t="shared" si="982"/>
        <v>0</v>
      </c>
    </row>
    <row r="3347" spans="2:24" ht="18.600000000000001" hidden="1" thickBot="1">
      <c r="B3347" s="175"/>
      <c r="C3347" s="178">
        <v>5206</v>
      </c>
      <c r="D3347" s="179" t="s">
        <v>927</v>
      </c>
      <c r="E3347" s="705"/>
      <c r="F3347" s="473"/>
      <c r="G3347" s="434"/>
      <c r="H3347" s="434"/>
      <c r="I3347" s="476">
        <f t="shared" si="996"/>
        <v>0</v>
      </c>
      <c r="J3347" s="243" t="str">
        <f t="shared" si="981"/>
        <v/>
      </c>
      <c r="K3347" s="244"/>
      <c r="L3347" s="435"/>
      <c r="M3347" s="436"/>
      <c r="N3347" s="330">
        <f t="shared" si="997"/>
        <v>0</v>
      </c>
      <c r="O3347" s="424">
        <f t="shared" si="998"/>
        <v>0</v>
      </c>
      <c r="P3347" s="244"/>
      <c r="Q3347" s="435"/>
      <c r="R3347" s="436"/>
      <c r="S3347" s="429">
        <f t="shared" si="999"/>
        <v>0</v>
      </c>
      <c r="T3347" s="315">
        <f t="shared" si="1000"/>
        <v>0</v>
      </c>
      <c r="U3347" s="436"/>
      <c r="V3347" s="436"/>
      <c r="W3347" s="253"/>
      <c r="X3347" s="313">
        <f t="shared" si="982"/>
        <v>0</v>
      </c>
    </row>
    <row r="3348" spans="2:24" ht="18.600000000000001" hidden="1" thickBot="1">
      <c r="B3348" s="175"/>
      <c r="C3348" s="180">
        <v>5219</v>
      </c>
      <c r="D3348" s="181" t="s">
        <v>928</v>
      </c>
      <c r="E3348" s="705"/>
      <c r="F3348" s="473"/>
      <c r="G3348" s="434"/>
      <c r="H3348" s="434"/>
      <c r="I3348" s="476">
        <f t="shared" si="996"/>
        <v>0</v>
      </c>
      <c r="J3348" s="243" t="str">
        <f t="shared" ref="J3348:J3367" si="1001">(IF($E3348&lt;&gt;0,$J$2,IF($I3348&lt;&gt;0,$J$2,"")))</f>
        <v/>
      </c>
      <c r="K3348" s="244"/>
      <c r="L3348" s="435"/>
      <c r="M3348" s="436"/>
      <c r="N3348" s="330">
        <f t="shared" si="997"/>
        <v>0</v>
      </c>
      <c r="O3348" s="424">
        <f t="shared" si="998"/>
        <v>0</v>
      </c>
      <c r="P3348" s="244"/>
      <c r="Q3348" s="435"/>
      <c r="R3348" s="436"/>
      <c r="S3348" s="429">
        <f t="shared" si="999"/>
        <v>0</v>
      </c>
      <c r="T3348" s="315">
        <f t="shared" si="1000"/>
        <v>0</v>
      </c>
      <c r="U3348" s="436"/>
      <c r="V3348" s="436"/>
      <c r="W3348" s="253"/>
      <c r="X3348" s="313">
        <f t="shared" ref="X3348:X3379" si="1002">T3348-U3348-V3348-W3348</f>
        <v>0</v>
      </c>
    </row>
    <row r="3349" spans="2:24" ht="18.600000000000001" hidden="1" thickBot="1">
      <c r="B3349" s="693">
        <v>5300</v>
      </c>
      <c r="C3349" s="968" t="s">
        <v>929</v>
      </c>
      <c r="D3349" s="968"/>
      <c r="E3349" s="694"/>
      <c r="F3349" s="697">
        <f>SUM(F3350:F3351)</f>
        <v>0</v>
      </c>
      <c r="G3349" s="698">
        <f>SUM(G3350:G3351)</f>
        <v>0</v>
      </c>
      <c r="H3349" s="698">
        <f>SUM(H3350:H3351)</f>
        <v>0</v>
      </c>
      <c r="I3349" s="698">
        <f>SUM(I3350:I3351)</f>
        <v>0</v>
      </c>
      <c r="J3349" s="243" t="str">
        <f t="shared" si="1001"/>
        <v/>
      </c>
      <c r="K3349" s="244"/>
      <c r="L3349" s="326">
        <f>SUM(L3350:L3351)</f>
        <v>0</v>
      </c>
      <c r="M3349" s="327">
        <f>SUM(M3350:M3351)</f>
        <v>0</v>
      </c>
      <c r="N3349" s="432">
        <f>SUM(N3350:N3351)</f>
        <v>0</v>
      </c>
      <c r="O3349" s="433">
        <f>SUM(O3350:O3351)</f>
        <v>0</v>
      </c>
      <c r="P3349" s="244"/>
      <c r="Q3349" s="326">
        <f t="shared" ref="Q3349:W3349" si="1003">SUM(Q3350:Q3351)</f>
        <v>0</v>
      </c>
      <c r="R3349" s="327">
        <f t="shared" si="1003"/>
        <v>0</v>
      </c>
      <c r="S3349" s="327">
        <f t="shared" si="1003"/>
        <v>0</v>
      </c>
      <c r="T3349" s="327">
        <f t="shared" si="1003"/>
        <v>0</v>
      </c>
      <c r="U3349" s="327">
        <f t="shared" si="1003"/>
        <v>0</v>
      </c>
      <c r="V3349" s="327">
        <f t="shared" si="1003"/>
        <v>0</v>
      </c>
      <c r="W3349" s="433">
        <f t="shared" si="1003"/>
        <v>0</v>
      </c>
      <c r="X3349" s="313">
        <f t="shared" si="1002"/>
        <v>0</v>
      </c>
    </row>
    <row r="3350" spans="2:24" ht="18.600000000000001" hidden="1" thickBot="1">
      <c r="B3350" s="175"/>
      <c r="C3350" s="176">
        <v>5301</v>
      </c>
      <c r="D3350" s="177" t="s">
        <v>1441</v>
      </c>
      <c r="E3350" s="705"/>
      <c r="F3350" s="473"/>
      <c r="G3350" s="434"/>
      <c r="H3350" s="434"/>
      <c r="I3350" s="476">
        <f>F3350+G3350+H3350</f>
        <v>0</v>
      </c>
      <c r="J3350" s="243" t="str">
        <f t="shared" si="1001"/>
        <v/>
      </c>
      <c r="K3350" s="244"/>
      <c r="L3350" s="435"/>
      <c r="M3350" s="436"/>
      <c r="N3350" s="330">
        <f>I3350</f>
        <v>0</v>
      </c>
      <c r="O3350" s="424">
        <f>L3350+M3350-N3350</f>
        <v>0</v>
      </c>
      <c r="P3350" s="244"/>
      <c r="Q3350" s="435"/>
      <c r="R3350" s="436"/>
      <c r="S3350" s="429">
        <f>+IF(+(L3350+M3350)&gt;=I3350,+M3350,+(+I3350-L3350))</f>
        <v>0</v>
      </c>
      <c r="T3350" s="315">
        <f>Q3350+R3350-S3350</f>
        <v>0</v>
      </c>
      <c r="U3350" s="436"/>
      <c r="V3350" s="436"/>
      <c r="W3350" s="253"/>
      <c r="X3350" s="313">
        <f t="shared" si="1002"/>
        <v>0</v>
      </c>
    </row>
    <row r="3351" spans="2:24" ht="18.600000000000001" hidden="1" thickBot="1">
      <c r="B3351" s="175"/>
      <c r="C3351" s="180">
        <v>5309</v>
      </c>
      <c r="D3351" s="181" t="s">
        <v>930</v>
      </c>
      <c r="E3351" s="705"/>
      <c r="F3351" s="473"/>
      <c r="G3351" s="434"/>
      <c r="H3351" s="434"/>
      <c r="I3351" s="476">
        <f>F3351+G3351+H3351</f>
        <v>0</v>
      </c>
      <c r="J3351" s="243" t="str">
        <f t="shared" si="1001"/>
        <v/>
      </c>
      <c r="K3351" s="244"/>
      <c r="L3351" s="435"/>
      <c r="M3351" s="436"/>
      <c r="N3351" s="330">
        <f>I3351</f>
        <v>0</v>
      </c>
      <c r="O3351" s="424">
        <f>L3351+M3351-N3351</f>
        <v>0</v>
      </c>
      <c r="P3351" s="244"/>
      <c r="Q3351" s="435"/>
      <c r="R3351" s="436"/>
      <c r="S3351" s="429">
        <f>+IF(+(L3351+M3351)&gt;=I3351,+M3351,+(+I3351-L3351))</f>
        <v>0</v>
      </c>
      <c r="T3351" s="315">
        <f>Q3351+R3351-S3351</f>
        <v>0</v>
      </c>
      <c r="U3351" s="436"/>
      <c r="V3351" s="436"/>
      <c r="W3351" s="253"/>
      <c r="X3351" s="313">
        <f t="shared" si="1002"/>
        <v>0</v>
      </c>
    </row>
    <row r="3352" spans="2:24" ht="18.600000000000001" hidden="1" thickBot="1">
      <c r="B3352" s="693">
        <v>5400</v>
      </c>
      <c r="C3352" s="949" t="s">
        <v>1011</v>
      </c>
      <c r="D3352" s="949"/>
      <c r="E3352" s="694"/>
      <c r="F3352" s="695"/>
      <c r="G3352" s="696"/>
      <c r="H3352" s="696"/>
      <c r="I3352" s="692">
        <f>F3352+G3352+H3352</f>
        <v>0</v>
      </c>
      <c r="J3352" s="243" t="str">
        <f t="shared" si="1001"/>
        <v/>
      </c>
      <c r="K3352" s="244"/>
      <c r="L3352" s="430"/>
      <c r="M3352" s="431"/>
      <c r="N3352" s="327">
        <f>I3352</f>
        <v>0</v>
      </c>
      <c r="O3352" s="424">
        <f>L3352+M3352-N3352</f>
        <v>0</v>
      </c>
      <c r="P3352" s="244"/>
      <c r="Q3352" s="430"/>
      <c r="R3352" s="431"/>
      <c r="S3352" s="429">
        <f>+IF(+(L3352+M3352)&gt;=I3352,+M3352,+(+I3352-L3352))</f>
        <v>0</v>
      </c>
      <c r="T3352" s="315">
        <f>Q3352+R3352-S3352</f>
        <v>0</v>
      </c>
      <c r="U3352" s="431"/>
      <c r="V3352" s="431"/>
      <c r="W3352" s="253"/>
      <c r="X3352" s="313">
        <f t="shared" si="1002"/>
        <v>0</v>
      </c>
    </row>
    <row r="3353" spans="2:24" ht="18.600000000000001" hidden="1" thickBot="1">
      <c r="B3353" s="686">
        <v>5500</v>
      </c>
      <c r="C3353" s="952" t="s">
        <v>1012</v>
      </c>
      <c r="D3353" s="952"/>
      <c r="E3353" s="687"/>
      <c r="F3353" s="688">
        <f>SUM(F3354:F3357)</f>
        <v>0</v>
      </c>
      <c r="G3353" s="689">
        <f>SUM(G3354:G3357)</f>
        <v>0</v>
      </c>
      <c r="H3353" s="689">
        <f>SUM(H3354:H3357)</f>
        <v>0</v>
      </c>
      <c r="I3353" s="689">
        <f>SUM(I3354:I3357)</f>
        <v>0</v>
      </c>
      <c r="J3353" s="243" t="str">
        <f t="shared" si="1001"/>
        <v/>
      </c>
      <c r="K3353" s="244"/>
      <c r="L3353" s="316">
        <f>SUM(L3354:L3357)</f>
        <v>0</v>
      </c>
      <c r="M3353" s="317">
        <f>SUM(M3354:M3357)</f>
        <v>0</v>
      </c>
      <c r="N3353" s="425">
        <f>SUM(N3354:N3357)</f>
        <v>0</v>
      </c>
      <c r="O3353" s="426">
        <f>SUM(O3354:O3357)</f>
        <v>0</v>
      </c>
      <c r="P3353" s="244"/>
      <c r="Q3353" s="316">
        <f t="shared" ref="Q3353:W3353" si="1004">SUM(Q3354:Q3357)</f>
        <v>0</v>
      </c>
      <c r="R3353" s="317">
        <f t="shared" si="1004"/>
        <v>0</v>
      </c>
      <c r="S3353" s="317">
        <f t="shared" si="1004"/>
        <v>0</v>
      </c>
      <c r="T3353" s="317">
        <f t="shared" si="1004"/>
        <v>0</v>
      </c>
      <c r="U3353" s="317">
        <f t="shared" si="1004"/>
        <v>0</v>
      </c>
      <c r="V3353" s="317">
        <f t="shared" si="1004"/>
        <v>0</v>
      </c>
      <c r="W3353" s="426">
        <f t="shared" si="1004"/>
        <v>0</v>
      </c>
      <c r="X3353" s="313">
        <f t="shared" si="1002"/>
        <v>0</v>
      </c>
    </row>
    <row r="3354" spans="2:24" ht="18.600000000000001" hidden="1" thickBot="1">
      <c r="B3354" s="173"/>
      <c r="C3354" s="144">
        <v>5501</v>
      </c>
      <c r="D3354" s="163" t="s">
        <v>1013</v>
      </c>
      <c r="E3354" s="704"/>
      <c r="F3354" s="449"/>
      <c r="G3354" s="245"/>
      <c r="H3354" s="245"/>
      <c r="I3354" s="476">
        <f>F3354+G3354+H3354</f>
        <v>0</v>
      </c>
      <c r="J3354" s="243" t="str">
        <f t="shared" si="1001"/>
        <v/>
      </c>
      <c r="K3354" s="244"/>
      <c r="L3354" s="423"/>
      <c r="M3354" s="252"/>
      <c r="N3354" s="315">
        <f>I3354</f>
        <v>0</v>
      </c>
      <c r="O3354" s="424">
        <f>L3354+M3354-N3354</f>
        <v>0</v>
      </c>
      <c r="P3354" s="244"/>
      <c r="Q3354" s="423"/>
      <c r="R3354" s="252"/>
      <c r="S3354" s="429">
        <f>+IF(+(L3354+M3354)&gt;=I3354,+M3354,+(+I3354-L3354))</f>
        <v>0</v>
      </c>
      <c r="T3354" s="315">
        <f>Q3354+R3354-S3354</f>
        <v>0</v>
      </c>
      <c r="U3354" s="252"/>
      <c r="V3354" s="252"/>
      <c r="W3354" s="253"/>
      <c r="X3354" s="313">
        <f t="shared" si="1002"/>
        <v>0</v>
      </c>
    </row>
    <row r="3355" spans="2:24" ht="18.600000000000001" hidden="1" thickBot="1">
      <c r="B3355" s="173"/>
      <c r="C3355" s="137">
        <v>5502</v>
      </c>
      <c r="D3355" s="145" t="s">
        <v>1014</v>
      </c>
      <c r="E3355" s="704"/>
      <c r="F3355" s="449"/>
      <c r="G3355" s="245"/>
      <c r="H3355" s="245"/>
      <c r="I3355" s="476">
        <f>F3355+G3355+H3355</f>
        <v>0</v>
      </c>
      <c r="J3355" s="243" t="str">
        <f t="shared" si="1001"/>
        <v/>
      </c>
      <c r="K3355" s="244"/>
      <c r="L3355" s="423"/>
      <c r="M3355" s="252"/>
      <c r="N3355" s="315">
        <f>I3355</f>
        <v>0</v>
      </c>
      <c r="O3355" s="424">
        <f>L3355+M3355-N3355</f>
        <v>0</v>
      </c>
      <c r="P3355" s="244"/>
      <c r="Q3355" s="423"/>
      <c r="R3355" s="252"/>
      <c r="S3355" s="429">
        <f>+IF(+(L3355+M3355)&gt;=I3355,+M3355,+(+I3355-L3355))</f>
        <v>0</v>
      </c>
      <c r="T3355" s="315">
        <f>Q3355+R3355-S3355</f>
        <v>0</v>
      </c>
      <c r="U3355" s="252"/>
      <c r="V3355" s="252"/>
      <c r="W3355" s="253"/>
      <c r="X3355" s="313">
        <f t="shared" si="1002"/>
        <v>0</v>
      </c>
    </row>
    <row r="3356" spans="2:24" ht="18.600000000000001" hidden="1" thickBot="1">
      <c r="B3356" s="173"/>
      <c r="C3356" s="137">
        <v>5503</v>
      </c>
      <c r="D3356" s="139" t="s">
        <v>1015</v>
      </c>
      <c r="E3356" s="704"/>
      <c r="F3356" s="449"/>
      <c r="G3356" s="245"/>
      <c r="H3356" s="245"/>
      <c r="I3356" s="476">
        <f>F3356+G3356+H3356</f>
        <v>0</v>
      </c>
      <c r="J3356" s="243" t="str">
        <f t="shared" si="1001"/>
        <v/>
      </c>
      <c r="K3356" s="244"/>
      <c r="L3356" s="423"/>
      <c r="M3356" s="252"/>
      <c r="N3356" s="315">
        <f>I3356</f>
        <v>0</v>
      </c>
      <c r="O3356" s="424">
        <f>L3356+M3356-N3356</f>
        <v>0</v>
      </c>
      <c r="P3356" s="244"/>
      <c r="Q3356" s="423"/>
      <c r="R3356" s="252"/>
      <c r="S3356" s="429">
        <f>+IF(+(L3356+M3356)&gt;=I3356,+M3356,+(+I3356-L3356))</f>
        <v>0</v>
      </c>
      <c r="T3356" s="315">
        <f>Q3356+R3356-S3356</f>
        <v>0</v>
      </c>
      <c r="U3356" s="252"/>
      <c r="V3356" s="252"/>
      <c r="W3356" s="253"/>
      <c r="X3356" s="313">
        <f t="shared" si="1002"/>
        <v>0</v>
      </c>
    </row>
    <row r="3357" spans="2:24" ht="18.600000000000001" hidden="1" thickBot="1">
      <c r="B3357" s="173"/>
      <c r="C3357" s="137">
        <v>5504</v>
      </c>
      <c r="D3357" s="145" t="s">
        <v>1016</v>
      </c>
      <c r="E3357" s="704"/>
      <c r="F3357" s="449"/>
      <c r="G3357" s="245"/>
      <c r="H3357" s="245"/>
      <c r="I3357" s="476">
        <f>F3357+G3357+H3357</f>
        <v>0</v>
      </c>
      <c r="J3357" s="243" t="str">
        <f t="shared" si="1001"/>
        <v/>
      </c>
      <c r="K3357" s="244"/>
      <c r="L3357" s="423"/>
      <c r="M3357" s="252"/>
      <c r="N3357" s="315">
        <f>I3357</f>
        <v>0</v>
      </c>
      <c r="O3357" s="424">
        <f>L3357+M3357-N3357</f>
        <v>0</v>
      </c>
      <c r="P3357" s="244"/>
      <c r="Q3357" s="423"/>
      <c r="R3357" s="252"/>
      <c r="S3357" s="429">
        <f>+IF(+(L3357+M3357)&gt;=I3357,+M3357,+(+I3357-L3357))</f>
        <v>0</v>
      </c>
      <c r="T3357" s="315">
        <f>Q3357+R3357-S3357</f>
        <v>0</v>
      </c>
      <c r="U3357" s="252"/>
      <c r="V3357" s="252"/>
      <c r="W3357" s="253"/>
      <c r="X3357" s="313">
        <f t="shared" si="1002"/>
        <v>0</v>
      </c>
    </row>
    <row r="3358" spans="2:24" ht="18.600000000000001" hidden="1" thickBot="1">
      <c r="B3358" s="686">
        <v>5700</v>
      </c>
      <c r="C3358" s="950" t="s">
        <v>1017</v>
      </c>
      <c r="D3358" s="951"/>
      <c r="E3358" s="694"/>
      <c r="F3358" s="673">
        <v>0</v>
      </c>
      <c r="G3358" s="673">
        <v>0</v>
      </c>
      <c r="H3358" s="673">
        <v>0</v>
      </c>
      <c r="I3358" s="698">
        <f>SUM(I3359:I3361)</f>
        <v>0</v>
      </c>
      <c r="J3358" s="243" t="str">
        <f t="shared" si="1001"/>
        <v/>
      </c>
      <c r="K3358" s="244"/>
      <c r="L3358" s="326">
        <f>SUM(L3359:L3361)</f>
        <v>0</v>
      </c>
      <c r="M3358" s="327">
        <f>SUM(M3359:M3361)</f>
        <v>0</v>
      </c>
      <c r="N3358" s="432">
        <f>SUM(N3359:N3360)</f>
        <v>0</v>
      </c>
      <c r="O3358" s="433">
        <f>SUM(O3359:O3361)</f>
        <v>0</v>
      </c>
      <c r="P3358" s="244"/>
      <c r="Q3358" s="326">
        <f>SUM(Q3359:Q3361)</f>
        <v>0</v>
      </c>
      <c r="R3358" s="327">
        <f>SUM(R3359:R3361)</f>
        <v>0</v>
      </c>
      <c r="S3358" s="327">
        <f>SUM(S3359:S3361)</f>
        <v>0</v>
      </c>
      <c r="T3358" s="327">
        <f>SUM(T3359:T3361)</f>
        <v>0</v>
      </c>
      <c r="U3358" s="327">
        <f>SUM(U3359:U3361)</f>
        <v>0</v>
      </c>
      <c r="V3358" s="327">
        <f>SUM(V3359:V3360)</f>
        <v>0</v>
      </c>
      <c r="W3358" s="433">
        <f>SUM(W3359:W3361)</f>
        <v>0</v>
      </c>
      <c r="X3358" s="313">
        <f t="shared" si="1002"/>
        <v>0</v>
      </c>
    </row>
    <row r="3359" spans="2:24" ht="18.600000000000001" hidden="1" thickBot="1">
      <c r="B3359" s="175"/>
      <c r="C3359" s="176">
        <v>5701</v>
      </c>
      <c r="D3359" s="177" t="s">
        <v>1018</v>
      </c>
      <c r="E3359" s="705"/>
      <c r="F3359" s="592">
        <v>0</v>
      </c>
      <c r="G3359" s="592">
        <v>0</v>
      </c>
      <c r="H3359" s="592">
        <v>0</v>
      </c>
      <c r="I3359" s="476">
        <f>F3359+G3359+H3359</f>
        <v>0</v>
      </c>
      <c r="J3359" s="243" t="str">
        <f t="shared" si="1001"/>
        <v/>
      </c>
      <c r="K3359" s="244"/>
      <c r="L3359" s="435"/>
      <c r="M3359" s="436"/>
      <c r="N3359" s="330">
        <f>I3359</f>
        <v>0</v>
      </c>
      <c r="O3359" s="424">
        <f>L3359+M3359-N3359</f>
        <v>0</v>
      </c>
      <c r="P3359" s="244"/>
      <c r="Q3359" s="435"/>
      <c r="R3359" s="436"/>
      <c r="S3359" s="429">
        <f>+IF(+(L3359+M3359)&gt;=I3359,+M3359,+(+I3359-L3359))</f>
        <v>0</v>
      </c>
      <c r="T3359" s="315">
        <f>Q3359+R3359-S3359</f>
        <v>0</v>
      </c>
      <c r="U3359" s="436"/>
      <c r="V3359" s="436"/>
      <c r="W3359" s="253"/>
      <c r="X3359" s="313">
        <f t="shared" si="1002"/>
        <v>0</v>
      </c>
    </row>
    <row r="3360" spans="2:24" ht="18.600000000000001" hidden="1" thickBot="1">
      <c r="B3360" s="175"/>
      <c r="C3360" s="180">
        <v>5702</v>
      </c>
      <c r="D3360" s="181" t="s">
        <v>1019</v>
      </c>
      <c r="E3360" s="705"/>
      <c r="F3360" s="592">
        <v>0</v>
      </c>
      <c r="G3360" s="592">
        <v>0</v>
      </c>
      <c r="H3360" s="592">
        <v>0</v>
      </c>
      <c r="I3360" s="476">
        <f>F3360+G3360+H3360</f>
        <v>0</v>
      </c>
      <c r="J3360" s="243" t="str">
        <f t="shared" si="1001"/>
        <v/>
      </c>
      <c r="K3360" s="244"/>
      <c r="L3360" s="435"/>
      <c r="M3360" s="436"/>
      <c r="N3360" s="330">
        <f>I3360</f>
        <v>0</v>
      </c>
      <c r="O3360" s="424">
        <f>L3360+M3360-N3360</f>
        <v>0</v>
      </c>
      <c r="P3360" s="244"/>
      <c r="Q3360" s="435"/>
      <c r="R3360" s="436"/>
      <c r="S3360" s="429">
        <f>+IF(+(L3360+M3360)&gt;=I3360,+M3360,+(+I3360-L3360))</f>
        <v>0</v>
      </c>
      <c r="T3360" s="315">
        <f>Q3360+R3360-S3360</f>
        <v>0</v>
      </c>
      <c r="U3360" s="436"/>
      <c r="V3360" s="436"/>
      <c r="W3360" s="253"/>
      <c r="X3360" s="313">
        <f t="shared" si="1002"/>
        <v>0</v>
      </c>
    </row>
    <row r="3361" spans="2:24" ht="18.600000000000001" hidden="1" thickBot="1">
      <c r="B3361" s="136"/>
      <c r="C3361" s="182">
        <v>4071</v>
      </c>
      <c r="D3361" s="464" t="s">
        <v>1020</v>
      </c>
      <c r="E3361" s="704"/>
      <c r="F3361" s="592">
        <v>0</v>
      </c>
      <c r="G3361" s="592">
        <v>0</v>
      </c>
      <c r="H3361" s="592">
        <v>0</v>
      </c>
      <c r="I3361" s="476">
        <f>F3361+G3361+H3361</f>
        <v>0</v>
      </c>
      <c r="J3361" s="243" t="str">
        <f t="shared" si="1001"/>
        <v/>
      </c>
      <c r="K3361" s="244"/>
      <c r="L3361" s="713"/>
      <c r="M3361" s="667"/>
      <c r="N3361" s="667"/>
      <c r="O3361" s="714"/>
      <c r="P3361" s="244"/>
      <c r="Q3361" s="663"/>
      <c r="R3361" s="667"/>
      <c r="S3361" s="667"/>
      <c r="T3361" s="667"/>
      <c r="U3361" s="667"/>
      <c r="V3361" s="667"/>
      <c r="W3361" s="711"/>
      <c r="X3361" s="313">
        <f t="shared" si="1002"/>
        <v>0</v>
      </c>
    </row>
    <row r="3362" spans="2:24" ht="16.2" hidden="1" thickBot="1">
      <c r="B3362" s="173"/>
      <c r="C3362" s="183"/>
      <c r="D3362" s="334"/>
      <c r="E3362" s="706"/>
      <c r="F3362" s="248"/>
      <c r="G3362" s="248"/>
      <c r="H3362" s="248"/>
      <c r="I3362" s="249"/>
      <c r="J3362" s="243" t="str">
        <f t="shared" si="1001"/>
        <v/>
      </c>
      <c r="K3362" s="244"/>
      <c r="L3362" s="437"/>
      <c r="M3362" s="438"/>
      <c r="N3362" s="323"/>
      <c r="O3362" s="324"/>
      <c r="P3362" s="244"/>
      <c r="Q3362" s="437"/>
      <c r="R3362" s="438"/>
      <c r="S3362" s="323"/>
      <c r="T3362" s="323"/>
      <c r="U3362" s="438"/>
      <c r="V3362" s="323"/>
      <c r="W3362" s="324"/>
      <c r="X3362" s="324"/>
    </row>
    <row r="3363" spans="2:24" ht="18.600000000000001" hidden="1" thickBot="1">
      <c r="B3363" s="699">
        <v>98</v>
      </c>
      <c r="C3363" s="963" t="s">
        <v>1021</v>
      </c>
      <c r="D3363" s="942"/>
      <c r="E3363" s="687"/>
      <c r="F3363" s="690"/>
      <c r="G3363" s="691"/>
      <c r="H3363" s="691"/>
      <c r="I3363" s="692">
        <f>F3363+G3363+H3363</f>
        <v>0</v>
      </c>
      <c r="J3363" s="243" t="str">
        <f t="shared" si="1001"/>
        <v/>
      </c>
      <c r="K3363" s="244"/>
      <c r="L3363" s="428"/>
      <c r="M3363" s="254"/>
      <c r="N3363" s="317">
        <f>I3363</f>
        <v>0</v>
      </c>
      <c r="O3363" s="424">
        <f>L3363+M3363-N3363</f>
        <v>0</v>
      </c>
      <c r="P3363" s="244"/>
      <c r="Q3363" s="428"/>
      <c r="R3363" s="254"/>
      <c r="S3363" s="429">
        <f>+IF(+(L3363+M3363)&gt;=I3363,+M3363,+(+I3363-L3363))</f>
        <v>0</v>
      </c>
      <c r="T3363" s="315">
        <f>Q3363+R3363-S3363</f>
        <v>0</v>
      </c>
      <c r="U3363" s="254"/>
      <c r="V3363" s="254"/>
      <c r="W3363" s="253"/>
      <c r="X3363" s="313">
        <f>T3363-U3363-V3363-W3363</f>
        <v>0</v>
      </c>
    </row>
    <row r="3364" spans="2:24" ht="16.8" hidden="1" thickBot="1">
      <c r="B3364" s="184"/>
      <c r="C3364" s="335" t="s">
        <v>1022</v>
      </c>
      <c r="D3364" s="336"/>
      <c r="E3364" s="395"/>
      <c r="F3364" s="395"/>
      <c r="G3364" s="395"/>
      <c r="H3364" s="395"/>
      <c r="I3364" s="337"/>
      <c r="J3364" s="243" t="str">
        <f t="shared" si="1001"/>
        <v/>
      </c>
      <c r="K3364" s="244"/>
      <c r="L3364" s="338"/>
      <c r="M3364" s="339"/>
      <c r="N3364" s="339"/>
      <c r="O3364" s="340"/>
      <c r="P3364" s="244"/>
      <c r="Q3364" s="338"/>
      <c r="R3364" s="339"/>
      <c r="S3364" s="339"/>
      <c r="T3364" s="339"/>
      <c r="U3364" s="339"/>
      <c r="V3364" s="339"/>
      <c r="W3364" s="340"/>
      <c r="X3364" s="340"/>
    </row>
    <row r="3365" spans="2:24" ht="16.8" hidden="1" thickBot="1">
      <c r="B3365" s="184"/>
      <c r="C3365" s="341" t="s">
        <v>1023</v>
      </c>
      <c r="D3365" s="334"/>
      <c r="E3365" s="384"/>
      <c r="F3365" s="384"/>
      <c r="G3365" s="384"/>
      <c r="H3365" s="384"/>
      <c r="I3365" s="307"/>
      <c r="J3365" s="243" t="str">
        <f t="shared" si="1001"/>
        <v/>
      </c>
      <c r="K3365" s="244"/>
      <c r="L3365" s="342"/>
      <c r="M3365" s="343"/>
      <c r="N3365" s="343"/>
      <c r="O3365" s="344"/>
      <c r="P3365" s="244"/>
      <c r="Q3365" s="342"/>
      <c r="R3365" s="343"/>
      <c r="S3365" s="343"/>
      <c r="T3365" s="343"/>
      <c r="U3365" s="343"/>
      <c r="V3365" s="343"/>
      <c r="W3365" s="344"/>
      <c r="X3365" s="344"/>
    </row>
    <row r="3366" spans="2:24" ht="16.8" hidden="1" thickBot="1">
      <c r="B3366" s="185"/>
      <c r="C3366" s="345" t="s">
        <v>1688</v>
      </c>
      <c r="D3366" s="346"/>
      <c r="E3366" s="396"/>
      <c r="F3366" s="396"/>
      <c r="G3366" s="396"/>
      <c r="H3366" s="396"/>
      <c r="I3366" s="309"/>
      <c r="J3366" s="243" t="str">
        <f t="shared" si="1001"/>
        <v/>
      </c>
      <c r="K3366" s="244"/>
      <c r="L3366" s="347"/>
      <c r="M3366" s="348"/>
      <c r="N3366" s="348"/>
      <c r="O3366" s="349"/>
      <c r="P3366" s="244"/>
      <c r="Q3366" s="347"/>
      <c r="R3366" s="348"/>
      <c r="S3366" s="348"/>
      <c r="T3366" s="348"/>
      <c r="U3366" s="348"/>
      <c r="V3366" s="348"/>
      <c r="W3366" s="349"/>
      <c r="X3366" s="349"/>
    </row>
    <row r="3367" spans="2:24" ht="18.600000000000001" thickBot="1">
      <c r="B3367" s="607"/>
      <c r="C3367" s="608" t="s">
        <v>1242</v>
      </c>
      <c r="D3367" s="609" t="s">
        <v>1024</v>
      </c>
      <c r="E3367" s="700"/>
      <c r="F3367" s="700">
        <f>SUM(F3252,F3255,F3261,F3269,F3270,F3288,F3292,F3298,F3301,F3302,F3303,F3304,F3305,F3314,F3320,F3321,F3322,F3323,F3330,F3334,F3335,F3336,F3337,F3340,F3341,F3349,F3352,F3353,F3358)+F3363</f>
        <v>55760</v>
      </c>
      <c r="G3367" s="700">
        <f>SUM(G3252,G3255,G3261,G3269,G3270,G3288,G3292,G3298,G3301,G3302,G3303,G3304,G3305,G3314,G3320,G3321,G3322,G3323,G3330,G3334,G3335,G3336,G3337,G3340,G3341,G3349,G3352,G3353,G3358)+G3363</f>
        <v>0</v>
      </c>
      <c r="H3367" s="700">
        <f>SUM(H3252,H3255,H3261,H3269,H3270,H3288,H3292,H3298,H3301,H3302,H3303,H3304,H3305,H3314,H3320,H3321,H3322,H3323,H3330,H3334,H3335,H3336,H3337,H3340,H3341,H3349,H3352,H3353,H3358)+H3363</f>
        <v>0</v>
      </c>
      <c r="I3367" s="700">
        <f>SUM(I3252,I3255,I3261,I3269,I3270,I3288,I3292,I3298,I3301,I3302,I3303,I3304,I3305,I3314,I3320,I3321,I3322,I3323,I3330,I3334,I3335,I3336,I3337,I3340,I3341,I3349,I3352,I3353,I3358)+I3363</f>
        <v>55760</v>
      </c>
      <c r="J3367" s="243">
        <f t="shared" si="1001"/>
        <v>1</v>
      </c>
      <c r="K3367" s="439" t="str">
        <f>LEFT(C3249,1)</f>
        <v>7</v>
      </c>
      <c r="L3367" s="276">
        <f>SUM(L3252,L3255,L3261,L3269,L3270,L3288,L3292,L3298,L3301,L3302,L3303,L3304,L3305,L3314,L3320,L3321,L3322,L3323,L3330,L3334,L3335,L3336,L3337,L3340,L3341,L3349,L3352,L3353,L3358)+L3363</f>
        <v>0</v>
      </c>
      <c r="M3367" s="276">
        <f>SUM(M3252,M3255,M3261,M3269,M3270,M3288,M3292,M3298,M3301,M3302,M3303,M3304,M3305,M3314,M3320,M3321,M3322,M3323,M3330,M3334,M3335,M3336,M3337,M3340,M3341,M3349,M3352,M3353,M3358)+M3363</f>
        <v>0</v>
      </c>
      <c r="N3367" s="276">
        <f>SUM(N3252,N3255,N3261,N3269,N3270,N3288,N3292,N3298,N3301,N3302,N3303,N3304,N3305,N3314,N3320,N3321,N3322,N3323,N3330,N3334,N3335,N3336,N3337,N3340,N3341,N3349,N3352,N3353,N3358)+N3363</f>
        <v>55760</v>
      </c>
      <c r="O3367" s="276">
        <f>SUM(O3252,O3255,O3261,O3269,O3270,O3288,O3292,O3298,O3301,O3302,O3303,O3304,O3305,O3314,O3320,O3321,O3322,O3323,O3330,O3334,O3335,O3336,O3337,O3340,O3341,O3349,O3352,O3353,O3358)+O3363</f>
        <v>-55760</v>
      </c>
      <c r="P3367" s="222"/>
      <c r="Q3367" s="276">
        <f t="shared" ref="Q3367:W3367" si="1005">SUM(Q3252,Q3255,Q3261,Q3269,Q3270,Q3288,Q3292,Q3298,Q3301,Q3302,Q3303,Q3304,Q3305,Q3314,Q3320,Q3321,Q3322,Q3323,Q3330,Q3334,Q3335,Q3336,Q3337,Q3340,Q3341,Q3349,Q3352,Q3353,Q3358)+Q3363</f>
        <v>0</v>
      </c>
      <c r="R3367" s="276">
        <f t="shared" si="1005"/>
        <v>0</v>
      </c>
      <c r="S3367" s="276">
        <f t="shared" si="1005"/>
        <v>55760</v>
      </c>
      <c r="T3367" s="276">
        <f t="shared" si="1005"/>
        <v>-55760</v>
      </c>
      <c r="U3367" s="276">
        <f t="shared" si="1005"/>
        <v>0</v>
      </c>
      <c r="V3367" s="276">
        <f t="shared" si="1005"/>
        <v>0</v>
      </c>
      <c r="W3367" s="276">
        <f t="shared" si="1005"/>
        <v>0</v>
      </c>
      <c r="X3367" s="313">
        <f>T3367-U3367-V3367-W3367</f>
        <v>-55760</v>
      </c>
    </row>
    <row r="3368" spans="2:24">
      <c r="B3368" s="554" t="s">
        <v>32</v>
      </c>
      <c r="C3368" s="186"/>
      <c r="I3368" s="219"/>
      <c r="J3368" s="221">
        <f>J3367</f>
        <v>1</v>
      </c>
      <c r="P3368"/>
    </row>
    <row r="3369" spans="2:24">
      <c r="B3369" s="392"/>
      <c r="C3369" s="392"/>
      <c r="D3369" s="393"/>
      <c r="E3369" s="392"/>
      <c r="F3369" s="392"/>
      <c r="G3369" s="392"/>
      <c r="H3369" s="392"/>
      <c r="I3369" s="394"/>
      <c r="J3369" s="221">
        <f>J3367</f>
        <v>1</v>
      </c>
      <c r="L3369" s="392"/>
      <c r="M3369" s="392"/>
      <c r="N3369" s="394"/>
      <c r="O3369" s="394"/>
      <c r="P3369" s="394"/>
      <c r="Q3369" s="392"/>
      <c r="R3369" s="392"/>
      <c r="S3369" s="394"/>
      <c r="T3369" s="394"/>
      <c r="U3369" s="392"/>
      <c r="V3369" s="394"/>
      <c r="W3369" s="394"/>
      <c r="X3369" s="394"/>
    </row>
    <row r="3370" spans="2:24" ht="18" hidden="1">
      <c r="B3370" s="402"/>
      <c r="C3370" s="402"/>
      <c r="D3370" s="402"/>
      <c r="E3370" s="402"/>
      <c r="F3370" s="402"/>
      <c r="G3370" s="402"/>
      <c r="H3370" s="402"/>
      <c r="I3370" s="484"/>
      <c r="J3370" s="440">
        <f>(IF(E3367&lt;&gt;0,$G$2,IF(I3367&lt;&gt;0,$G$2,"")))</f>
        <v>0</v>
      </c>
    </row>
    <row r="3371" spans="2:24" ht="18" hidden="1">
      <c r="B3371" s="402"/>
      <c r="C3371" s="402"/>
      <c r="D3371" s="474"/>
      <c r="E3371" s="402"/>
      <c r="F3371" s="402"/>
      <c r="G3371" s="402"/>
      <c r="H3371" s="402"/>
      <c r="I3371" s="484"/>
      <c r="J3371" s="440" t="str">
        <f>(IF(E3368&lt;&gt;0,$G$2,IF(I3368&lt;&gt;0,$G$2,"")))</f>
        <v/>
      </c>
    </row>
    <row r="3372" spans="2:24">
      <c r="E3372" s="278"/>
      <c r="F3372" s="278"/>
      <c r="G3372" s="278"/>
      <c r="H3372" s="278"/>
      <c r="I3372" s="282"/>
      <c r="J3372" s="221">
        <f>(IF($E3505&lt;&gt;0,$J$2,IF($I3505&lt;&gt;0,$J$2,"")))</f>
        <v>1</v>
      </c>
      <c r="L3372" s="278"/>
      <c r="M3372" s="278"/>
      <c r="N3372" s="282"/>
      <c r="O3372" s="282"/>
      <c r="P3372" s="282"/>
      <c r="Q3372" s="278"/>
      <c r="R3372" s="278"/>
      <c r="S3372" s="282"/>
      <c r="T3372" s="282"/>
      <c r="U3372" s="278"/>
      <c r="V3372" s="282"/>
      <c r="W3372" s="282"/>
    </row>
    <row r="3373" spans="2:24">
      <c r="C3373" s="227"/>
      <c r="D3373" s="228"/>
      <c r="E3373" s="278"/>
      <c r="F3373" s="278"/>
      <c r="G3373" s="278"/>
      <c r="H3373" s="278"/>
      <c r="I3373" s="282"/>
      <c r="J3373" s="221">
        <f>(IF($E3505&lt;&gt;0,$J$2,IF($I3505&lt;&gt;0,$J$2,"")))</f>
        <v>1</v>
      </c>
      <c r="L3373" s="278"/>
      <c r="M3373" s="278"/>
      <c r="N3373" s="282"/>
      <c r="O3373" s="282"/>
      <c r="P3373" s="282"/>
      <c r="Q3373" s="278"/>
      <c r="R3373" s="278"/>
      <c r="S3373" s="282"/>
      <c r="T3373" s="282"/>
      <c r="U3373" s="278"/>
      <c r="V3373" s="282"/>
      <c r="W3373" s="282"/>
    </row>
    <row r="3374" spans="2:24">
      <c r="B3374" s="897" t="str">
        <f>$B$7</f>
        <v>БЮДЖЕТ - НАЧАЛЕН ПЛАН
ПО ПЪЛНА ЕДИННА БЮДЖЕТНА КЛАСИФИКАЦИЯ</v>
      </c>
      <c r="C3374" s="898"/>
      <c r="D3374" s="898"/>
      <c r="E3374" s="278"/>
      <c r="F3374" s="278"/>
      <c r="G3374" s="278"/>
      <c r="H3374" s="278"/>
      <c r="I3374" s="282"/>
      <c r="J3374" s="221">
        <f>(IF($E3505&lt;&gt;0,$J$2,IF($I3505&lt;&gt;0,$J$2,"")))</f>
        <v>1</v>
      </c>
      <c r="L3374" s="278"/>
      <c r="M3374" s="278"/>
      <c r="N3374" s="282"/>
      <c r="O3374" s="282"/>
      <c r="P3374" s="282"/>
      <c r="Q3374" s="278"/>
      <c r="R3374" s="278"/>
      <c r="S3374" s="282"/>
      <c r="T3374" s="282"/>
      <c r="U3374" s="278"/>
      <c r="V3374" s="282"/>
      <c r="W3374" s="282"/>
    </row>
    <row r="3375" spans="2:24">
      <c r="C3375" s="227"/>
      <c r="D3375" s="228"/>
      <c r="E3375" s="279" t="s">
        <v>1656</v>
      </c>
      <c r="F3375" s="279" t="s">
        <v>1524</v>
      </c>
      <c r="G3375" s="278"/>
      <c r="H3375" s="278"/>
      <c r="I3375" s="282"/>
      <c r="J3375" s="221">
        <f>(IF($E3505&lt;&gt;0,$J$2,IF($I3505&lt;&gt;0,$J$2,"")))</f>
        <v>1</v>
      </c>
      <c r="L3375" s="278"/>
      <c r="M3375" s="278"/>
      <c r="N3375" s="282"/>
      <c r="O3375" s="282"/>
      <c r="P3375" s="282"/>
      <c r="Q3375" s="278"/>
      <c r="R3375" s="278"/>
      <c r="S3375" s="282"/>
      <c r="T3375" s="282"/>
      <c r="U3375" s="278"/>
      <c r="V3375" s="282"/>
      <c r="W3375" s="282"/>
    </row>
    <row r="3376" spans="2:24" ht="17.399999999999999">
      <c r="B3376" s="899" t="str">
        <f>$B$9</f>
        <v>Маджарово</v>
      </c>
      <c r="C3376" s="900"/>
      <c r="D3376" s="901"/>
      <c r="E3376" s="578">
        <f>$E$9</f>
        <v>44927</v>
      </c>
      <c r="F3376" s="579">
        <f>$F$9</f>
        <v>45291</v>
      </c>
      <c r="G3376" s="278"/>
      <c r="H3376" s="278"/>
      <c r="I3376" s="282"/>
      <c r="J3376" s="221">
        <f>(IF($E3505&lt;&gt;0,$J$2,IF($I3505&lt;&gt;0,$J$2,"")))</f>
        <v>1</v>
      </c>
      <c r="L3376" s="278"/>
      <c r="M3376" s="278"/>
      <c r="N3376" s="282"/>
      <c r="O3376" s="282"/>
      <c r="P3376" s="282"/>
      <c r="Q3376" s="278"/>
      <c r="R3376" s="278"/>
      <c r="S3376" s="282"/>
      <c r="T3376" s="282"/>
      <c r="U3376" s="278"/>
      <c r="V3376" s="282"/>
      <c r="W3376" s="282"/>
    </row>
    <row r="3377" spans="2:24">
      <c r="B3377" s="230" t="str">
        <f>$B$10</f>
        <v>(наименование на разпоредителя с бюджет)</v>
      </c>
      <c r="E3377" s="278"/>
      <c r="F3377" s="280">
        <f>$F$10</f>
        <v>0</v>
      </c>
      <c r="G3377" s="278"/>
      <c r="H3377" s="278"/>
      <c r="I3377" s="282"/>
      <c r="J3377" s="221">
        <f>(IF($E3505&lt;&gt;0,$J$2,IF($I3505&lt;&gt;0,$J$2,"")))</f>
        <v>1</v>
      </c>
      <c r="L3377" s="278"/>
      <c r="M3377" s="278"/>
      <c r="N3377" s="282"/>
      <c r="O3377" s="282"/>
      <c r="P3377" s="282"/>
      <c r="Q3377" s="278"/>
      <c r="R3377" s="278"/>
      <c r="S3377" s="282"/>
      <c r="T3377" s="282"/>
      <c r="U3377" s="278"/>
      <c r="V3377" s="282"/>
      <c r="W3377" s="282"/>
    </row>
    <row r="3378" spans="2:24">
      <c r="B3378" s="230"/>
      <c r="E3378" s="281"/>
      <c r="F3378" s="278"/>
      <c r="G3378" s="278"/>
      <c r="H3378" s="278"/>
      <c r="I3378" s="282"/>
      <c r="J3378" s="221">
        <f>(IF($E3505&lt;&gt;0,$J$2,IF($I3505&lt;&gt;0,$J$2,"")))</f>
        <v>1</v>
      </c>
      <c r="L3378" s="278"/>
      <c r="M3378" s="278"/>
      <c r="N3378" s="282"/>
      <c r="O3378" s="282"/>
      <c r="P3378" s="282"/>
      <c r="Q3378" s="278"/>
      <c r="R3378" s="278"/>
      <c r="S3378" s="282"/>
      <c r="T3378" s="282"/>
      <c r="U3378" s="278"/>
      <c r="V3378" s="282"/>
      <c r="W3378" s="282"/>
    </row>
    <row r="3379" spans="2:24" ht="18">
      <c r="B3379" s="883" t="str">
        <f>$B$12</f>
        <v>Маджарово</v>
      </c>
      <c r="C3379" s="884"/>
      <c r="D3379" s="885"/>
      <c r="E3379" s="229" t="s">
        <v>1657</v>
      </c>
      <c r="F3379" s="580" t="str">
        <f>$F$12</f>
        <v>7604</v>
      </c>
      <c r="G3379" s="278"/>
      <c r="H3379" s="278"/>
      <c r="I3379" s="282"/>
      <c r="J3379" s="221">
        <f>(IF($E3505&lt;&gt;0,$J$2,IF($I3505&lt;&gt;0,$J$2,"")))</f>
        <v>1</v>
      </c>
      <c r="L3379" s="278"/>
      <c r="M3379" s="278"/>
      <c r="N3379" s="282"/>
      <c r="O3379" s="282"/>
      <c r="P3379" s="282"/>
      <c r="Q3379" s="278"/>
      <c r="R3379" s="278"/>
      <c r="S3379" s="282"/>
      <c r="T3379" s="282"/>
      <c r="U3379" s="278"/>
      <c r="V3379" s="282"/>
      <c r="W3379" s="282"/>
    </row>
    <row r="3380" spans="2:24">
      <c r="B3380" s="581" t="str">
        <f>$B$13</f>
        <v>(наименование на първостепенния разпоредител с бюджет)</v>
      </c>
      <c r="E3380" s="281" t="s">
        <v>1658</v>
      </c>
      <c r="F3380" s="278"/>
      <c r="G3380" s="278"/>
      <c r="H3380" s="278"/>
      <c r="I3380" s="282"/>
      <c r="J3380" s="221">
        <f>(IF($E3505&lt;&gt;0,$J$2,IF($I3505&lt;&gt;0,$J$2,"")))</f>
        <v>1</v>
      </c>
      <c r="L3380" s="278"/>
      <c r="M3380" s="278"/>
      <c r="N3380" s="282"/>
      <c r="O3380" s="282"/>
      <c r="P3380" s="282"/>
      <c r="Q3380" s="278"/>
      <c r="R3380" s="278"/>
      <c r="S3380" s="282"/>
      <c r="T3380" s="282"/>
      <c r="U3380" s="278"/>
      <c r="V3380" s="282"/>
      <c r="W3380" s="282"/>
    </row>
    <row r="3381" spans="2:24" ht="18">
      <c r="B3381" s="230"/>
      <c r="D3381" s="441"/>
      <c r="E3381" s="277"/>
      <c r="F3381" s="277"/>
      <c r="G3381" s="277"/>
      <c r="H3381" s="277"/>
      <c r="I3381" s="384"/>
      <c r="J3381" s="221">
        <f>(IF($E3505&lt;&gt;0,$J$2,IF($I3505&lt;&gt;0,$J$2,"")))</f>
        <v>1</v>
      </c>
      <c r="L3381" s="278"/>
      <c r="M3381" s="278"/>
      <c r="N3381" s="282"/>
      <c r="O3381" s="282"/>
      <c r="P3381" s="282"/>
      <c r="Q3381" s="278"/>
      <c r="R3381" s="278"/>
      <c r="S3381" s="282"/>
      <c r="T3381" s="282"/>
      <c r="U3381" s="278"/>
      <c r="V3381" s="282"/>
      <c r="W3381" s="282"/>
    </row>
    <row r="3382" spans="2:24" ht="16.8" thickBot="1">
      <c r="C3382" s="227"/>
      <c r="D3382" s="228"/>
      <c r="E3382" s="278"/>
      <c r="F3382" s="281"/>
      <c r="G3382" s="281"/>
      <c r="H3382" s="281"/>
      <c r="I3382" s="284" t="s">
        <v>1659</v>
      </c>
      <c r="J3382" s="221">
        <f>(IF($E3505&lt;&gt;0,$J$2,IF($I3505&lt;&gt;0,$J$2,"")))</f>
        <v>1</v>
      </c>
      <c r="L3382" s="283" t="s">
        <v>91</v>
      </c>
      <c r="M3382" s="278"/>
      <c r="N3382" s="282"/>
      <c r="O3382" s="284" t="s">
        <v>1659</v>
      </c>
      <c r="P3382" s="282"/>
      <c r="Q3382" s="283" t="s">
        <v>92</v>
      </c>
      <c r="R3382" s="278"/>
      <c r="S3382" s="282"/>
      <c r="T3382" s="284" t="s">
        <v>1659</v>
      </c>
      <c r="U3382" s="278"/>
      <c r="V3382" s="282"/>
      <c r="W3382" s="284" t="s">
        <v>1659</v>
      </c>
    </row>
    <row r="3383" spans="2:24" ht="18.600000000000001" thickBot="1">
      <c r="B3383" s="674"/>
      <c r="C3383" s="675"/>
      <c r="D3383" s="676" t="s">
        <v>1055</v>
      </c>
      <c r="E3383" s="677"/>
      <c r="F3383" s="955" t="s">
        <v>1460</v>
      </c>
      <c r="G3383" s="956"/>
      <c r="H3383" s="957"/>
      <c r="I3383" s="958"/>
      <c r="J3383" s="221">
        <f>(IF($E3505&lt;&gt;0,$J$2,IF($I3505&lt;&gt;0,$J$2,"")))</f>
        <v>1</v>
      </c>
      <c r="L3383" s="912" t="s">
        <v>1888</v>
      </c>
      <c r="M3383" s="912" t="s">
        <v>1889</v>
      </c>
      <c r="N3383" s="905" t="s">
        <v>1890</v>
      </c>
      <c r="O3383" s="905" t="s">
        <v>93</v>
      </c>
      <c r="P3383" s="222"/>
      <c r="Q3383" s="905" t="s">
        <v>1891</v>
      </c>
      <c r="R3383" s="905" t="s">
        <v>1892</v>
      </c>
      <c r="S3383" s="905" t="s">
        <v>1893</v>
      </c>
      <c r="T3383" s="905" t="s">
        <v>94</v>
      </c>
      <c r="U3383" s="409" t="s">
        <v>95</v>
      </c>
      <c r="V3383" s="410"/>
      <c r="W3383" s="411"/>
      <c r="X3383" s="291"/>
    </row>
    <row r="3384" spans="2:24" ht="31.8" thickBot="1">
      <c r="B3384" s="678" t="s">
        <v>1575</v>
      </c>
      <c r="C3384" s="679" t="s">
        <v>1660</v>
      </c>
      <c r="D3384" s="680" t="s">
        <v>1056</v>
      </c>
      <c r="E3384" s="681"/>
      <c r="F3384" s="605" t="s">
        <v>1461</v>
      </c>
      <c r="G3384" s="605" t="s">
        <v>1462</v>
      </c>
      <c r="H3384" s="605" t="s">
        <v>1459</v>
      </c>
      <c r="I3384" s="605" t="s">
        <v>1049</v>
      </c>
      <c r="J3384" s="221">
        <f>(IF($E3505&lt;&gt;0,$J$2,IF($I3505&lt;&gt;0,$J$2,"")))</f>
        <v>1</v>
      </c>
      <c r="L3384" s="948"/>
      <c r="M3384" s="954"/>
      <c r="N3384" s="948"/>
      <c r="O3384" s="954"/>
      <c r="P3384" s="222"/>
      <c r="Q3384" s="945"/>
      <c r="R3384" s="945"/>
      <c r="S3384" s="945"/>
      <c r="T3384" s="945"/>
      <c r="U3384" s="412">
        <f>$C$3</f>
        <v>2023</v>
      </c>
      <c r="V3384" s="412">
        <f>$C$3+1</f>
        <v>2024</v>
      </c>
      <c r="W3384" s="412" t="str">
        <f>CONCATENATE("след ",$C$3+1)</f>
        <v>след 2024</v>
      </c>
      <c r="X3384" s="413" t="s">
        <v>96</v>
      </c>
    </row>
    <row r="3385" spans="2:24" ht="18" thickBot="1">
      <c r="B3385" s="506"/>
      <c r="C3385" s="397"/>
      <c r="D3385" s="295" t="s">
        <v>1244</v>
      </c>
      <c r="E3385" s="701"/>
      <c r="F3385" s="296"/>
      <c r="G3385" s="296"/>
      <c r="H3385" s="296"/>
      <c r="I3385" s="483"/>
      <c r="J3385" s="221">
        <f>(IF($E3505&lt;&gt;0,$J$2,IF($I3505&lt;&gt;0,$J$2,"")))</f>
        <v>1</v>
      </c>
      <c r="L3385" s="297" t="s">
        <v>97</v>
      </c>
      <c r="M3385" s="297" t="s">
        <v>98</v>
      </c>
      <c r="N3385" s="298" t="s">
        <v>99</v>
      </c>
      <c r="O3385" s="298" t="s">
        <v>100</v>
      </c>
      <c r="P3385" s="222"/>
      <c r="Q3385" s="504" t="s">
        <v>101</v>
      </c>
      <c r="R3385" s="504" t="s">
        <v>102</v>
      </c>
      <c r="S3385" s="504" t="s">
        <v>103</v>
      </c>
      <c r="T3385" s="504" t="s">
        <v>104</v>
      </c>
      <c r="U3385" s="504" t="s">
        <v>1026</v>
      </c>
      <c r="V3385" s="504" t="s">
        <v>1027</v>
      </c>
      <c r="W3385" s="504" t="s">
        <v>1028</v>
      </c>
      <c r="X3385" s="414" t="s">
        <v>1029</v>
      </c>
    </row>
    <row r="3386" spans="2:24" ht="122.4" thickBot="1">
      <c r="B3386" s="236"/>
      <c r="C3386" s="511">
        <f>VLOOKUP(D3386,OP_LIST2,2,FALSE)</f>
        <v>0</v>
      </c>
      <c r="D3386" s="512" t="s">
        <v>944</v>
      </c>
      <c r="E3386" s="702"/>
      <c r="F3386" s="368"/>
      <c r="G3386" s="368"/>
      <c r="H3386" s="368"/>
      <c r="I3386" s="303"/>
      <c r="J3386" s="221">
        <f>(IF($E3505&lt;&gt;0,$J$2,IF($I3505&lt;&gt;0,$J$2,"")))</f>
        <v>1</v>
      </c>
      <c r="L3386" s="415" t="s">
        <v>1030</v>
      </c>
      <c r="M3386" s="415" t="s">
        <v>1030</v>
      </c>
      <c r="N3386" s="415" t="s">
        <v>1031</v>
      </c>
      <c r="O3386" s="415" t="s">
        <v>1032</v>
      </c>
      <c r="P3386" s="222"/>
      <c r="Q3386" s="415" t="s">
        <v>1030</v>
      </c>
      <c r="R3386" s="415" t="s">
        <v>1030</v>
      </c>
      <c r="S3386" s="415" t="s">
        <v>1057</v>
      </c>
      <c r="T3386" s="415" t="s">
        <v>1034</v>
      </c>
      <c r="U3386" s="415" t="s">
        <v>1030</v>
      </c>
      <c r="V3386" s="415" t="s">
        <v>1030</v>
      </c>
      <c r="W3386" s="415" t="s">
        <v>1030</v>
      </c>
      <c r="X3386" s="306" t="s">
        <v>1035</v>
      </c>
    </row>
    <row r="3387" spans="2:24" ht="18" thickBot="1">
      <c r="B3387" s="510"/>
      <c r="C3387" s="513">
        <f>VLOOKUP(D3388,EBK_DEIN2,2,FALSE)</f>
        <v>7745</v>
      </c>
      <c r="D3387" s="505" t="s">
        <v>1444</v>
      </c>
      <c r="E3387" s="703"/>
      <c r="F3387" s="368"/>
      <c r="G3387" s="368"/>
      <c r="H3387" s="368"/>
      <c r="I3387" s="303"/>
      <c r="J3387" s="221">
        <f>(IF($E3505&lt;&gt;0,$J$2,IF($I3505&lt;&gt;0,$J$2,"")))</f>
        <v>1</v>
      </c>
      <c r="L3387" s="416"/>
      <c r="M3387" s="416"/>
      <c r="N3387" s="344"/>
      <c r="O3387" s="417"/>
      <c r="P3387" s="222"/>
      <c r="Q3387" s="416"/>
      <c r="R3387" s="416"/>
      <c r="S3387" s="344"/>
      <c r="T3387" s="417"/>
      <c r="U3387" s="416"/>
      <c r="V3387" s="344"/>
      <c r="W3387" s="417"/>
      <c r="X3387" s="418"/>
    </row>
    <row r="3388" spans="2:24" ht="18">
      <c r="B3388" s="419"/>
      <c r="C3388" s="238"/>
      <c r="D3388" s="502" t="s">
        <v>816</v>
      </c>
      <c r="E3388" s="703"/>
      <c r="F3388" s="368"/>
      <c r="G3388" s="368"/>
      <c r="H3388" s="368"/>
      <c r="I3388" s="303"/>
      <c r="J3388" s="221">
        <f>(IF($E3505&lt;&gt;0,$J$2,IF($I3505&lt;&gt;0,$J$2,"")))</f>
        <v>1</v>
      </c>
      <c r="L3388" s="416"/>
      <c r="M3388" s="416"/>
      <c r="N3388" s="344"/>
      <c r="O3388" s="420">
        <f>SUMIF(O3391:O3392,"&lt;0")+SUMIF(O3394:O3398,"&lt;0")+SUMIF(O3400:O3407,"&lt;0")+SUMIF(O3409:O3425,"&lt;0")+SUMIF(O3431:O3435,"&lt;0")+SUMIF(O3437:O3442,"&lt;0")+SUMIF(O3445:O3451,"&lt;0")+SUMIF(O3458:O3459,"&lt;0")+SUMIF(O3462:O3467,"&lt;0")+SUMIF(O3469:O3474,"&lt;0")+SUMIF(O3478,"&lt;0")+SUMIF(O3480:O3486,"&lt;0")+SUMIF(O3488:O3490,"&lt;0")+SUMIF(O3492:O3495,"&lt;0")+SUMIF(O3497:O3498,"&lt;0")+SUMIF(O3501,"&lt;0")</f>
        <v>-5000</v>
      </c>
      <c r="P3388" s="222"/>
      <c r="Q3388" s="416"/>
      <c r="R3388" s="416"/>
      <c r="S3388" s="344"/>
      <c r="T3388" s="420">
        <f>SUMIF(T3391:T3392,"&lt;0")+SUMIF(T3394:T3398,"&lt;0")+SUMIF(T3400:T3407,"&lt;0")+SUMIF(T3409:T3425,"&lt;0")+SUMIF(T3431:T3435,"&lt;0")+SUMIF(T3437:T3442,"&lt;0")+SUMIF(T3445:T3451,"&lt;0")+SUMIF(T3458:T3459,"&lt;0")+SUMIF(T3462:T3467,"&lt;0")+SUMIF(T3469:T3474,"&lt;0")+SUMIF(T3478,"&lt;0")+SUMIF(T3480:T3486,"&lt;0")+SUMIF(T3488:T3490,"&lt;0")+SUMIF(T3492:T3495,"&lt;0")+SUMIF(T3497:T3498,"&lt;0")+SUMIF(T3501,"&lt;0")</f>
        <v>-5000</v>
      </c>
      <c r="U3388" s="416"/>
      <c r="V3388" s="344"/>
      <c r="W3388" s="417"/>
      <c r="X3388" s="308"/>
    </row>
    <row r="3389" spans="2:24" ht="18.600000000000001" thickBot="1">
      <c r="B3389" s="354"/>
      <c r="C3389" s="238"/>
      <c r="D3389" s="292" t="s">
        <v>1058</v>
      </c>
      <c r="E3389" s="703"/>
      <c r="F3389" s="368"/>
      <c r="G3389" s="368"/>
      <c r="H3389" s="368"/>
      <c r="I3389" s="303"/>
      <c r="J3389" s="221">
        <f>(IF($E3505&lt;&gt;0,$J$2,IF($I3505&lt;&gt;0,$J$2,"")))</f>
        <v>1</v>
      </c>
      <c r="L3389" s="416"/>
      <c r="M3389" s="416"/>
      <c r="N3389" s="344"/>
      <c r="O3389" s="417"/>
      <c r="P3389" s="222"/>
      <c r="Q3389" s="416"/>
      <c r="R3389" s="416"/>
      <c r="S3389" s="344"/>
      <c r="T3389" s="417"/>
      <c r="U3389" s="416"/>
      <c r="V3389" s="344"/>
      <c r="W3389" s="417"/>
      <c r="X3389" s="310"/>
    </row>
    <row r="3390" spans="2:24" ht="18.600000000000001" hidden="1" thickBot="1">
      <c r="B3390" s="682">
        <v>100</v>
      </c>
      <c r="C3390" s="959" t="s">
        <v>1245</v>
      </c>
      <c r="D3390" s="960"/>
      <c r="E3390" s="683"/>
      <c r="F3390" s="684">
        <f>SUM(F3391:F3392)</f>
        <v>0</v>
      </c>
      <c r="G3390" s="685">
        <f>SUM(G3391:G3392)</f>
        <v>0</v>
      </c>
      <c r="H3390" s="685">
        <f>SUM(H3391:H3392)</f>
        <v>0</v>
      </c>
      <c r="I3390" s="685">
        <f>SUM(I3391:I3392)</f>
        <v>0</v>
      </c>
      <c r="J3390" s="243" t="str">
        <f t="shared" ref="J3390:J3421" si="1006">(IF($E3390&lt;&gt;0,$J$2,IF($I3390&lt;&gt;0,$J$2,"")))</f>
        <v/>
      </c>
      <c r="K3390" s="244"/>
      <c r="L3390" s="311">
        <f>SUM(L3391:L3392)</f>
        <v>0</v>
      </c>
      <c r="M3390" s="312">
        <f>SUM(M3391:M3392)</f>
        <v>0</v>
      </c>
      <c r="N3390" s="421">
        <f>SUM(N3391:N3392)</f>
        <v>0</v>
      </c>
      <c r="O3390" s="422">
        <f>SUM(O3391:O3392)</f>
        <v>0</v>
      </c>
      <c r="P3390" s="244"/>
      <c r="Q3390" s="707"/>
      <c r="R3390" s="708"/>
      <c r="S3390" s="709"/>
      <c r="T3390" s="708"/>
      <c r="U3390" s="708"/>
      <c r="V3390" s="708"/>
      <c r="W3390" s="710"/>
      <c r="X3390" s="313">
        <f t="shared" ref="X3390:X3421" si="1007">T3390-U3390-V3390-W3390</f>
        <v>0</v>
      </c>
    </row>
    <row r="3391" spans="2:24" ht="18.600000000000001" hidden="1" thickBot="1">
      <c r="B3391" s="140"/>
      <c r="C3391" s="144">
        <v>101</v>
      </c>
      <c r="D3391" s="138" t="s">
        <v>1246</v>
      </c>
      <c r="E3391" s="704"/>
      <c r="F3391" s="449"/>
      <c r="G3391" s="245"/>
      <c r="H3391" s="245"/>
      <c r="I3391" s="476">
        <f>F3391+G3391+H3391</f>
        <v>0</v>
      </c>
      <c r="J3391" s="243" t="str">
        <f t="shared" si="1006"/>
        <v/>
      </c>
      <c r="K3391" s="244"/>
      <c r="L3391" s="423"/>
      <c r="M3391" s="252"/>
      <c r="N3391" s="315">
        <f>I3391</f>
        <v>0</v>
      </c>
      <c r="O3391" s="424">
        <f>L3391+M3391-N3391</f>
        <v>0</v>
      </c>
      <c r="P3391" s="244"/>
      <c r="Q3391" s="663"/>
      <c r="R3391" s="667"/>
      <c r="S3391" s="667"/>
      <c r="T3391" s="667"/>
      <c r="U3391" s="667"/>
      <c r="V3391" s="667"/>
      <c r="W3391" s="711"/>
      <c r="X3391" s="313">
        <f t="shared" si="1007"/>
        <v>0</v>
      </c>
    </row>
    <row r="3392" spans="2:24" ht="18.600000000000001" hidden="1" thickBot="1">
      <c r="B3392" s="140"/>
      <c r="C3392" s="137">
        <v>102</v>
      </c>
      <c r="D3392" s="139" t="s">
        <v>1247</v>
      </c>
      <c r="E3392" s="704"/>
      <c r="F3392" s="449"/>
      <c r="G3392" s="245"/>
      <c r="H3392" s="245"/>
      <c r="I3392" s="476">
        <f>F3392+G3392+H3392</f>
        <v>0</v>
      </c>
      <c r="J3392" s="243" t="str">
        <f t="shared" si="1006"/>
        <v/>
      </c>
      <c r="K3392" s="244"/>
      <c r="L3392" s="423"/>
      <c r="M3392" s="252"/>
      <c r="N3392" s="315">
        <f>I3392</f>
        <v>0</v>
      </c>
      <c r="O3392" s="424">
        <f>L3392+M3392-N3392</f>
        <v>0</v>
      </c>
      <c r="P3392" s="244"/>
      <c r="Q3392" s="663"/>
      <c r="R3392" s="667"/>
      <c r="S3392" s="667"/>
      <c r="T3392" s="667"/>
      <c r="U3392" s="667"/>
      <c r="V3392" s="667"/>
      <c r="W3392" s="711"/>
      <c r="X3392" s="313">
        <f t="shared" si="1007"/>
        <v>0</v>
      </c>
    </row>
    <row r="3393" spans="2:24" ht="18.600000000000001" hidden="1" thickBot="1">
      <c r="B3393" s="686">
        <v>200</v>
      </c>
      <c r="C3393" s="946" t="s">
        <v>1248</v>
      </c>
      <c r="D3393" s="946"/>
      <c r="E3393" s="687"/>
      <c r="F3393" s="688">
        <f>SUM(F3394:F3398)</f>
        <v>0</v>
      </c>
      <c r="G3393" s="689">
        <f>SUM(G3394:G3398)</f>
        <v>0</v>
      </c>
      <c r="H3393" s="689">
        <f>SUM(H3394:H3398)</f>
        <v>0</v>
      </c>
      <c r="I3393" s="689">
        <f>SUM(I3394:I3398)</f>
        <v>0</v>
      </c>
      <c r="J3393" s="243" t="str">
        <f t="shared" si="1006"/>
        <v/>
      </c>
      <c r="K3393" s="244"/>
      <c r="L3393" s="316">
        <f>SUM(L3394:L3398)</f>
        <v>0</v>
      </c>
      <c r="M3393" s="317">
        <f>SUM(M3394:M3398)</f>
        <v>0</v>
      </c>
      <c r="N3393" s="425">
        <f>SUM(N3394:N3398)</f>
        <v>0</v>
      </c>
      <c r="O3393" s="426">
        <f>SUM(O3394:O3398)</f>
        <v>0</v>
      </c>
      <c r="P3393" s="244"/>
      <c r="Q3393" s="665"/>
      <c r="R3393" s="666"/>
      <c r="S3393" s="666"/>
      <c r="T3393" s="666"/>
      <c r="U3393" s="666"/>
      <c r="V3393" s="666"/>
      <c r="W3393" s="712"/>
      <c r="X3393" s="313">
        <f t="shared" si="1007"/>
        <v>0</v>
      </c>
    </row>
    <row r="3394" spans="2:24" ht="18.600000000000001" hidden="1" thickBot="1">
      <c r="B3394" s="143"/>
      <c r="C3394" s="144">
        <v>201</v>
      </c>
      <c r="D3394" s="138" t="s">
        <v>1249</v>
      </c>
      <c r="E3394" s="704"/>
      <c r="F3394" s="449"/>
      <c r="G3394" s="245"/>
      <c r="H3394" s="245"/>
      <c r="I3394" s="476">
        <f>F3394+G3394+H3394</f>
        <v>0</v>
      </c>
      <c r="J3394" s="243" t="str">
        <f t="shared" si="1006"/>
        <v/>
      </c>
      <c r="K3394" s="244"/>
      <c r="L3394" s="423"/>
      <c r="M3394" s="252"/>
      <c r="N3394" s="315">
        <f>I3394</f>
        <v>0</v>
      </c>
      <c r="O3394" s="424">
        <f>L3394+M3394-N3394</f>
        <v>0</v>
      </c>
      <c r="P3394" s="244"/>
      <c r="Q3394" s="663"/>
      <c r="R3394" s="667"/>
      <c r="S3394" s="667"/>
      <c r="T3394" s="667"/>
      <c r="U3394" s="667"/>
      <c r="V3394" s="667"/>
      <c r="W3394" s="711"/>
      <c r="X3394" s="313">
        <f t="shared" si="1007"/>
        <v>0</v>
      </c>
    </row>
    <row r="3395" spans="2:24" ht="18.600000000000001" hidden="1" thickBot="1">
      <c r="B3395" s="136"/>
      <c r="C3395" s="137">
        <v>202</v>
      </c>
      <c r="D3395" s="145" t="s">
        <v>1250</v>
      </c>
      <c r="E3395" s="704"/>
      <c r="F3395" s="449"/>
      <c r="G3395" s="245"/>
      <c r="H3395" s="245"/>
      <c r="I3395" s="476">
        <f>F3395+G3395+H3395</f>
        <v>0</v>
      </c>
      <c r="J3395" s="243" t="str">
        <f t="shared" si="1006"/>
        <v/>
      </c>
      <c r="K3395" s="244"/>
      <c r="L3395" s="423"/>
      <c r="M3395" s="252"/>
      <c r="N3395" s="315">
        <f>I3395</f>
        <v>0</v>
      </c>
      <c r="O3395" s="424">
        <f>L3395+M3395-N3395</f>
        <v>0</v>
      </c>
      <c r="P3395" s="244"/>
      <c r="Q3395" s="663"/>
      <c r="R3395" s="667"/>
      <c r="S3395" s="667"/>
      <c r="T3395" s="667"/>
      <c r="U3395" s="667"/>
      <c r="V3395" s="667"/>
      <c r="W3395" s="711"/>
      <c r="X3395" s="313">
        <f t="shared" si="1007"/>
        <v>0</v>
      </c>
    </row>
    <row r="3396" spans="2:24" ht="18.600000000000001" hidden="1" thickBot="1">
      <c r="B3396" s="152"/>
      <c r="C3396" s="137">
        <v>205</v>
      </c>
      <c r="D3396" s="145" t="s">
        <v>901</v>
      </c>
      <c r="E3396" s="704"/>
      <c r="F3396" s="449"/>
      <c r="G3396" s="245"/>
      <c r="H3396" s="245"/>
      <c r="I3396" s="476">
        <f>F3396+G3396+H3396</f>
        <v>0</v>
      </c>
      <c r="J3396" s="243" t="str">
        <f t="shared" si="1006"/>
        <v/>
      </c>
      <c r="K3396" s="244"/>
      <c r="L3396" s="423"/>
      <c r="M3396" s="252"/>
      <c r="N3396" s="315">
        <f>I3396</f>
        <v>0</v>
      </c>
      <c r="O3396" s="424">
        <f>L3396+M3396-N3396</f>
        <v>0</v>
      </c>
      <c r="P3396" s="244"/>
      <c r="Q3396" s="663"/>
      <c r="R3396" s="667"/>
      <c r="S3396" s="667"/>
      <c r="T3396" s="667"/>
      <c r="U3396" s="667"/>
      <c r="V3396" s="667"/>
      <c r="W3396" s="711"/>
      <c r="X3396" s="313">
        <f t="shared" si="1007"/>
        <v>0</v>
      </c>
    </row>
    <row r="3397" spans="2:24" ht="18.600000000000001" hidden="1" thickBot="1">
      <c r="B3397" s="152"/>
      <c r="C3397" s="137">
        <v>208</v>
      </c>
      <c r="D3397" s="159" t="s">
        <v>902</v>
      </c>
      <c r="E3397" s="704"/>
      <c r="F3397" s="449"/>
      <c r="G3397" s="245"/>
      <c r="H3397" s="245"/>
      <c r="I3397" s="476">
        <f>F3397+G3397+H3397</f>
        <v>0</v>
      </c>
      <c r="J3397" s="243" t="str">
        <f t="shared" si="1006"/>
        <v/>
      </c>
      <c r="K3397" s="244"/>
      <c r="L3397" s="423"/>
      <c r="M3397" s="252"/>
      <c r="N3397" s="315">
        <f>I3397</f>
        <v>0</v>
      </c>
      <c r="O3397" s="424">
        <f>L3397+M3397-N3397</f>
        <v>0</v>
      </c>
      <c r="P3397" s="244"/>
      <c r="Q3397" s="663"/>
      <c r="R3397" s="667"/>
      <c r="S3397" s="667"/>
      <c r="T3397" s="667"/>
      <c r="U3397" s="667"/>
      <c r="V3397" s="667"/>
      <c r="W3397" s="711"/>
      <c r="X3397" s="313">
        <f t="shared" si="1007"/>
        <v>0</v>
      </c>
    </row>
    <row r="3398" spans="2:24" ht="18.600000000000001" hidden="1" thickBot="1">
      <c r="B3398" s="143"/>
      <c r="C3398" s="142">
        <v>209</v>
      </c>
      <c r="D3398" s="148" t="s">
        <v>903</v>
      </c>
      <c r="E3398" s="704"/>
      <c r="F3398" s="449"/>
      <c r="G3398" s="245"/>
      <c r="H3398" s="245"/>
      <c r="I3398" s="476">
        <f>F3398+G3398+H3398</f>
        <v>0</v>
      </c>
      <c r="J3398" s="243" t="str">
        <f t="shared" si="1006"/>
        <v/>
      </c>
      <c r="K3398" s="244"/>
      <c r="L3398" s="423"/>
      <c r="M3398" s="252"/>
      <c r="N3398" s="315">
        <f>I3398</f>
        <v>0</v>
      </c>
      <c r="O3398" s="424">
        <f>L3398+M3398-N3398</f>
        <v>0</v>
      </c>
      <c r="P3398" s="244"/>
      <c r="Q3398" s="663"/>
      <c r="R3398" s="667"/>
      <c r="S3398" s="667"/>
      <c r="T3398" s="667"/>
      <c r="U3398" s="667"/>
      <c r="V3398" s="667"/>
      <c r="W3398" s="711"/>
      <c r="X3398" s="313">
        <f t="shared" si="1007"/>
        <v>0</v>
      </c>
    </row>
    <row r="3399" spans="2:24" ht="18.600000000000001" hidden="1" thickBot="1">
      <c r="B3399" s="686">
        <v>500</v>
      </c>
      <c r="C3399" s="947" t="s">
        <v>203</v>
      </c>
      <c r="D3399" s="947"/>
      <c r="E3399" s="687"/>
      <c r="F3399" s="688">
        <f>SUM(F3400:F3406)</f>
        <v>0</v>
      </c>
      <c r="G3399" s="689">
        <f>SUM(G3400:G3406)</f>
        <v>0</v>
      </c>
      <c r="H3399" s="689">
        <f>SUM(H3400:H3406)</f>
        <v>0</v>
      </c>
      <c r="I3399" s="689">
        <f>SUM(I3400:I3406)</f>
        <v>0</v>
      </c>
      <c r="J3399" s="243" t="str">
        <f t="shared" si="1006"/>
        <v/>
      </c>
      <c r="K3399" s="244"/>
      <c r="L3399" s="316">
        <f>SUM(L3400:L3406)</f>
        <v>0</v>
      </c>
      <c r="M3399" s="317">
        <f>SUM(M3400:M3406)</f>
        <v>0</v>
      </c>
      <c r="N3399" s="425">
        <f>SUM(N3400:N3406)</f>
        <v>0</v>
      </c>
      <c r="O3399" s="426">
        <f>SUM(O3400:O3406)</f>
        <v>0</v>
      </c>
      <c r="P3399" s="244"/>
      <c r="Q3399" s="665"/>
      <c r="R3399" s="666"/>
      <c r="S3399" s="667"/>
      <c r="T3399" s="666"/>
      <c r="U3399" s="666"/>
      <c r="V3399" s="666"/>
      <c r="W3399" s="712"/>
      <c r="X3399" s="313">
        <f t="shared" si="1007"/>
        <v>0</v>
      </c>
    </row>
    <row r="3400" spans="2:24" ht="18.600000000000001" hidden="1" thickBot="1">
      <c r="B3400" s="143"/>
      <c r="C3400" s="160">
        <v>551</v>
      </c>
      <c r="D3400" s="456" t="s">
        <v>204</v>
      </c>
      <c r="E3400" s="704"/>
      <c r="F3400" s="449"/>
      <c r="G3400" s="245"/>
      <c r="H3400" s="245"/>
      <c r="I3400" s="476">
        <f t="shared" ref="I3400:I3407" si="1008">F3400+G3400+H3400</f>
        <v>0</v>
      </c>
      <c r="J3400" s="243" t="str">
        <f t="shared" si="1006"/>
        <v/>
      </c>
      <c r="K3400" s="244"/>
      <c r="L3400" s="423"/>
      <c r="M3400" s="252"/>
      <c r="N3400" s="315">
        <f t="shared" ref="N3400:N3407" si="1009">I3400</f>
        <v>0</v>
      </c>
      <c r="O3400" s="424">
        <f t="shared" ref="O3400:O3407" si="1010">L3400+M3400-N3400</f>
        <v>0</v>
      </c>
      <c r="P3400" s="244"/>
      <c r="Q3400" s="663"/>
      <c r="R3400" s="667"/>
      <c r="S3400" s="667"/>
      <c r="T3400" s="667"/>
      <c r="U3400" s="667"/>
      <c r="V3400" s="667"/>
      <c r="W3400" s="711"/>
      <c r="X3400" s="313">
        <f t="shared" si="1007"/>
        <v>0</v>
      </c>
    </row>
    <row r="3401" spans="2:24" ht="18.600000000000001" hidden="1" thickBot="1">
      <c r="B3401" s="143"/>
      <c r="C3401" s="161">
        <v>552</v>
      </c>
      <c r="D3401" s="457" t="s">
        <v>205</v>
      </c>
      <c r="E3401" s="704"/>
      <c r="F3401" s="449"/>
      <c r="G3401" s="245"/>
      <c r="H3401" s="245"/>
      <c r="I3401" s="476">
        <f t="shared" si="1008"/>
        <v>0</v>
      </c>
      <c r="J3401" s="243" t="str">
        <f t="shared" si="1006"/>
        <v/>
      </c>
      <c r="K3401" s="244"/>
      <c r="L3401" s="423"/>
      <c r="M3401" s="252"/>
      <c r="N3401" s="315">
        <f t="shared" si="1009"/>
        <v>0</v>
      </c>
      <c r="O3401" s="424">
        <f t="shared" si="1010"/>
        <v>0</v>
      </c>
      <c r="P3401" s="244"/>
      <c r="Q3401" s="663"/>
      <c r="R3401" s="667"/>
      <c r="S3401" s="667"/>
      <c r="T3401" s="667"/>
      <c r="U3401" s="667"/>
      <c r="V3401" s="667"/>
      <c r="W3401" s="711"/>
      <c r="X3401" s="313">
        <f t="shared" si="1007"/>
        <v>0</v>
      </c>
    </row>
    <row r="3402" spans="2:24" ht="18.600000000000001" hidden="1" thickBot="1">
      <c r="B3402" s="143"/>
      <c r="C3402" s="161">
        <v>558</v>
      </c>
      <c r="D3402" s="457" t="s">
        <v>1676</v>
      </c>
      <c r="E3402" s="704"/>
      <c r="F3402" s="592">
        <v>0</v>
      </c>
      <c r="G3402" s="592">
        <v>0</v>
      </c>
      <c r="H3402" s="592">
        <v>0</v>
      </c>
      <c r="I3402" s="476">
        <f t="shared" si="1008"/>
        <v>0</v>
      </c>
      <c r="J3402" s="243" t="str">
        <f t="shared" si="1006"/>
        <v/>
      </c>
      <c r="K3402" s="244"/>
      <c r="L3402" s="423"/>
      <c r="M3402" s="252"/>
      <c r="N3402" s="315">
        <f t="shared" si="1009"/>
        <v>0</v>
      </c>
      <c r="O3402" s="424">
        <f t="shared" si="1010"/>
        <v>0</v>
      </c>
      <c r="P3402" s="244"/>
      <c r="Q3402" s="663"/>
      <c r="R3402" s="667"/>
      <c r="S3402" s="667"/>
      <c r="T3402" s="667"/>
      <c r="U3402" s="667"/>
      <c r="V3402" s="667"/>
      <c r="W3402" s="711"/>
      <c r="X3402" s="313">
        <f t="shared" si="1007"/>
        <v>0</v>
      </c>
    </row>
    <row r="3403" spans="2:24" ht="18.600000000000001" hidden="1" thickBot="1">
      <c r="B3403" s="143"/>
      <c r="C3403" s="161">
        <v>560</v>
      </c>
      <c r="D3403" s="458" t="s">
        <v>206</v>
      </c>
      <c r="E3403" s="704"/>
      <c r="F3403" s="449"/>
      <c r="G3403" s="245"/>
      <c r="H3403" s="245"/>
      <c r="I3403" s="476">
        <f t="shared" si="1008"/>
        <v>0</v>
      </c>
      <c r="J3403" s="243" t="str">
        <f t="shared" si="1006"/>
        <v/>
      </c>
      <c r="K3403" s="244"/>
      <c r="L3403" s="423"/>
      <c r="M3403" s="252"/>
      <c r="N3403" s="315">
        <f t="shared" si="1009"/>
        <v>0</v>
      </c>
      <c r="O3403" s="424">
        <f t="shared" si="1010"/>
        <v>0</v>
      </c>
      <c r="P3403" s="244"/>
      <c r="Q3403" s="663"/>
      <c r="R3403" s="667"/>
      <c r="S3403" s="667"/>
      <c r="T3403" s="667"/>
      <c r="U3403" s="667"/>
      <c r="V3403" s="667"/>
      <c r="W3403" s="711"/>
      <c r="X3403" s="313">
        <f t="shared" si="1007"/>
        <v>0</v>
      </c>
    </row>
    <row r="3404" spans="2:24" ht="18.600000000000001" hidden="1" thickBot="1">
      <c r="B3404" s="143"/>
      <c r="C3404" s="161">
        <v>580</v>
      </c>
      <c r="D3404" s="457" t="s">
        <v>207</v>
      </c>
      <c r="E3404" s="704"/>
      <c r="F3404" s="449"/>
      <c r="G3404" s="245"/>
      <c r="H3404" s="245"/>
      <c r="I3404" s="476">
        <f t="shared" si="1008"/>
        <v>0</v>
      </c>
      <c r="J3404" s="243" t="str">
        <f t="shared" si="1006"/>
        <v/>
      </c>
      <c r="K3404" s="244"/>
      <c r="L3404" s="423"/>
      <c r="M3404" s="252"/>
      <c r="N3404" s="315">
        <f t="shared" si="1009"/>
        <v>0</v>
      </c>
      <c r="O3404" s="424">
        <f t="shared" si="1010"/>
        <v>0</v>
      </c>
      <c r="P3404" s="244"/>
      <c r="Q3404" s="663"/>
      <c r="R3404" s="667"/>
      <c r="S3404" s="667"/>
      <c r="T3404" s="667"/>
      <c r="U3404" s="667"/>
      <c r="V3404" s="667"/>
      <c r="W3404" s="711"/>
      <c r="X3404" s="313">
        <f t="shared" si="1007"/>
        <v>0</v>
      </c>
    </row>
    <row r="3405" spans="2:24" ht="18.600000000000001" hidden="1" thickBot="1">
      <c r="B3405" s="143"/>
      <c r="C3405" s="161">
        <v>588</v>
      </c>
      <c r="D3405" s="457" t="s">
        <v>1681</v>
      </c>
      <c r="E3405" s="704"/>
      <c r="F3405" s="592">
        <v>0</v>
      </c>
      <c r="G3405" s="592">
        <v>0</v>
      </c>
      <c r="H3405" s="592">
        <v>0</v>
      </c>
      <c r="I3405" s="476">
        <f t="shared" si="1008"/>
        <v>0</v>
      </c>
      <c r="J3405" s="243" t="str">
        <f t="shared" si="1006"/>
        <v/>
      </c>
      <c r="K3405" s="244"/>
      <c r="L3405" s="423"/>
      <c r="M3405" s="252"/>
      <c r="N3405" s="315">
        <f t="shared" si="1009"/>
        <v>0</v>
      </c>
      <c r="O3405" s="424">
        <f t="shared" si="1010"/>
        <v>0</v>
      </c>
      <c r="P3405" s="244"/>
      <c r="Q3405" s="663"/>
      <c r="R3405" s="667"/>
      <c r="S3405" s="667"/>
      <c r="T3405" s="667"/>
      <c r="U3405" s="667"/>
      <c r="V3405" s="667"/>
      <c r="W3405" s="711"/>
      <c r="X3405" s="313">
        <f t="shared" si="1007"/>
        <v>0</v>
      </c>
    </row>
    <row r="3406" spans="2:24" ht="32.4" hidden="1" thickBot="1">
      <c r="B3406" s="143"/>
      <c r="C3406" s="162">
        <v>590</v>
      </c>
      <c r="D3406" s="459" t="s">
        <v>208</v>
      </c>
      <c r="E3406" s="704"/>
      <c r="F3406" s="449"/>
      <c r="G3406" s="245"/>
      <c r="H3406" s="245"/>
      <c r="I3406" s="476">
        <f t="shared" si="1008"/>
        <v>0</v>
      </c>
      <c r="J3406" s="243" t="str">
        <f t="shared" si="1006"/>
        <v/>
      </c>
      <c r="K3406" s="244"/>
      <c r="L3406" s="423"/>
      <c r="M3406" s="252"/>
      <c r="N3406" s="315">
        <f t="shared" si="1009"/>
        <v>0</v>
      </c>
      <c r="O3406" s="424">
        <f t="shared" si="1010"/>
        <v>0</v>
      </c>
      <c r="P3406" s="244"/>
      <c r="Q3406" s="663"/>
      <c r="R3406" s="667"/>
      <c r="S3406" s="667"/>
      <c r="T3406" s="667"/>
      <c r="U3406" s="667"/>
      <c r="V3406" s="667"/>
      <c r="W3406" s="711"/>
      <c r="X3406" s="313">
        <f t="shared" si="1007"/>
        <v>0</v>
      </c>
    </row>
    <row r="3407" spans="2:24" ht="18.600000000000001" hidden="1" thickBot="1">
      <c r="B3407" s="686">
        <v>800</v>
      </c>
      <c r="C3407" s="947" t="s">
        <v>1059</v>
      </c>
      <c r="D3407" s="947"/>
      <c r="E3407" s="687"/>
      <c r="F3407" s="690"/>
      <c r="G3407" s="691"/>
      <c r="H3407" s="691"/>
      <c r="I3407" s="692">
        <f t="shared" si="1008"/>
        <v>0</v>
      </c>
      <c r="J3407" s="243" t="str">
        <f t="shared" si="1006"/>
        <v/>
      </c>
      <c r="K3407" s="244"/>
      <c r="L3407" s="428"/>
      <c r="M3407" s="254"/>
      <c r="N3407" s="315">
        <f t="shared" si="1009"/>
        <v>0</v>
      </c>
      <c r="O3407" s="424">
        <f t="shared" si="1010"/>
        <v>0</v>
      </c>
      <c r="P3407" s="244"/>
      <c r="Q3407" s="665"/>
      <c r="R3407" s="666"/>
      <c r="S3407" s="667"/>
      <c r="T3407" s="667"/>
      <c r="U3407" s="666"/>
      <c r="V3407" s="667"/>
      <c r="W3407" s="711"/>
      <c r="X3407" s="313">
        <f t="shared" si="1007"/>
        <v>0</v>
      </c>
    </row>
    <row r="3408" spans="2:24" ht="18.600000000000001" hidden="1" thickBot="1">
      <c r="B3408" s="686">
        <v>1000</v>
      </c>
      <c r="C3408" s="943" t="s">
        <v>210</v>
      </c>
      <c r="D3408" s="943"/>
      <c r="E3408" s="687"/>
      <c r="F3408" s="688">
        <f>SUM(F3409:F3425)</f>
        <v>0</v>
      </c>
      <c r="G3408" s="689">
        <f>SUM(G3409:G3425)</f>
        <v>0</v>
      </c>
      <c r="H3408" s="689">
        <f>SUM(H3409:H3425)</f>
        <v>0</v>
      </c>
      <c r="I3408" s="689">
        <f>SUM(I3409:I3425)</f>
        <v>0</v>
      </c>
      <c r="J3408" s="243" t="str">
        <f t="shared" si="1006"/>
        <v/>
      </c>
      <c r="K3408" s="244"/>
      <c r="L3408" s="316">
        <f>SUM(L3409:L3425)</f>
        <v>0</v>
      </c>
      <c r="M3408" s="317">
        <f>SUM(M3409:M3425)</f>
        <v>0</v>
      </c>
      <c r="N3408" s="425">
        <f>SUM(N3409:N3425)</f>
        <v>0</v>
      </c>
      <c r="O3408" s="426">
        <f>SUM(O3409:O3425)</f>
        <v>0</v>
      </c>
      <c r="P3408" s="244"/>
      <c r="Q3408" s="316">
        <f t="shared" ref="Q3408:W3408" si="1011">SUM(Q3409:Q3425)</f>
        <v>0</v>
      </c>
      <c r="R3408" s="317">
        <f t="shared" si="1011"/>
        <v>0</v>
      </c>
      <c r="S3408" s="317">
        <f t="shared" si="1011"/>
        <v>0</v>
      </c>
      <c r="T3408" s="317">
        <f t="shared" si="1011"/>
        <v>0</v>
      </c>
      <c r="U3408" s="317">
        <f t="shared" si="1011"/>
        <v>0</v>
      </c>
      <c r="V3408" s="317">
        <f t="shared" si="1011"/>
        <v>0</v>
      </c>
      <c r="W3408" s="426">
        <f t="shared" si="1011"/>
        <v>0</v>
      </c>
      <c r="X3408" s="313">
        <f t="shared" si="1007"/>
        <v>0</v>
      </c>
    </row>
    <row r="3409" spans="2:24" ht="18.600000000000001" hidden="1" thickBot="1">
      <c r="B3409" s="136"/>
      <c r="C3409" s="144">
        <v>1011</v>
      </c>
      <c r="D3409" s="163" t="s">
        <v>211</v>
      </c>
      <c r="E3409" s="704"/>
      <c r="F3409" s="449"/>
      <c r="G3409" s="245"/>
      <c r="H3409" s="245"/>
      <c r="I3409" s="476">
        <f t="shared" ref="I3409:I3425" si="1012">F3409+G3409+H3409</f>
        <v>0</v>
      </c>
      <c r="J3409" s="243" t="str">
        <f t="shared" si="1006"/>
        <v/>
      </c>
      <c r="K3409" s="244"/>
      <c r="L3409" s="423"/>
      <c r="M3409" s="252"/>
      <c r="N3409" s="315">
        <f t="shared" ref="N3409:N3425" si="1013">I3409</f>
        <v>0</v>
      </c>
      <c r="O3409" s="424">
        <f t="shared" ref="O3409:O3425" si="1014">L3409+M3409-N3409</f>
        <v>0</v>
      </c>
      <c r="P3409" s="244"/>
      <c r="Q3409" s="423"/>
      <c r="R3409" s="252"/>
      <c r="S3409" s="429">
        <f t="shared" ref="S3409:S3416" si="1015">+IF(+(L3409+M3409)&gt;=I3409,+M3409,+(+I3409-L3409))</f>
        <v>0</v>
      </c>
      <c r="T3409" s="315">
        <f t="shared" ref="T3409:T3416" si="1016">Q3409+R3409-S3409</f>
        <v>0</v>
      </c>
      <c r="U3409" s="252"/>
      <c r="V3409" s="252"/>
      <c r="W3409" s="253"/>
      <c r="X3409" s="313">
        <f t="shared" si="1007"/>
        <v>0</v>
      </c>
    </row>
    <row r="3410" spans="2:24" ht="18.600000000000001" hidden="1" thickBot="1">
      <c r="B3410" s="136"/>
      <c r="C3410" s="137">
        <v>1012</v>
      </c>
      <c r="D3410" s="145" t="s">
        <v>212</v>
      </c>
      <c r="E3410" s="704"/>
      <c r="F3410" s="449"/>
      <c r="G3410" s="245"/>
      <c r="H3410" s="245"/>
      <c r="I3410" s="476">
        <f t="shared" si="1012"/>
        <v>0</v>
      </c>
      <c r="J3410" s="243" t="str">
        <f t="shared" si="1006"/>
        <v/>
      </c>
      <c r="K3410" s="244"/>
      <c r="L3410" s="423"/>
      <c r="M3410" s="252"/>
      <c r="N3410" s="315">
        <f t="shared" si="1013"/>
        <v>0</v>
      </c>
      <c r="O3410" s="424">
        <f t="shared" si="1014"/>
        <v>0</v>
      </c>
      <c r="P3410" s="244"/>
      <c r="Q3410" s="423"/>
      <c r="R3410" s="252"/>
      <c r="S3410" s="429">
        <f t="shared" si="1015"/>
        <v>0</v>
      </c>
      <c r="T3410" s="315">
        <f t="shared" si="1016"/>
        <v>0</v>
      </c>
      <c r="U3410" s="252"/>
      <c r="V3410" s="252"/>
      <c r="W3410" s="253"/>
      <c r="X3410" s="313">
        <f t="shared" si="1007"/>
        <v>0</v>
      </c>
    </row>
    <row r="3411" spans="2:24" ht="18.600000000000001" hidden="1" thickBot="1">
      <c r="B3411" s="136"/>
      <c r="C3411" s="137">
        <v>1013</v>
      </c>
      <c r="D3411" s="145" t="s">
        <v>213</v>
      </c>
      <c r="E3411" s="704"/>
      <c r="F3411" s="449"/>
      <c r="G3411" s="245"/>
      <c r="H3411" s="245"/>
      <c r="I3411" s="476">
        <f t="shared" si="1012"/>
        <v>0</v>
      </c>
      <c r="J3411" s="243" t="str">
        <f t="shared" si="1006"/>
        <v/>
      </c>
      <c r="K3411" s="244"/>
      <c r="L3411" s="423"/>
      <c r="M3411" s="252"/>
      <c r="N3411" s="315">
        <f t="shared" si="1013"/>
        <v>0</v>
      </c>
      <c r="O3411" s="424">
        <f t="shared" si="1014"/>
        <v>0</v>
      </c>
      <c r="P3411" s="244"/>
      <c r="Q3411" s="423"/>
      <c r="R3411" s="252"/>
      <c r="S3411" s="429">
        <f t="shared" si="1015"/>
        <v>0</v>
      </c>
      <c r="T3411" s="315">
        <f t="shared" si="1016"/>
        <v>0</v>
      </c>
      <c r="U3411" s="252"/>
      <c r="V3411" s="252"/>
      <c r="W3411" s="253"/>
      <c r="X3411" s="313">
        <f t="shared" si="1007"/>
        <v>0</v>
      </c>
    </row>
    <row r="3412" spans="2:24" ht="18.600000000000001" hidden="1" thickBot="1">
      <c r="B3412" s="136"/>
      <c r="C3412" s="137">
        <v>1014</v>
      </c>
      <c r="D3412" s="145" t="s">
        <v>214</v>
      </c>
      <c r="E3412" s="704"/>
      <c r="F3412" s="449"/>
      <c r="G3412" s="245"/>
      <c r="H3412" s="245"/>
      <c r="I3412" s="476">
        <f t="shared" si="1012"/>
        <v>0</v>
      </c>
      <c r="J3412" s="243" t="str">
        <f t="shared" si="1006"/>
        <v/>
      </c>
      <c r="K3412" s="244"/>
      <c r="L3412" s="423"/>
      <c r="M3412" s="252"/>
      <c r="N3412" s="315">
        <f t="shared" si="1013"/>
        <v>0</v>
      </c>
      <c r="O3412" s="424">
        <f t="shared" si="1014"/>
        <v>0</v>
      </c>
      <c r="P3412" s="244"/>
      <c r="Q3412" s="423"/>
      <c r="R3412" s="252"/>
      <c r="S3412" s="429">
        <f t="shared" si="1015"/>
        <v>0</v>
      </c>
      <c r="T3412" s="315">
        <f t="shared" si="1016"/>
        <v>0</v>
      </c>
      <c r="U3412" s="252"/>
      <c r="V3412" s="252"/>
      <c r="W3412" s="253"/>
      <c r="X3412" s="313">
        <f t="shared" si="1007"/>
        <v>0</v>
      </c>
    </row>
    <row r="3413" spans="2:24" ht="18.600000000000001" hidden="1" thickBot="1">
      <c r="B3413" s="136"/>
      <c r="C3413" s="137">
        <v>1015</v>
      </c>
      <c r="D3413" s="145" t="s">
        <v>215</v>
      </c>
      <c r="E3413" s="704"/>
      <c r="F3413" s="449"/>
      <c r="G3413" s="245"/>
      <c r="H3413" s="245"/>
      <c r="I3413" s="476">
        <f t="shared" si="1012"/>
        <v>0</v>
      </c>
      <c r="J3413" s="243" t="str">
        <f t="shared" si="1006"/>
        <v/>
      </c>
      <c r="K3413" s="244"/>
      <c r="L3413" s="423"/>
      <c r="M3413" s="252"/>
      <c r="N3413" s="315">
        <f t="shared" si="1013"/>
        <v>0</v>
      </c>
      <c r="O3413" s="424">
        <f t="shared" si="1014"/>
        <v>0</v>
      </c>
      <c r="P3413" s="244"/>
      <c r="Q3413" s="423"/>
      <c r="R3413" s="252"/>
      <c r="S3413" s="429">
        <f t="shared" si="1015"/>
        <v>0</v>
      </c>
      <c r="T3413" s="315">
        <f t="shared" si="1016"/>
        <v>0</v>
      </c>
      <c r="U3413" s="252"/>
      <c r="V3413" s="252"/>
      <c r="W3413" s="253"/>
      <c r="X3413" s="313">
        <f t="shared" si="1007"/>
        <v>0</v>
      </c>
    </row>
    <row r="3414" spans="2:24" ht="18.600000000000001" hidden="1" thickBot="1">
      <c r="B3414" s="136"/>
      <c r="C3414" s="137">
        <v>1016</v>
      </c>
      <c r="D3414" s="145" t="s">
        <v>216</v>
      </c>
      <c r="E3414" s="704"/>
      <c r="F3414" s="449"/>
      <c r="G3414" s="245"/>
      <c r="H3414" s="245"/>
      <c r="I3414" s="476">
        <f t="shared" si="1012"/>
        <v>0</v>
      </c>
      <c r="J3414" s="243" t="str">
        <f t="shared" si="1006"/>
        <v/>
      </c>
      <c r="K3414" s="244"/>
      <c r="L3414" s="423"/>
      <c r="M3414" s="252"/>
      <c r="N3414" s="315">
        <f t="shared" si="1013"/>
        <v>0</v>
      </c>
      <c r="O3414" s="424">
        <f t="shared" si="1014"/>
        <v>0</v>
      </c>
      <c r="P3414" s="244"/>
      <c r="Q3414" s="423"/>
      <c r="R3414" s="252"/>
      <c r="S3414" s="429">
        <f t="shared" si="1015"/>
        <v>0</v>
      </c>
      <c r="T3414" s="315">
        <f t="shared" si="1016"/>
        <v>0</v>
      </c>
      <c r="U3414" s="252"/>
      <c r="V3414" s="252"/>
      <c r="W3414" s="253"/>
      <c r="X3414" s="313">
        <f t="shared" si="1007"/>
        <v>0</v>
      </c>
    </row>
    <row r="3415" spans="2:24" ht="18.600000000000001" hidden="1" thickBot="1">
      <c r="B3415" s="140"/>
      <c r="C3415" s="164">
        <v>1020</v>
      </c>
      <c r="D3415" s="165" t="s">
        <v>217</v>
      </c>
      <c r="E3415" s="704"/>
      <c r="F3415" s="449"/>
      <c r="G3415" s="245"/>
      <c r="H3415" s="245"/>
      <c r="I3415" s="476">
        <f t="shared" si="1012"/>
        <v>0</v>
      </c>
      <c r="J3415" s="243" t="str">
        <f t="shared" si="1006"/>
        <v/>
      </c>
      <c r="K3415" s="244"/>
      <c r="L3415" s="423"/>
      <c r="M3415" s="252"/>
      <c r="N3415" s="315">
        <f t="shared" si="1013"/>
        <v>0</v>
      </c>
      <c r="O3415" s="424">
        <f t="shared" si="1014"/>
        <v>0</v>
      </c>
      <c r="P3415" s="244"/>
      <c r="Q3415" s="423"/>
      <c r="R3415" s="252"/>
      <c r="S3415" s="429">
        <f t="shared" si="1015"/>
        <v>0</v>
      </c>
      <c r="T3415" s="315">
        <f t="shared" si="1016"/>
        <v>0</v>
      </c>
      <c r="U3415" s="252"/>
      <c r="V3415" s="252"/>
      <c r="W3415" s="253"/>
      <c r="X3415" s="313">
        <f t="shared" si="1007"/>
        <v>0</v>
      </c>
    </row>
    <row r="3416" spans="2:24" ht="18.600000000000001" hidden="1" thickBot="1">
      <c r="B3416" s="136"/>
      <c r="C3416" s="137">
        <v>1030</v>
      </c>
      <c r="D3416" s="145" t="s">
        <v>218</v>
      </c>
      <c r="E3416" s="704"/>
      <c r="F3416" s="449"/>
      <c r="G3416" s="245"/>
      <c r="H3416" s="245"/>
      <c r="I3416" s="476">
        <f t="shared" si="1012"/>
        <v>0</v>
      </c>
      <c r="J3416" s="243" t="str">
        <f t="shared" si="1006"/>
        <v/>
      </c>
      <c r="K3416" s="244"/>
      <c r="L3416" s="423"/>
      <c r="M3416" s="252"/>
      <c r="N3416" s="315">
        <f t="shared" si="1013"/>
        <v>0</v>
      </c>
      <c r="O3416" s="424">
        <f t="shared" si="1014"/>
        <v>0</v>
      </c>
      <c r="P3416" s="244"/>
      <c r="Q3416" s="423"/>
      <c r="R3416" s="252"/>
      <c r="S3416" s="429">
        <f t="shared" si="1015"/>
        <v>0</v>
      </c>
      <c r="T3416" s="315">
        <f t="shared" si="1016"/>
        <v>0</v>
      </c>
      <c r="U3416" s="252"/>
      <c r="V3416" s="252"/>
      <c r="W3416" s="253"/>
      <c r="X3416" s="313">
        <f t="shared" si="1007"/>
        <v>0</v>
      </c>
    </row>
    <row r="3417" spans="2:24" ht="18.600000000000001" hidden="1" thickBot="1">
      <c r="B3417" s="136"/>
      <c r="C3417" s="164">
        <v>1051</v>
      </c>
      <c r="D3417" s="167" t="s">
        <v>219</v>
      </c>
      <c r="E3417" s="704"/>
      <c r="F3417" s="449"/>
      <c r="G3417" s="245"/>
      <c r="H3417" s="245"/>
      <c r="I3417" s="476">
        <f t="shared" si="1012"/>
        <v>0</v>
      </c>
      <c r="J3417" s="243" t="str">
        <f t="shared" si="1006"/>
        <v/>
      </c>
      <c r="K3417" s="244"/>
      <c r="L3417" s="423"/>
      <c r="M3417" s="252"/>
      <c r="N3417" s="315">
        <f t="shared" si="1013"/>
        <v>0</v>
      </c>
      <c r="O3417" s="424">
        <f t="shared" si="1014"/>
        <v>0</v>
      </c>
      <c r="P3417" s="244"/>
      <c r="Q3417" s="663"/>
      <c r="R3417" s="667"/>
      <c r="S3417" s="667"/>
      <c r="T3417" s="667"/>
      <c r="U3417" s="667"/>
      <c r="V3417" s="667"/>
      <c r="W3417" s="711"/>
      <c r="X3417" s="313">
        <f t="shared" si="1007"/>
        <v>0</v>
      </c>
    </row>
    <row r="3418" spans="2:24" ht="18.600000000000001" hidden="1" thickBot="1">
      <c r="B3418" s="136"/>
      <c r="C3418" s="137">
        <v>1052</v>
      </c>
      <c r="D3418" s="145" t="s">
        <v>220</v>
      </c>
      <c r="E3418" s="704"/>
      <c r="F3418" s="449"/>
      <c r="G3418" s="245"/>
      <c r="H3418" s="245"/>
      <c r="I3418" s="476">
        <f t="shared" si="1012"/>
        <v>0</v>
      </c>
      <c r="J3418" s="243" t="str">
        <f t="shared" si="1006"/>
        <v/>
      </c>
      <c r="K3418" s="244"/>
      <c r="L3418" s="423"/>
      <c r="M3418" s="252"/>
      <c r="N3418" s="315">
        <f t="shared" si="1013"/>
        <v>0</v>
      </c>
      <c r="O3418" s="424">
        <f t="shared" si="1014"/>
        <v>0</v>
      </c>
      <c r="P3418" s="244"/>
      <c r="Q3418" s="663"/>
      <c r="R3418" s="667"/>
      <c r="S3418" s="667"/>
      <c r="T3418" s="667"/>
      <c r="U3418" s="667"/>
      <c r="V3418" s="667"/>
      <c r="W3418" s="711"/>
      <c r="X3418" s="313">
        <f t="shared" si="1007"/>
        <v>0</v>
      </c>
    </row>
    <row r="3419" spans="2:24" ht="18.600000000000001" hidden="1" thickBot="1">
      <c r="B3419" s="136"/>
      <c r="C3419" s="168">
        <v>1053</v>
      </c>
      <c r="D3419" s="169" t="s">
        <v>1682</v>
      </c>
      <c r="E3419" s="704"/>
      <c r="F3419" s="449"/>
      <c r="G3419" s="245"/>
      <c r="H3419" s="245"/>
      <c r="I3419" s="476">
        <f t="shared" si="1012"/>
        <v>0</v>
      </c>
      <c r="J3419" s="243" t="str">
        <f t="shared" si="1006"/>
        <v/>
      </c>
      <c r="K3419" s="244"/>
      <c r="L3419" s="423"/>
      <c r="M3419" s="252"/>
      <c r="N3419" s="315">
        <f t="shared" si="1013"/>
        <v>0</v>
      </c>
      <c r="O3419" s="424">
        <f t="shared" si="1014"/>
        <v>0</v>
      </c>
      <c r="P3419" s="244"/>
      <c r="Q3419" s="663"/>
      <c r="R3419" s="667"/>
      <c r="S3419" s="667"/>
      <c r="T3419" s="667"/>
      <c r="U3419" s="667"/>
      <c r="V3419" s="667"/>
      <c r="W3419" s="711"/>
      <c r="X3419" s="313">
        <f t="shared" si="1007"/>
        <v>0</v>
      </c>
    </row>
    <row r="3420" spans="2:24" ht="18.600000000000001" hidden="1" thickBot="1">
      <c r="B3420" s="136"/>
      <c r="C3420" s="137">
        <v>1062</v>
      </c>
      <c r="D3420" s="139" t="s">
        <v>221</v>
      </c>
      <c r="E3420" s="704"/>
      <c r="F3420" s="449"/>
      <c r="G3420" s="245"/>
      <c r="H3420" s="245"/>
      <c r="I3420" s="476">
        <f t="shared" si="1012"/>
        <v>0</v>
      </c>
      <c r="J3420" s="243" t="str">
        <f t="shared" si="1006"/>
        <v/>
      </c>
      <c r="K3420" s="244"/>
      <c r="L3420" s="423"/>
      <c r="M3420" s="252"/>
      <c r="N3420" s="315">
        <f t="shared" si="1013"/>
        <v>0</v>
      </c>
      <c r="O3420" s="424">
        <f t="shared" si="1014"/>
        <v>0</v>
      </c>
      <c r="P3420" s="244"/>
      <c r="Q3420" s="423"/>
      <c r="R3420" s="252"/>
      <c r="S3420" s="429">
        <f>+IF(+(L3420+M3420)&gt;=I3420,+M3420,+(+I3420-L3420))</f>
        <v>0</v>
      </c>
      <c r="T3420" s="315">
        <f>Q3420+R3420-S3420</f>
        <v>0</v>
      </c>
      <c r="U3420" s="252"/>
      <c r="V3420" s="252"/>
      <c r="W3420" s="253"/>
      <c r="X3420" s="313">
        <f t="shared" si="1007"/>
        <v>0</v>
      </c>
    </row>
    <row r="3421" spans="2:24" ht="18.600000000000001" hidden="1" thickBot="1">
      <c r="B3421" s="136"/>
      <c r="C3421" s="137">
        <v>1063</v>
      </c>
      <c r="D3421" s="139" t="s">
        <v>222</v>
      </c>
      <c r="E3421" s="704"/>
      <c r="F3421" s="449"/>
      <c r="G3421" s="245"/>
      <c r="H3421" s="245"/>
      <c r="I3421" s="476">
        <f t="shared" si="1012"/>
        <v>0</v>
      </c>
      <c r="J3421" s="243" t="str">
        <f t="shared" si="1006"/>
        <v/>
      </c>
      <c r="K3421" s="244"/>
      <c r="L3421" s="423"/>
      <c r="M3421" s="252"/>
      <c r="N3421" s="315">
        <f t="shared" si="1013"/>
        <v>0</v>
      </c>
      <c r="O3421" s="424">
        <f t="shared" si="1014"/>
        <v>0</v>
      </c>
      <c r="P3421" s="244"/>
      <c r="Q3421" s="663"/>
      <c r="R3421" s="667"/>
      <c r="S3421" s="667"/>
      <c r="T3421" s="667"/>
      <c r="U3421" s="667"/>
      <c r="V3421" s="667"/>
      <c r="W3421" s="711"/>
      <c r="X3421" s="313">
        <f t="shared" si="1007"/>
        <v>0</v>
      </c>
    </row>
    <row r="3422" spans="2:24" ht="18.600000000000001" hidden="1" thickBot="1">
      <c r="B3422" s="136"/>
      <c r="C3422" s="168">
        <v>1069</v>
      </c>
      <c r="D3422" s="170" t="s">
        <v>223</v>
      </c>
      <c r="E3422" s="704"/>
      <c r="F3422" s="449"/>
      <c r="G3422" s="245"/>
      <c r="H3422" s="245"/>
      <c r="I3422" s="476">
        <f t="shared" si="1012"/>
        <v>0</v>
      </c>
      <c r="J3422" s="243" t="str">
        <f t="shared" ref="J3422:J3453" si="1017">(IF($E3422&lt;&gt;0,$J$2,IF($I3422&lt;&gt;0,$J$2,"")))</f>
        <v/>
      </c>
      <c r="K3422" s="244"/>
      <c r="L3422" s="423"/>
      <c r="M3422" s="252"/>
      <c r="N3422" s="315">
        <f t="shared" si="1013"/>
        <v>0</v>
      </c>
      <c r="O3422" s="424">
        <f t="shared" si="1014"/>
        <v>0</v>
      </c>
      <c r="P3422" s="244"/>
      <c r="Q3422" s="423"/>
      <c r="R3422" s="252"/>
      <c r="S3422" s="429">
        <f>+IF(+(L3422+M3422)&gt;=I3422,+M3422,+(+I3422-L3422))</f>
        <v>0</v>
      </c>
      <c r="T3422" s="315">
        <f>Q3422+R3422-S3422</f>
        <v>0</v>
      </c>
      <c r="U3422" s="252"/>
      <c r="V3422" s="252"/>
      <c r="W3422" s="253"/>
      <c r="X3422" s="313">
        <f t="shared" ref="X3422:X3453" si="1018">T3422-U3422-V3422-W3422</f>
        <v>0</v>
      </c>
    </row>
    <row r="3423" spans="2:24" ht="31.8" hidden="1" thickBot="1">
      <c r="B3423" s="140"/>
      <c r="C3423" s="137">
        <v>1091</v>
      </c>
      <c r="D3423" s="145" t="s">
        <v>224</v>
      </c>
      <c r="E3423" s="704"/>
      <c r="F3423" s="449"/>
      <c r="G3423" s="245"/>
      <c r="H3423" s="245"/>
      <c r="I3423" s="476">
        <f t="shared" si="1012"/>
        <v>0</v>
      </c>
      <c r="J3423" s="243" t="str">
        <f t="shared" si="1017"/>
        <v/>
      </c>
      <c r="K3423" s="244"/>
      <c r="L3423" s="423"/>
      <c r="M3423" s="252"/>
      <c r="N3423" s="315">
        <f t="shared" si="1013"/>
        <v>0</v>
      </c>
      <c r="O3423" s="424">
        <f t="shared" si="1014"/>
        <v>0</v>
      </c>
      <c r="P3423" s="244"/>
      <c r="Q3423" s="423"/>
      <c r="R3423" s="252"/>
      <c r="S3423" s="429">
        <f>+IF(+(L3423+M3423)&gt;=I3423,+M3423,+(+I3423-L3423))</f>
        <v>0</v>
      </c>
      <c r="T3423" s="315">
        <f>Q3423+R3423-S3423</f>
        <v>0</v>
      </c>
      <c r="U3423" s="252"/>
      <c r="V3423" s="252"/>
      <c r="W3423" s="253"/>
      <c r="X3423" s="313">
        <f t="shared" si="1018"/>
        <v>0</v>
      </c>
    </row>
    <row r="3424" spans="2:24" ht="18.600000000000001" hidden="1" thickBot="1">
      <c r="B3424" s="136"/>
      <c r="C3424" s="137">
        <v>1092</v>
      </c>
      <c r="D3424" s="145" t="s">
        <v>352</v>
      </c>
      <c r="E3424" s="704"/>
      <c r="F3424" s="449"/>
      <c r="G3424" s="245"/>
      <c r="H3424" s="245"/>
      <c r="I3424" s="476">
        <f t="shared" si="1012"/>
        <v>0</v>
      </c>
      <c r="J3424" s="243" t="str">
        <f t="shared" si="1017"/>
        <v/>
      </c>
      <c r="K3424" s="244"/>
      <c r="L3424" s="423"/>
      <c r="M3424" s="252"/>
      <c r="N3424" s="315">
        <f t="shared" si="1013"/>
        <v>0</v>
      </c>
      <c r="O3424" s="424">
        <f t="shared" si="1014"/>
        <v>0</v>
      </c>
      <c r="P3424" s="244"/>
      <c r="Q3424" s="663"/>
      <c r="R3424" s="667"/>
      <c r="S3424" s="667"/>
      <c r="T3424" s="667"/>
      <c r="U3424" s="667"/>
      <c r="V3424" s="667"/>
      <c r="W3424" s="711"/>
      <c r="X3424" s="313">
        <f t="shared" si="1018"/>
        <v>0</v>
      </c>
    </row>
    <row r="3425" spans="2:24" ht="18.600000000000001" hidden="1" thickBot="1">
      <c r="B3425" s="136"/>
      <c r="C3425" s="142">
        <v>1098</v>
      </c>
      <c r="D3425" s="146" t="s">
        <v>225</v>
      </c>
      <c r="E3425" s="704"/>
      <c r="F3425" s="449"/>
      <c r="G3425" s="245"/>
      <c r="H3425" s="245"/>
      <c r="I3425" s="476">
        <f t="shared" si="1012"/>
        <v>0</v>
      </c>
      <c r="J3425" s="243" t="str">
        <f t="shared" si="1017"/>
        <v/>
      </c>
      <c r="K3425" s="244"/>
      <c r="L3425" s="423"/>
      <c r="M3425" s="252"/>
      <c r="N3425" s="315">
        <f t="shared" si="1013"/>
        <v>0</v>
      </c>
      <c r="O3425" s="424">
        <f t="shared" si="1014"/>
        <v>0</v>
      </c>
      <c r="P3425" s="244"/>
      <c r="Q3425" s="423"/>
      <c r="R3425" s="252"/>
      <c r="S3425" s="429">
        <f>+IF(+(L3425+M3425)&gt;=I3425,+M3425,+(+I3425-L3425))</f>
        <v>0</v>
      </c>
      <c r="T3425" s="315">
        <f>Q3425+R3425-S3425</f>
        <v>0</v>
      </c>
      <c r="U3425" s="252"/>
      <c r="V3425" s="252"/>
      <c r="W3425" s="253"/>
      <c r="X3425" s="313">
        <f t="shared" si="1018"/>
        <v>0</v>
      </c>
    </row>
    <row r="3426" spans="2:24" ht="18.600000000000001" hidden="1" thickBot="1">
      <c r="B3426" s="686">
        <v>1900</v>
      </c>
      <c r="C3426" s="942" t="s">
        <v>286</v>
      </c>
      <c r="D3426" s="942"/>
      <c r="E3426" s="687"/>
      <c r="F3426" s="688">
        <f>SUM(F3427:F3429)</f>
        <v>0</v>
      </c>
      <c r="G3426" s="689">
        <f>SUM(G3427:G3429)</f>
        <v>0</v>
      </c>
      <c r="H3426" s="689">
        <f>SUM(H3427:H3429)</f>
        <v>0</v>
      </c>
      <c r="I3426" s="689">
        <f>SUM(I3427:I3429)</f>
        <v>0</v>
      </c>
      <c r="J3426" s="243" t="str">
        <f t="shared" si="1017"/>
        <v/>
      </c>
      <c r="K3426" s="244"/>
      <c r="L3426" s="316">
        <f>SUM(L3427:L3429)</f>
        <v>0</v>
      </c>
      <c r="M3426" s="317">
        <f>SUM(M3427:M3429)</f>
        <v>0</v>
      </c>
      <c r="N3426" s="425">
        <f>SUM(N3427:N3429)</f>
        <v>0</v>
      </c>
      <c r="O3426" s="426">
        <f>SUM(O3427:O3429)</f>
        <v>0</v>
      </c>
      <c r="P3426" s="244"/>
      <c r="Q3426" s="665"/>
      <c r="R3426" s="666"/>
      <c r="S3426" s="666"/>
      <c r="T3426" s="666"/>
      <c r="U3426" s="666"/>
      <c r="V3426" s="666"/>
      <c r="W3426" s="712"/>
      <c r="X3426" s="313">
        <f t="shared" si="1018"/>
        <v>0</v>
      </c>
    </row>
    <row r="3427" spans="2:24" ht="18.600000000000001" hidden="1" thickBot="1">
      <c r="B3427" s="136"/>
      <c r="C3427" s="144">
        <v>1901</v>
      </c>
      <c r="D3427" s="138" t="s">
        <v>287</v>
      </c>
      <c r="E3427" s="704"/>
      <c r="F3427" s="449"/>
      <c r="G3427" s="245"/>
      <c r="H3427" s="245"/>
      <c r="I3427" s="476">
        <f>F3427+G3427+H3427</f>
        <v>0</v>
      </c>
      <c r="J3427" s="243" t="str">
        <f t="shared" si="1017"/>
        <v/>
      </c>
      <c r="K3427" s="244"/>
      <c r="L3427" s="423"/>
      <c r="M3427" s="252"/>
      <c r="N3427" s="315">
        <f>I3427</f>
        <v>0</v>
      </c>
      <c r="O3427" s="424">
        <f>L3427+M3427-N3427</f>
        <v>0</v>
      </c>
      <c r="P3427" s="244"/>
      <c r="Q3427" s="663"/>
      <c r="R3427" s="667"/>
      <c r="S3427" s="667"/>
      <c r="T3427" s="667"/>
      <c r="U3427" s="667"/>
      <c r="V3427" s="667"/>
      <c r="W3427" s="711"/>
      <c r="X3427" s="313">
        <f t="shared" si="1018"/>
        <v>0</v>
      </c>
    </row>
    <row r="3428" spans="2:24" ht="18.600000000000001" hidden="1" thickBot="1">
      <c r="B3428" s="136"/>
      <c r="C3428" s="137">
        <v>1981</v>
      </c>
      <c r="D3428" s="139" t="s">
        <v>288</v>
      </c>
      <c r="E3428" s="704"/>
      <c r="F3428" s="449"/>
      <c r="G3428" s="245"/>
      <c r="H3428" s="245"/>
      <c r="I3428" s="476">
        <f>F3428+G3428+H3428</f>
        <v>0</v>
      </c>
      <c r="J3428" s="243" t="str">
        <f t="shared" si="1017"/>
        <v/>
      </c>
      <c r="K3428" s="244"/>
      <c r="L3428" s="423"/>
      <c r="M3428" s="252"/>
      <c r="N3428" s="315">
        <f>I3428</f>
        <v>0</v>
      </c>
      <c r="O3428" s="424">
        <f>L3428+M3428-N3428</f>
        <v>0</v>
      </c>
      <c r="P3428" s="244"/>
      <c r="Q3428" s="663"/>
      <c r="R3428" s="667"/>
      <c r="S3428" s="667"/>
      <c r="T3428" s="667"/>
      <c r="U3428" s="667"/>
      <c r="V3428" s="667"/>
      <c r="W3428" s="711"/>
      <c r="X3428" s="313">
        <f t="shared" si="1018"/>
        <v>0</v>
      </c>
    </row>
    <row r="3429" spans="2:24" ht="18.600000000000001" hidden="1" thickBot="1">
      <c r="B3429" s="136"/>
      <c r="C3429" s="142">
        <v>1991</v>
      </c>
      <c r="D3429" s="141" t="s">
        <v>289</v>
      </c>
      <c r="E3429" s="704"/>
      <c r="F3429" s="449"/>
      <c r="G3429" s="245"/>
      <c r="H3429" s="245"/>
      <c r="I3429" s="476">
        <f>F3429+G3429+H3429</f>
        <v>0</v>
      </c>
      <c r="J3429" s="243" t="str">
        <f t="shared" si="1017"/>
        <v/>
      </c>
      <c r="K3429" s="244"/>
      <c r="L3429" s="423"/>
      <c r="M3429" s="252"/>
      <c r="N3429" s="315">
        <f>I3429</f>
        <v>0</v>
      </c>
      <c r="O3429" s="424">
        <f>L3429+M3429-N3429</f>
        <v>0</v>
      </c>
      <c r="P3429" s="244"/>
      <c r="Q3429" s="663"/>
      <c r="R3429" s="667"/>
      <c r="S3429" s="667"/>
      <c r="T3429" s="667"/>
      <c r="U3429" s="667"/>
      <c r="V3429" s="667"/>
      <c r="W3429" s="711"/>
      <c r="X3429" s="313">
        <f t="shared" si="1018"/>
        <v>0</v>
      </c>
    </row>
    <row r="3430" spans="2:24" ht="18.600000000000001" hidden="1" thickBot="1">
      <c r="B3430" s="686">
        <v>2100</v>
      </c>
      <c r="C3430" s="942" t="s">
        <v>1067</v>
      </c>
      <c r="D3430" s="942"/>
      <c r="E3430" s="687"/>
      <c r="F3430" s="688">
        <f>SUM(F3431:F3435)</f>
        <v>0</v>
      </c>
      <c r="G3430" s="689">
        <f>SUM(G3431:G3435)</f>
        <v>0</v>
      </c>
      <c r="H3430" s="689">
        <f>SUM(H3431:H3435)</f>
        <v>0</v>
      </c>
      <c r="I3430" s="689">
        <f>SUM(I3431:I3435)</f>
        <v>0</v>
      </c>
      <c r="J3430" s="243" t="str">
        <f t="shared" si="1017"/>
        <v/>
      </c>
      <c r="K3430" s="244"/>
      <c r="L3430" s="316">
        <f>SUM(L3431:L3435)</f>
        <v>0</v>
      </c>
      <c r="M3430" s="317">
        <f>SUM(M3431:M3435)</f>
        <v>0</v>
      </c>
      <c r="N3430" s="425">
        <f>SUM(N3431:N3435)</f>
        <v>0</v>
      </c>
      <c r="O3430" s="426">
        <f>SUM(O3431:O3435)</f>
        <v>0</v>
      </c>
      <c r="P3430" s="244"/>
      <c r="Q3430" s="665"/>
      <c r="R3430" s="666"/>
      <c r="S3430" s="666"/>
      <c r="T3430" s="666"/>
      <c r="U3430" s="666"/>
      <c r="V3430" s="666"/>
      <c r="W3430" s="712"/>
      <c r="X3430" s="313">
        <f t="shared" si="1018"/>
        <v>0</v>
      </c>
    </row>
    <row r="3431" spans="2:24" ht="18.600000000000001" hidden="1" thickBot="1">
      <c r="B3431" s="136"/>
      <c r="C3431" s="144">
        <v>2110</v>
      </c>
      <c r="D3431" s="147" t="s">
        <v>226</v>
      </c>
      <c r="E3431" s="704"/>
      <c r="F3431" s="449"/>
      <c r="G3431" s="245"/>
      <c r="H3431" s="245"/>
      <c r="I3431" s="476">
        <f>F3431+G3431+H3431</f>
        <v>0</v>
      </c>
      <c r="J3431" s="243" t="str">
        <f t="shared" si="1017"/>
        <v/>
      </c>
      <c r="K3431" s="244"/>
      <c r="L3431" s="423"/>
      <c r="M3431" s="252"/>
      <c r="N3431" s="315">
        <f>I3431</f>
        <v>0</v>
      </c>
      <c r="O3431" s="424">
        <f>L3431+M3431-N3431</f>
        <v>0</v>
      </c>
      <c r="P3431" s="244"/>
      <c r="Q3431" s="663"/>
      <c r="R3431" s="667"/>
      <c r="S3431" s="667"/>
      <c r="T3431" s="667"/>
      <c r="U3431" s="667"/>
      <c r="V3431" s="667"/>
      <c r="W3431" s="711"/>
      <c r="X3431" s="313">
        <f t="shared" si="1018"/>
        <v>0</v>
      </c>
    </row>
    <row r="3432" spans="2:24" ht="18.600000000000001" hidden="1" thickBot="1">
      <c r="B3432" s="171"/>
      <c r="C3432" s="137">
        <v>2120</v>
      </c>
      <c r="D3432" s="159" t="s">
        <v>227</v>
      </c>
      <c r="E3432" s="704"/>
      <c r="F3432" s="449"/>
      <c r="G3432" s="245"/>
      <c r="H3432" s="245"/>
      <c r="I3432" s="476">
        <f>F3432+G3432+H3432</f>
        <v>0</v>
      </c>
      <c r="J3432" s="243" t="str">
        <f t="shared" si="1017"/>
        <v/>
      </c>
      <c r="K3432" s="244"/>
      <c r="L3432" s="423"/>
      <c r="M3432" s="252"/>
      <c r="N3432" s="315">
        <f>I3432</f>
        <v>0</v>
      </c>
      <c r="O3432" s="424">
        <f>L3432+M3432-N3432</f>
        <v>0</v>
      </c>
      <c r="P3432" s="244"/>
      <c r="Q3432" s="663"/>
      <c r="R3432" s="667"/>
      <c r="S3432" s="667"/>
      <c r="T3432" s="667"/>
      <c r="U3432" s="667"/>
      <c r="V3432" s="667"/>
      <c r="W3432" s="711"/>
      <c r="X3432" s="313">
        <f t="shared" si="1018"/>
        <v>0</v>
      </c>
    </row>
    <row r="3433" spans="2:24" ht="18.600000000000001" hidden="1" thickBot="1">
      <c r="B3433" s="171"/>
      <c r="C3433" s="137">
        <v>2125</v>
      </c>
      <c r="D3433" s="156" t="s">
        <v>1060</v>
      </c>
      <c r="E3433" s="704"/>
      <c r="F3433" s="592">
        <v>0</v>
      </c>
      <c r="G3433" s="592">
        <v>0</v>
      </c>
      <c r="H3433" s="592">
        <v>0</v>
      </c>
      <c r="I3433" s="476">
        <f>F3433+G3433+H3433</f>
        <v>0</v>
      </c>
      <c r="J3433" s="243" t="str">
        <f t="shared" si="1017"/>
        <v/>
      </c>
      <c r="K3433" s="244"/>
      <c r="L3433" s="423"/>
      <c r="M3433" s="252"/>
      <c r="N3433" s="315">
        <f>I3433</f>
        <v>0</v>
      </c>
      <c r="O3433" s="424">
        <f>L3433+M3433-N3433</f>
        <v>0</v>
      </c>
      <c r="P3433" s="244"/>
      <c r="Q3433" s="663"/>
      <c r="R3433" s="667"/>
      <c r="S3433" s="667"/>
      <c r="T3433" s="667"/>
      <c r="U3433" s="667"/>
      <c r="V3433" s="667"/>
      <c r="W3433" s="711"/>
      <c r="X3433" s="313">
        <f t="shared" si="1018"/>
        <v>0</v>
      </c>
    </row>
    <row r="3434" spans="2:24" ht="18.600000000000001" hidden="1" thickBot="1">
      <c r="B3434" s="143"/>
      <c r="C3434" s="137">
        <v>2140</v>
      </c>
      <c r="D3434" s="159" t="s">
        <v>229</v>
      </c>
      <c r="E3434" s="704"/>
      <c r="F3434" s="592">
        <v>0</v>
      </c>
      <c r="G3434" s="592">
        <v>0</v>
      </c>
      <c r="H3434" s="592">
        <v>0</v>
      </c>
      <c r="I3434" s="476">
        <f>F3434+G3434+H3434</f>
        <v>0</v>
      </c>
      <c r="J3434" s="243" t="str">
        <f t="shared" si="1017"/>
        <v/>
      </c>
      <c r="K3434" s="244"/>
      <c r="L3434" s="423"/>
      <c r="M3434" s="252"/>
      <c r="N3434" s="315">
        <f>I3434</f>
        <v>0</v>
      </c>
      <c r="O3434" s="424">
        <f>L3434+M3434-N3434</f>
        <v>0</v>
      </c>
      <c r="P3434" s="244"/>
      <c r="Q3434" s="663"/>
      <c r="R3434" s="667"/>
      <c r="S3434" s="667"/>
      <c r="T3434" s="667"/>
      <c r="U3434" s="667"/>
      <c r="V3434" s="667"/>
      <c r="W3434" s="711"/>
      <c r="X3434" s="313">
        <f t="shared" si="1018"/>
        <v>0</v>
      </c>
    </row>
    <row r="3435" spans="2:24" ht="18.600000000000001" hidden="1" thickBot="1">
      <c r="B3435" s="136"/>
      <c r="C3435" s="142">
        <v>2190</v>
      </c>
      <c r="D3435" s="491" t="s">
        <v>230</v>
      </c>
      <c r="E3435" s="704"/>
      <c r="F3435" s="449"/>
      <c r="G3435" s="245"/>
      <c r="H3435" s="245"/>
      <c r="I3435" s="476">
        <f>F3435+G3435+H3435</f>
        <v>0</v>
      </c>
      <c r="J3435" s="243" t="str">
        <f t="shared" si="1017"/>
        <v/>
      </c>
      <c r="K3435" s="244"/>
      <c r="L3435" s="423"/>
      <c r="M3435" s="252"/>
      <c r="N3435" s="315">
        <f>I3435</f>
        <v>0</v>
      </c>
      <c r="O3435" s="424">
        <f>L3435+M3435-N3435</f>
        <v>0</v>
      </c>
      <c r="P3435" s="244"/>
      <c r="Q3435" s="663"/>
      <c r="R3435" s="667"/>
      <c r="S3435" s="667"/>
      <c r="T3435" s="667"/>
      <c r="U3435" s="667"/>
      <c r="V3435" s="667"/>
      <c r="W3435" s="711"/>
      <c r="X3435" s="313">
        <f t="shared" si="1018"/>
        <v>0</v>
      </c>
    </row>
    <row r="3436" spans="2:24" ht="18.600000000000001" hidden="1" thickBot="1">
      <c r="B3436" s="686">
        <v>2200</v>
      </c>
      <c r="C3436" s="942" t="s">
        <v>231</v>
      </c>
      <c r="D3436" s="942"/>
      <c r="E3436" s="687"/>
      <c r="F3436" s="688">
        <f>SUM(F3437:F3438)</f>
        <v>0</v>
      </c>
      <c r="G3436" s="689">
        <f>SUM(G3437:G3438)</f>
        <v>0</v>
      </c>
      <c r="H3436" s="689">
        <f>SUM(H3437:H3438)</f>
        <v>0</v>
      </c>
      <c r="I3436" s="689">
        <f>SUM(I3437:I3438)</f>
        <v>0</v>
      </c>
      <c r="J3436" s="243" t="str">
        <f t="shared" si="1017"/>
        <v/>
      </c>
      <c r="K3436" s="244"/>
      <c r="L3436" s="316">
        <f>SUM(L3437:L3438)</f>
        <v>0</v>
      </c>
      <c r="M3436" s="317">
        <f>SUM(M3437:M3438)</f>
        <v>0</v>
      </c>
      <c r="N3436" s="425">
        <f>SUM(N3437:N3438)</f>
        <v>0</v>
      </c>
      <c r="O3436" s="426">
        <f>SUM(O3437:O3438)</f>
        <v>0</v>
      </c>
      <c r="P3436" s="244"/>
      <c r="Q3436" s="665"/>
      <c r="R3436" s="666"/>
      <c r="S3436" s="666"/>
      <c r="T3436" s="666"/>
      <c r="U3436" s="666"/>
      <c r="V3436" s="666"/>
      <c r="W3436" s="712"/>
      <c r="X3436" s="313">
        <f t="shared" si="1018"/>
        <v>0</v>
      </c>
    </row>
    <row r="3437" spans="2:24" ht="18.600000000000001" hidden="1" thickBot="1">
      <c r="B3437" s="136"/>
      <c r="C3437" s="137">
        <v>2221</v>
      </c>
      <c r="D3437" s="139" t="s">
        <v>1440</v>
      </c>
      <c r="E3437" s="704"/>
      <c r="F3437" s="449"/>
      <c r="G3437" s="245"/>
      <c r="H3437" s="245"/>
      <c r="I3437" s="476">
        <f t="shared" ref="I3437:I3442" si="1019">F3437+G3437+H3437</f>
        <v>0</v>
      </c>
      <c r="J3437" s="243" t="str">
        <f t="shared" si="1017"/>
        <v/>
      </c>
      <c r="K3437" s="244"/>
      <c r="L3437" s="423"/>
      <c r="M3437" s="252"/>
      <c r="N3437" s="315">
        <f t="shared" ref="N3437:N3442" si="1020">I3437</f>
        <v>0</v>
      </c>
      <c r="O3437" s="424">
        <f t="shared" ref="O3437:O3442" si="1021">L3437+M3437-N3437</f>
        <v>0</v>
      </c>
      <c r="P3437" s="244"/>
      <c r="Q3437" s="663"/>
      <c r="R3437" s="667"/>
      <c r="S3437" s="667"/>
      <c r="T3437" s="667"/>
      <c r="U3437" s="667"/>
      <c r="V3437" s="667"/>
      <c r="W3437" s="711"/>
      <c r="X3437" s="313">
        <f t="shared" si="1018"/>
        <v>0</v>
      </c>
    </row>
    <row r="3438" spans="2:24" ht="18.600000000000001" hidden="1" thickBot="1">
      <c r="B3438" s="136"/>
      <c r="C3438" s="142">
        <v>2224</v>
      </c>
      <c r="D3438" s="141" t="s">
        <v>232</v>
      </c>
      <c r="E3438" s="704"/>
      <c r="F3438" s="449"/>
      <c r="G3438" s="245"/>
      <c r="H3438" s="245"/>
      <c r="I3438" s="476">
        <f t="shared" si="1019"/>
        <v>0</v>
      </c>
      <c r="J3438" s="243" t="str">
        <f t="shared" si="1017"/>
        <v/>
      </c>
      <c r="K3438" s="244"/>
      <c r="L3438" s="423"/>
      <c r="M3438" s="252"/>
      <c r="N3438" s="315">
        <f t="shared" si="1020"/>
        <v>0</v>
      </c>
      <c r="O3438" s="424">
        <f t="shared" si="1021"/>
        <v>0</v>
      </c>
      <c r="P3438" s="244"/>
      <c r="Q3438" s="663"/>
      <c r="R3438" s="667"/>
      <c r="S3438" s="667"/>
      <c r="T3438" s="667"/>
      <c r="U3438" s="667"/>
      <c r="V3438" s="667"/>
      <c r="W3438" s="711"/>
      <c r="X3438" s="313">
        <f t="shared" si="1018"/>
        <v>0</v>
      </c>
    </row>
    <row r="3439" spans="2:24" ht="18.600000000000001" hidden="1" thickBot="1">
      <c r="B3439" s="686">
        <v>2500</v>
      </c>
      <c r="C3439" s="944" t="s">
        <v>233</v>
      </c>
      <c r="D3439" s="944"/>
      <c r="E3439" s="687"/>
      <c r="F3439" s="690"/>
      <c r="G3439" s="691"/>
      <c r="H3439" s="691"/>
      <c r="I3439" s="692">
        <f t="shared" si="1019"/>
        <v>0</v>
      </c>
      <c r="J3439" s="243" t="str">
        <f t="shared" si="1017"/>
        <v/>
      </c>
      <c r="K3439" s="244"/>
      <c r="L3439" s="428"/>
      <c r="M3439" s="254"/>
      <c r="N3439" s="315">
        <f t="shared" si="1020"/>
        <v>0</v>
      </c>
      <c r="O3439" s="424">
        <f t="shared" si="1021"/>
        <v>0</v>
      </c>
      <c r="P3439" s="244"/>
      <c r="Q3439" s="665"/>
      <c r="R3439" s="666"/>
      <c r="S3439" s="667"/>
      <c r="T3439" s="667"/>
      <c r="U3439" s="666"/>
      <c r="V3439" s="667"/>
      <c r="W3439" s="711"/>
      <c r="X3439" s="313">
        <f t="shared" si="1018"/>
        <v>0</v>
      </c>
    </row>
    <row r="3440" spans="2:24" ht="18.600000000000001" hidden="1" thickBot="1">
      <c r="B3440" s="686">
        <v>2600</v>
      </c>
      <c r="C3440" s="961" t="s">
        <v>234</v>
      </c>
      <c r="D3440" s="962"/>
      <c r="E3440" s="687"/>
      <c r="F3440" s="690"/>
      <c r="G3440" s="691"/>
      <c r="H3440" s="691"/>
      <c r="I3440" s="692">
        <f t="shared" si="1019"/>
        <v>0</v>
      </c>
      <c r="J3440" s="243" t="str">
        <f t="shared" si="1017"/>
        <v/>
      </c>
      <c r="K3440" s="244"/>
      <c r="L3440" s="428"/>
      <c r="M3440" s="254"/>
      <c r="N3440" s="315">
        <f t="shared" si="1020"/>
        <v>0</v>
      </c>
      <c r="O3440" s="424">
        <f t="shared" si="1021"/>
        <v>0</v>
      </c>
      <c r="P3440" s="244"/>
      <c r="Q3440" s="665"/>
      <c r="R3440" s="666"/>
      <c r="S3440" s="667"/>
      <c r="T3440" s="667"/>
      <c r="U3440" s="666"/>
      <c r="V3440" s="667"/>
      <c r="W3440" s="711"/>
      <c r="X3440" s="313">
        <f t="shared" si="1018"/>
        <v>0</v>
      </c>
    </row>
    <row r="3441" spans="2:24" ht="18.600000000000001" hidden="1" thickBot="1">
      <c r="B3441" s="686">
        <v>2700</v>
      </c>
      <c r="C3441" s="961" t="s">
        <v>235</v>
      </c>
      <c r="D3441" s="962"/>
      <c r="E3441" s="687"/>
      <c r="F3441" s="690"/>
      <c r="G3441" s="691"/>
      <c r="H3441" s="691"/>
      <c r="I3441" s="692">
        <f t="shared" si="1019"/>
        <v>0</v>
      </c>
      <c r="J3441" s="243" t="str">
        <f t="shared" si="1017"/>
        <v/>
      </c>
      <c r="K3441" s="244"/>
      <c r="L3441" s="428"/>
      <c r="M3441" s="254"/>
      <c r="N3441" s="315">
        <f t="shared" si="1020"/>
        <v>0</v>
      </c>
      <c r="O3441" s="424">
        <f t="shared" si="1021"/>
        <v>0</v>
      </c>
      <c r="P3441" s="244"/>
      <c r="Q3441" s="665"/>
      <c r="R3441" s="666"/>
      <c r="S3441" s="667"/>
      <c r="T3441" s="667"/>
      <c r="U3441" s="666"/>
      <c r="V3441" s="667"/>
      <c r="W3441" s="711"/>
      <c r="X3441" s="313">
        <f t="shared" si="1018"/>
        <v>0</v>
      </c>
    </row>
    <row r="3442" spans="2:24" ht="18.600000000000001" hidden="1" thickBot="1">
      <c r="B3442" s="686">
        <v>2800</v>
      </c>
      <c r="C3442" s="961" t="s">
        <v>1683</v>
      </c>
      <c r="D3442" s="962"/>
      <c r="E3442" s="687"/>
      <c r="F3442" s="690"/>
      <c r="G3442" s="691"/>
      <c r="H3442" s="691"/>
      <c r="I3442" s="692">
        <f t="shared" si="1019"/>
        <v>0</v>
      </c>
      <c r="J3442" s="243" t="str">
        <f t="shared" si="1017"/>
        <v/>
      </c>
      <c r="K3442" s="244"/>
      <c r="L3442" s="428"/>
      <c r="M3442" s="254"/>
      <c r="N3442" s="315">
        <f t="shared" si="1020"/>
        <v>0</v>
      </c>
      <c r="O3442" s="424">
        <f t="shared" si="1021"/>
        <v>0</v>
      </c>
      <c r="P3442" s="244"/>
      <c r="Q3442" s="665"/>
      <c r="R3442" s="666"/>
      <c r="S3442" s="667"/>
      <c r="T3442" s="667"/>
      <c r="U3442" s="666"/>
      <c r="V3442" s="667"/>
      <c r="W3442" s="711"/>
      <c r="X3442" s="313">
        <f t="shared" si="1018"/>
        <v>0</v>
      </c>
    </row>
    <row r="3443" spans="2:24" ht="18.600000000000001" hidden="1" thickBot="1">
      <c r="B3443" s="686">
        <v>2900</v>
      </c>
      <c r="C3443" s="952" t="s">
        <v>236</v>
      </c>
      <c r="D3443" s="953"/>
      <c r="E3443" s="687"/>
      <c r="F3443" s="688">
        <f>SUM(F3444:F3451)</f>
        <v>0</v>
      </c>
      <c r="G3443" s="689">
        <f>SUM(G3444:G3451)</f>
        <v>0</v>
      </c>
      <c r="H3443" s="689">
        <f>SUM(H3444:H3451)</f>
        <v>0</v>
      </c>
      <c r="I3443" s="689">
        <f>SUM(I3444:I3451)</f>
        <v>0</v>
      </c>
      <c r="J3443" s="243" t="str">
        <f t="shared" si="1017"/>
        <v/>
      </c>
      <c r="K3443" s="244"/>
      <c r="L3443" s="316">
        <f>SUM(L3444:L3451)</f>
        <v>0</v>
      </c>
      <c r="M3443" s="317">
        <f>SUM(M3444:M3451)</f>
        <v>0</v>
      </c>
      <c r="N3443" s="425">
        <f>SUM(N3444:N3451)</f>
        <v>0</v>
      </c>
      <c r="O3443" s="426">
        <f>SUM(O3444:O3451)</f>
        <v>0</v>
      </c>
      <c r="P3443" s="244"/>
      <c r="Q3443" s="665"/>
      <c r="R3443" s="666"/>
      <c r="S3443" s="666"/>
      <c r="T3443" s="666"/>
      <c r="U3443" s="666"/>
      <c r="V3443" s="666"/>
      <c r="W3443" s="712"/>
      <c r="X3443" s="313">
        <f t="shared" si="1018"/>
        <v>0</v>
      </c>
    </row>
    <row r="3444" spans="2:24" ht="18.600000000000001" hidden="1" thickBot="1">
      <c r="B3444" s="172"/>
      <c r="C3444" s="144">
        <v>2910</v>
      </c>
      <c r="D3444" s="319" t="s">
        <v>1720</v>
      </c>
      <c r="E3444" s="704"/>
      <c r="F3444" s="449"/>
      <c r="G3444" s="245"/>
      <c r="H3444" s="245"/>
      <c r="I3444" s="476">
        <f t="shared" ref="I3444:I3451" si="1022">F3444+G3444+H3444</f>
        <v>0</v>
      </c>
      <c r="J3444" s="243" t="str">
        <f t="shared" si="1017"/>
        <v/>
      </c>
      <c r="K3444" s="244"/>
      <c r="L3444" s="423"/>
      <c r="M3444" s="252"/>
      <c r="N3444" s="315">
        <f t="shared" ref="N3444:N3451" si="1023">I3444</f>
        <v>0</v>
      </c>
      <c r="O3444" s="424">
        <f t="shared" ref="O3444:O3451" si="1024">L3444+M3444-N3444</f>
        <v>0</v>
      </c>
      <c r="P3444" s="244"/>
      <c r="Q3444" s="663"/>
      <c r="R3444" s="667"/>
      <c r="S3444" s="667"/>
      <c r="T3444" s="667"/>
      <c r="U3444" s="667"/>
      <c r="V3444" s="667"/>
      <c r="W3444" s="711"/>
      <c r="X3444" s="313">
        <f t="shared" si="1018"/>
        <v>0</v>
      </c>
    </row>
    <row r="3445" spans="2:24" ht="18.600000000000001" hidden="1" thickBot="1">
      <c r="B3445" s="172"/>
      <c r="C3445" s="144">
        <v>2920</v>
      </c>
      <c r="D3445" s="319" t="s">
        <v>237</v>
      </c>
      <c r="E3445" s="704"/>
      <c r="F3445" s="449"/>
      <c r="G3445" s="245"/>
      <c r="H3445" s="245"/>
      <c r="I3445" s="476">
        <f t="shared" si="1022"/>
        <v>0</v>
      </c>
      <c r="J3445" s="243" t="str">
        <f t="shared" si="1017"/>
        <v/>
      </c>
      <c r="K3445" s="244"/>
      <c r="L3445" s="423"/>
      <c r="M3445" s="252"/>
      <c r="N3445" s="315">
        <f t="shared" si="1023"/>
        <v>0</v>
      </c>
      <c r="O3445" s="424">
        <f t="shared" si="1024"/>
        <v>0</v>
      </c>
      <c r="P3445" s="244"/>
      <c r="Q3445" s="663"/>
      <c r="R3445" s="667"/>
      <c r="S3445" s="667"/>
      <c r="T3445" s="667"/>
      <c r="U3445" s="667"/>
      <c r="V3445" s="667"/>
      <c r="W3445" s="711"/>
      <c r="X3445" s="313">
        <f t="shared" si="1018"/>
        <v>0</v>
      </c>
    </row>
    <row r="3446" spans="2:24" ht="33" hidden="1" thickBot="1">
      <c r="B3446" s="172"/>
      <c r="C3446" s="168">
        <v>2969</v>
      </c>
      <c r="D3446" s="320" t="s">
        <v>238</v>
      </c>
      <c r="E3446" s="704"/>
      <c r="F3446" s="449"/>
      <c r="G3446" s="245"/>
      <c r="H3446" s="245"/>
      <c r="I3446" s="476">
        <f t="shared" si="1022"/>
        <v>0</v>
      </c>
      <c r="J3446" s="243" t="str">
        <f t="shared" si="1017"/>
        <v/>
      </c>
      <c r="K3446" s="244"/>
      <c r="L3446" s="423"/>
      <c r="M3446" s="252"/>
      <c r="N3446" s="315">
        <f t="shared" si="1023"/>
        <v>0</v>
      </c>
      <c r="O3446" s="424">
        <f t="shared" si="1024"/>
        <v>0</v>
      </c>
      <c r="P3446" s="244"/>
      <c r="Q3446" s="663"/>
      <c r="R3446" s="667"/>
      <c r="S3446" s="667"/>
      <c r="T3446" s="667"/>
      <c r="U3446" s="667"/>
      <c r="V3446" s="667"/>
      <c r="W3446" s="711"/>
      <c r="X3446" s="313">
        <f t="shared" si="1018"/>
        <v>0</v>
      </c>
    </row>
    <row r="3447" spans="2:24" ht="33" hidden="1" thickBot="1">
      <c r="B3447" s="172"/>
      <c r="C3447" s="168">
        <v>2970</v>
      </c>
      <c r="D3447" s="320" t="s">
        <v>239</v>
      </c>
      <c r="E3447" s="704"/>
      <c r="F3447" s="449"/>
      <c r="G3447" s="245"/>
      <c r="H3447" s="245"/>
      <c r="I3447" s="476">
        <f t="shared" si="1022"/>
        <v>0</v>
      </c>
      <c r="J3447" s="243" t="str">
        <f t="shared" si="1017"/>
        <v/>
      </c>
      <c r="K3447" s="244"/>
      <c r="L3447" s="423"/>
      <c r="M3447" s="252"/>
      <c r="N3447" s="315">
        <f t="shared" si="1023"/>
        <v>0</v>
      </c>
      <c r="O3447" s="424">
        <f t="shared" si="1024"/>
        <v>0</v>
      </c>
      <c r="P3447" s="244"/>
      <c r="Q3447" s="663"/>
      <c r="R3447" s="667"/>
      <c r="S3447" s="667"/>
      <c r="T3447" s="667"/>
      <c r="U3447" s="667"/>
      <c r="V3447" s="667"/>
      <c r="W3447" s="711"/>
      <c r="X3447" s="313">
        <f t="shared" si="1018"/>
        <v>0</v>
      </c>
    </row>
    <row r="3448" spans="2:24" ht="18.600000000000001" hidden="1" thickBot="1">
      <c r="B3448" s="172"/>
      <c r="C3448" s="166">
        <v>2989</v>
      </c>
      <c r="D3448" s="321" t="s">
        <v>240</v>
      </c>
      <c r="E3448" s="704"/>
      <c r="F3448" s="449"/>
      <c r="G3448" s="245"/>
      <c r="H3448" s="245"/>
      <c r="I3448" s="476">
        <f t="shared" si="1022"/>
        <v>0</v>
      </c>
      <c r="J3448" s="243" t="str">
        <f t="shared" si="1017"/>
        <v/>
      </c>
      <c r="K3448" s="244"/>
      <c r="L3448" s="423"/>
      <c r="M3448" s="252"/>
      <c r="N3448" s="315">
        <f t="shared" si="1023"/>
        <v>0</v>
      </c>
      <c r="O3448" s="424">
        <f t="shared" si="1024"/>
        <v>0</v>
      </c>
      <c r="P3448" s="244"/>
      <c r="Q3448" s="663"/>
      <c r="R3448" s="667"/>
      <c r="S3448" s="667"/>
      <c r="T3448" s="667"/>
      <c r="U3448" s="667"/>
      <c r="V3448" s="667"/>
      <c r="W3448" s="711"/>
      <c r="X3448" s="313">
        <f t="shared" si="1018"/>
        <v>0</v>
      </c>
    </row>
    <row r="3449" spans="2:24" ht="33" hidden="1" thickBot="1">
      <c r="B3449" s="136"/>
      <c r="C3449" s="137">
        <v>2990</v>
      </c>
      <c r="D3449" s="322" t="s">
        <v>1701</v>
      </c>
      <c r="E3449" s="704"/>
      <c r="F3449" s="449"/>
      <c r="G3449" s="245"/>
      <c r="H3449" s="245"/>
      <c r="I3449" s="476">
        <f t="shared" si="1022"/>
        <v>0</v>
      </c>
      <c r="J3449" s="243" t="str">
        <f t="shared" si="1017"/>
        <v/>
      </c>
      <c r="K3449" s="244"/>
      <c r="L3449" s="423"/>
      <c r="M3449" s="252"/>
      <c r="N3449" s="315">
        <f t="shared" si="1023"/>
        <v>0</v>
      </c>
      <c r="O3449" s="424">
        <f t="shared" si="1024"/>
        <v>0</v>
      </c>
      <c r="P3449" s="244"/>
      <c r="Q3449" s="663"/>
      <c r="R3449" s="667"/>
      <c r="S3449" s="667"/>
      <c r="T3449" s="667"/>
      <c r="U3449" s="667"/>
      <c r="V3449" s="667"/>
      <c r="W3449" s="711"/>
      <c r="X3449" s="313">
        <f t="shared" si="1018"/>
        <v>0</v>
      </c>
    </row>
    <row r="3450" spans="2:24" ht="18.600000000000001" hidden="1" thickBot="1">
      <c r="B3450" s="136"/>
      <c r="C3450" s="137">
        <v>2991</v>
      </c>
      <c r="D3450" s="322" t="s">
        <v>241</v>
      </c>
      <c r="E3450" s="704"/>
      <c r="F3450" s="449"/>
      <c r="G3450" s="245"/>
      <c r="H3450" s="245"/>
      <c r="I3450" s="476">
        <f t="shared" si="1022"/>
        <v>0</v>
      </c>
      <c r="J3450" s="243" t="str">
        <f t="shared" si="1017"/>
        <v/>
      </c>
      <c r="K3450" s="244"/>
      <c r="L3450" s="423"/>
      <c r="M3450" s="252"/>
      <c r="N3450" s="315">
        <f t="shared" si="1023"/>
        <v>0</v>
      </c>
      <c r="O3450" s="424">
        <f t="shared" si="1024"/>
        <v>0</v>
      </c>
      <c r="P3450" s="244"/>
      <c r="Q3450" s="663"/>
      <c r="R3450" s="667"/>
      <c r="S3450" s="667"/>
      <c r="T3450" s="667"/>
      <c r="U3450" s="667"/>
      <c r="V3450" s="667"/>
      <c r="W3450" s="711"/>
      <c r="X3450" s="313">
        <f t="shared" si="1018"/>
        <v>0</v>
      </c>
    </row>
    <row r="3451" spans="2:24" ht="18.600000000000001" hidden="1" thickBot="1">
      <c r="B3451" s="136"/>
      <c r="C3451" s="142">
        <v>2992</v>
      </c>
      <c r="D3451" s="154" t="s">
        <v>242</v>
      </c>
      <c r="E3451" s="704"/>
      <c r="F3451" s="449"/>
      <c r="G3451" s="245"/>
      <c r="H3451" s="245"/>
      <c r="I3451" s="476">
        <f t="shared" si="1022"/>
        <v>0</v>
      </c>
      <c r="J3451" s="243" t="str">
        <f t="shared" si="1017"/>
        <v/>
      </c>
      <c r="K3451" s="244"/>
      <c r="L3451" s="423"/>
      <c r="M3451" s="252"/>
      <c r="N3451" s="315">
        <f t="shared" si="1023"/>
        <v>0</v>
      </c>
      <c r="O3451" s="424">
        <f t="shared" si="1024"/>
        <v>0</v>
      </c>
      <c r="P3451" s="244"/>
      <c r="Q3451" s="663"/>
      <c r="R3451" s="667"/>
      <c r="S3451" s="667"/>
      <c r="T3451" s="667"/>
      <c r="U3451" s="667"/>
      <c r="V3451" s="667"/>
      <c r="W3451" s="711"/>
      <c r="X3451" s="313">
        <f t="shared" si="1018"/>
        <v>0</v>
      </c>
    </row>
    <row r="3452" spans="2:24" ht="18.600000000000001" hidden="1" thickBot="1">
      <c r="B3452" s="686">
        <v>3300</v>
      </c>
      <c r="C3452" s="952" t="s">
        <v>1740</v>
      </c>
      <c r="D3452" s="952"/>
      <c r="E3452" s="687"/>
      <c r="F3452" s="673">
        <v>0</v>
      </c>
      <c r="G3452" s="673">
        <v>0</v>
      </c>
      <c r="H3452" s="673">
        <v>0</v>
      </c>
      <c r="I3452" s="689">
        <f>SUM(I3453:I3457)</f>
        <v>0</v>
      </c>
      <c r="J3452" s="243" t="str">
        <f t="shared" si="1017"/>
        <v/>
      </c>
      <c r="K3452" s="244"/>
      <c r="L3452" s="665"/>
      <c r="M3452" s="666"/>
      <c r="N3452" s="666"/>
      <c r="O3452" s="712"/>
      <c r="P3452" s="244"/>
      <c r="Q3452" s="665"/>
      <c r="R3452" s="666"/>
      <c r="S3452" s="666"/>
      <c r="T3452" s="666"/>
      <c r="U3452" s="666"/>
      <c r="V3452" s="666"/>
      <c r="W3452" s="712"/>
      <c r="X3452" s="313">
        <f t="shared" si="1018"/>
        <v>0</v>
      </c>
    </row>
    <row r="3453" spans="2:24" ht="18.600000000000001" hidden="1" thickBot="1">
      <c r="B3453" s="143"/>
      <c r="C3453" s="144">
        <v>3301</v>
      </c>
      <c r="D3453" s="460" t="s">
        <v>243</v>
      </c>
      <c r="E3453" s="704"/>
      <c r="F3453" s="592">
        <v>0</v>
      </c>
      <c r="G3453" s="592">
        <v>0</v>
      </c>
      <c r="H3453" s="592">
        <v>0</v>
      </c>
      <c r="I3453" s="476">
        <f t="shared" ref="I3453:I3460" si="1025">F3453+G3453+H3453</f>
        <v>0</v>
      </c>
      <c r="J3453" s="243" t="str">
        <f t="shared" si="1017"/>
        <v/>
      </c>
      <c r="K3453" s="244"/>
      <c r="L3453" s="663"/>
      <c r="M3453" s="667"/>
      <c r="N3453" s="667"/>
      <c r="O3453" s="711"/>
      <c r="P3453" s="244"/>
      <c r="Q3453" s="663"/>
      <c r="R3453" s="667"/>
      <c r="S3453" s="667"/>
      <c r="T3453" s="667"/>
      <c r="U3453" s="667"/>
      <c r="V3453" s="667"/>
      <c r="W3453" s="711"/>
      <c r="X3453" s="313">
        <f t="shared" si="1018"/>
        <v>0</v>
      </c>
    </row>
    <row r="3454" spans="2:24" ht="18.600000000000001" hidden="1" thickBot="1">
      <c r="B3454" s="143"/>
      <c r="C3454" s="168">
        <v>3302</v>
      </c>
      <c r="D3454" s="461" t="s">
        <v>1061</v>
      </c>
      <c r="E3454" s="704"/>
      <c r="F3454" s="592">
        <v>0</v>
      </c>
      <c r="G3454" s="592">
        <v>0</v>
      </c>
      <c r="H3454" s="592">
        <v>0</v>
      </c>
      <c r="I3454" s="476">
        <f t="shared" si="1025"/>
        <v>0</v>
      </c>
      <c r="J3454" s="243" t="str">
        <f t="shared" ref="J3454:J3485" si="1026">(IF($E3454&lt;&gt;0,$J$2,IF($I3454&lt;&gt;0,$J$2,"")))</f>
        <v/>
      </c>
      <c r="K3454" s="244"/>
      <c r="L3454" s="663"/>
      <c r="M3454" s="667"/>
      <c r="N3454" s="667"/>
      <c r="O3454" s="711"/>
      <c r="P3454" s="244"/>
      <c r="Q3454" s="663"/>
      <c r="R3454" s="667"/>
      <c r="S3454" s="667"/>
      <c r="T3454" s="667"/>
      <c r="U3454" s="667"/>
      <c r="V3454" s="667"/>
      <c r="W3454" s="711"/>
      <c r="X3454" s="313">
        <f t="shared" ref="X3454:X3485" si="1027">T3454-U3454-V3454-W3454</f>
        <v>0</v>
      </c>
    </row>
    <row r="3455" spans="2:24" ht="18.600000000000001" hidden="1" thickBot="1">
      <c r="B3455" s="143"/>
      <c r="C3455" s="166">
        <v>3304</v>
      </c>
      <c r="D3455" s="462" t="s">
        <v>245</v>
      </c>
      <c r="E3455" s="704"/>
      <c r="F3455" s="592">
        <v>0</v>
      </c>
      <c r="G3455" s="592">
        <v>0</v>
      </c>
      <c r="H3455" s="592">
        <v>0</v>
      </c>
      <c r="I3455" s="476">
        <f t="shared" si="1025"/>
        <v>0</v>
      </c>
      <c r="J3455" s="243" t="str">
        <f t="shared" si="1026"/>
        <v/>
      </c>
      <c r="K3455" s="244"/>
      <c r="L3455" s="663"/>
      <c r="M3455" s="667"/>
      <c r="N3455" s="667"/>
      <c r="O3455" s="711"/>
      <c r="P3455" s="244"/>
      <c r="Q3455" s="663"/>
      <c r="R3455" s="667"/>
      <c r="S3455" s="667"/>
      <c r="T3455" s="667"/>
      <c r="U3455" s="667"/>
      <c r="V3455" s="667"/>
      <c r="W3455" s="711"/>
      <c r="X3455" s="313">
        <f t="shared" si="1027"/>
        <v>0</v>
      </c>
    </row>
    <row r="3456" spans="2:24" ht="31.8" hidden="1" thickBot="1">
      <c r="B3456" s="143"/>
      <c r="C3456" s="142">
        <v>3306</v>
      </c>
      <c r="D3456" s="463" t="s">
        <v>1684</v>
      </c>
      <c r="E3456" s="704"/>
      <c r="F3456" s="592">
        <v>0</v>
      </c>
      <c r="G3456" s="592">
        <v>0</v>
      </c>
      <c r="H3456" s="592">
        <v>0</v>
      </c>
      <c r="I3456" s="476">
        <f t="shared" si="1025"/>
        <v>0</v>
      </c>
      <c r="J3456" s="243" t="str">
        <f t="shared" si="1026"/>
        <v/>
      </c>
      <c r="K3456" s="244"/>
      <c r="L3456" s="663"/>
      <c r="M3456" s="667"/>
      <c r="N3456" s="667"/>
      <c r="O3456" s="711"/>
      <c r="P3456" s="244"/>
      <c r="Q3456" s="663"/>
      <c r="R3456" s="667"/>
      <c r="S3456" s="667"/>
      <c r="T3456" s="667"/>
      <c r="U3456" s="667"/>
      <c r="V3456" s="667"/>
      <c r="W3456" s="711"/>
      <c r="X3456" s="313">
        <f t="shared" si="1027"/>
        <v>0</v>
      </c>
    </row>
    <row r="3457" spans="2:24" ht="18.600000000000001" hidden="1" thickBot="1">
      <c r="B3457" s="143"/>
      <c r="C3457" s="142">
        <v>3307</v>
      </c>
      <c r="D3457" s="463" t="s">
        <v>1775</v>
      </c>
      <c r="E3457" s="704"/>
      <c r="F3457" s="592">
        <v>0</v>
      </c>
      <c r="G3457" s="592">
        <v>0</v>
      </c>
      <c r="H3457" s="592">
        <v>0</v>
      </c>
      <c r="I3457" s="476">
        <f t="shared" si="1025"/>
        <v>0</v>
      </c>
      <c r="J3457" s="243" t="str">
        <f t="shared" si="1026"/>
        <v/>
      </c>
      <c r="K3457" s="244"/>
      <c r="L3457" s="663"/>
      <c r="M3457" s="667"/>
      <c r="N3457" s="667"/>
      <c r="O3457" s="711"/>
      <c r="P3457" s="244"/>
      <c r="Q3457" s="663"/>
      <c r="R3457" s="667"/>
      <c r="S3457" s="667"/>
      <c r="T3457" s="667"/>
      <c r="U3457" s="667"/>
      <c r="V3457" s="667"/>
      <c r="W3457" s="711"/>
      <c r="X3457" s="313">
        <f t="shared" si="1027"/>
        <v>0</v>
      </c>
    </row>
    <row r="3458" spans="2:24" ht="18.600000000000001" hidden="1" thickBot="1">
      <c r="B3458" s="686">
        <v>3900</v>
      </c>
      <c r="C3458" s="944" t="s">
        <v>246</v>
      </c>
      <c r="D3458" s="965"/>
      <c r="E3458" s="687"/>
      <c r="F3458" s="673">
        <v>0</v>
      </c>
      <c r="G3458" s="673">
        <v>0</v>
      </c>
      <c r="H3458" s="673">
        <v>0</v>
      </c>
      <c r="I3458" s="692">
        <f t="shared" si="1025"/>
        <v>0</v>
      </c>
      <c r="J3458" s="243" t="str">
        <f t="shared" si="1026"/>
        <v/>
      </c>
      <c r="K3458" s="244"/>
      <c r="L3458" s="428"/>
      <c r="M3458" s="254"/>
      <c r="N3458" s="317">
        <f>I3458</f>
        <v>0</v>
      </c>
      <c r="O3458" s="424">
        <f>L3458+M3458-N3458</f>
        <v>0</v>
      </c>
      <c r="P3458" s="244"/>
      <c r="Q3458" s="428"/>
      <c r="R3458" s="254"/>
      <c r="S3458" s="429">
        <f>+IF(+(L3458+M3458)&gt;=I3458,+M3458,+(+I3458-L3458))</f>
        <v>0</v>
      </c>
      <c r="T3458" s="315">
        <f>Q3458+R3458-S3458</f>
        <v>0</v>
      </c>
      <c r="U3458" s="254"/>
      <c r="V3458" s="254"/>
      <c r="W3458" s="253"/>
      <c r="X3458" s="313">
        <f t="shared" si="1027"/>
        <v>0</v>
      </c>
    </row>
    <row r="3459" spans="2:24" ht="18.600000000000001" hidden="1" thickBot="1">
      <c r="B3459" s="686">
        <v>4000</v>
      </c>
      <c r="C3459" s="966" t="s">
        <v>247</v>
      </c>
      <c r="D3459" s="966"/>
      <c r="E3459" s="687"/>
      <c r="F3459" s="690"/>
      <c r="G3459" s="691"/>
      <c r="H3459" s="691"/>
      <c r="I3459" s="692">
        <f t="shared" si="1025"/>
        <v>0</v>
      </c>
      <c r="J3459" s="243" t="str">
        <f t="shared" si="1026"/>
        <v/>
      </c>
      <c r="K3459" s="244"/>
      <c r="L3459" s="428"/>
      <c r="M3459" s="254"/>
      <c r="N3459" s="317">
        <f>I3459</f>
        <v>0</v>
      </c>
      <c r="O3459" s="424">
        <f>L3459+M3459-N3459</f>
        <v>0</v>
      </c>
      <c r="P3459" s="244"/>
      <c r="Q3459" s="665"/>
      <c r="R3459" s="666"/>
      <c r="S3459" s="666"/>
      <c r="T3459" s="667"/>
      <c r="U3459" s="666"/>
      <c r="V3459" s="666"/>
      <c r="W3459" s="711"/>
      <c r="X3459" s="313">
        <f t="shared" si="1027"/>
        <v>0</v>
      </c>
    </row>
    <row r="3460" spans="2:24" ht="18.600000000000001" hidden="1" thickBot="1">
      <c r="B3460" s="686">
        <v>4100</v>
      </c>
      <c r="C3460" s="966" t="s">
        <v>248</v>
      </c>
      <c r="D3460" s="966"/>
      <c r="E3460" s="687"/>
      <c r="F3460" s="673">
        <v>0</v>
      </c>
      <c r="G3460" s="673">
        <v>0</v>
      </c>
      <c r="H3460" s="673">
        <v>0</v>
      </c>
      <c r="I3460" s="692">
        <f t="shared" si="1025"/>
        <v>0</v>
      </c>
      <c r="J3460" s="243" t="str">
        <f t="shared" si="1026"/>
        <v/>
      </c>
      <c r="K3460" s="244"/>
      <c r="L3460" s="665"/>
      <c r="M3460" s="666"/>
      <c r="N3460" s="666"/>
      <c r="O3460" s="712"/>
      <c r="P3460" s="244"/>
      <c r="Q3460" s="665"/>
      <c r="R3460" s="666"/>
      <c r="S3460" s="666"/>
      <c r="T3460" s="666"/>
      <c r="U3460" s="666"/>
      <c r="V3460" s="666"/>
      <c r="W3460" s="712"/>
      <c r="X3460" s="313">
        <f t="shared" si="1027"/>
        <v>0</v>
      </c>
    </row>
    <row r="3461" spans="2:24" ht="18.600000000000001" thickBot="1">
      <c r="B3461" s="686">
        <v>4200</v>
      </c>
      <c r="C3461" s="952" t="s">
        <v>249</v>
      </c>
      <c r="D3461" s="953"/>
      <c r="E3461" s="687"/>
      <c r="F3461" s="688">
        <f>SUM(F3462:F3467)</f>
        <v>0</v>
      </c>
      <c r="G3461" s="689">
        <f>SUM(G3462:G3467)</f>
        <v>5000</v>
      </c>
      <c r="H3461" s="689">
        <f>SUM(H3462:H3467)</f>
        <v>0</v>
      </c>
      <c r="I3461" s="689">
        <f>SUM(I3462:I3467)</f>
        <v>5000</v>
      </c>
      <c r="J3461" s="243">
        <f t="shared" si="1026"/>
        <v>1</v>
      </c>
      <c r="K3461" s="244"/>
      <c r="L3461" s="316">
        <f>SUM(L3462:L3467)</f>
        <v>0</v>
      </c>
      <c r="M3461" s="317">
        <f>SUM(M3462:M3467)</f>
        <v>0</v>
      </c>
      <c r="N3461" s="425">
        <f>SUM(N3462:N3467)</f>
        <v>5000</v>
      </c>
      <c r="O3461" s="426">
        <f>SUM(O3462:O3467)</f>
        <v>-5000</v>
      </c>
      <c r="P3461" s="244"/>
      <c r="Q3461" s="316">
        <f t="shared" ref="Q3461:W3461" si="1028">SUM(Q3462:Q3467)</f>
        <v>0</v>
      </c>
      <c r="R3461" s="317">
        <f t="shared" si="1028"/>
        <v>0</v>
      </c>
      <c r="S3461" s="317">
        <f t="shared" si="1028"/>
        <v>5000</v>
      </c>
      <c r="T3461" s="317">
        <f t="shared" si="1028"/>
        <v>-5000</v>
      </c>
      <c r="U3461" s="317">
        <f t="shared" si="1028"/>
        <v>0</v>
      </c>
      <c r="V3461" s="317">
        <f t="shared" si="1028"/>
        <v>0</v>
      </c>
      <c r="W3461" s="426">
        <f t="shared" si="1028"/>
        <v>0</v>
      </c>
      <c r="X3461" s="313">
        <f t="shared" si="1027"/>
        <v>-5000</v>
      </c>
    </row>
    <row r="3462" spans="2:24" ht="18.600000000000001" hidden="1" thickBot="1">
      <c r="B3462" s="173"/>
      <c r="C3462" s="144">
        <v>4201</v>
      </c>
      <c r="D3462" s="138" t="s">
        <v>250</v>
      </c>
      <c r="E3462" s="704"/>
      <c r="F3462" s="449"/>
      <c r="G3462" s="245"/>
      <c r="H3462" s="245"/>
      <c r="I3462" s="476">
        <f t="shared" ref="I3462:I3467" si="1029">F3462+G3462+H3462</f>
        <v>0</v>
      </c>
      <c r="J3462" s="243" t="str">
        <f t="shared" si="1026"/>
        <v/>
      </c>
      <c r="K3462" s="244"/>
      <c r="L3462" s="423"/>
      <c r="M3462" s="252"/>
      <c r="N3462" s="315">
        <f t="shared" ref="N3462:N3467" si="1030">I3462</f>
        <v>0</v>
      </c>
      <c r="O3462" s="424">
        <f t="shared" ref="O3462:O3467" si="1031">L3462+M3462-N3462</f>
        <v>0</v>
      </c>
      <c r="P3462" s="244"/>
      <c r="Q3462" s="423"/>
      <c r="R3462" s="252"/>
      <c r="S3462" s="429">
        <f t="shared" ref="S3462:S3467" si="1032">+IF(+(L3462+M3462)&gt;=I3462,+M3462,+(+I3462-L3462))</f>
        <v>0</v>
      </c>
      <c r="T3462" s="315">
        <f t="shared" ref="T3462:T3467" si="1033">Q3462+R3462-S3462</f>
        <v>0</v>
      </c>
      <c r="U3462" s="252"/>
      <c r="V3462" s="252"/>
      <c r="W3462" s="253"/>
      <c r="X3462" s="313">
        <f t="shared" si="1027"/>
        <v>0</v>
      </c>
    </row>
    <row r="3463" spans="2:24" ht="18.600000000000001" hidden="1" thickBot="1">
      <c r="B3463" s="173"/>
      <c r="C3463" s="137">
        <v>4202</v>
      </c>
      <c r="D3463" s="139" t="s">
        <v>251</v>
      </c>
      <c r="E3463" s="704"/>
      <c r="F3463" s="449"/>
      <c r="G3463" s="245"/>
      <c r="H3463" s="245"/>
      <c r="I3463" s="476">
        <f t="shared" si="1029"/>
        <v>0</v>
      </c>
      <c r="J3463" s="243" t="str">
        <f t="shared" si="1026"/>
        <v/>
      </c>
      <c r="K3463" s="244"/>
      <c r="L3463" s="423"/>
      <c r="M3463" s="252"/>
      <c r="N3463" s="315">
        <f t="shared" si="1030"/>
        <v>0</v>
      </c>
      <c r="O3463" s="424">
        <f t="shared" si="1031"/>
        <v>0</v>
      </c>
      <c r="P3463" s="244"/>
      <c r="Q3463" s="423"/>
      <c r="R3463" s="252"/>
      <c r="S3463" s="429">
        <f t="shared" si="1032"/>
        <v>0</v>
      </c>
      <c r="T3463" s="315">
        <f t="shared" si="1033"/>
        <v>0</v>
      </c>
      <c r="U3463" s="252"/>
      <c r="V3463" s="252"/>
      <c r="W3463" s="253"/>
      <c r="X3463" s="313">
        <f t="shared" si="1027"/>
        <v>0</v>
      </c>
    </row>
    <row r="3464" spans="2:24" ht="18.600000000000001" thickBot="1">
      <c r="B3464" s="173"/>
      <c r="C3464" s="137">
        <v>4214</v>
      </c>
      <c r="D3464" s="139" t="s">
        <v>252</v>
      </c>
      <c r="E3464" s="704"/>
      <c r="F3464" s="449"/>
      <c r="G3464" s="245">
        <v>5000</v>
      </c>
      <c r="H3464" s="245"/>
      <c r="I3464" s="476">
        <f t="shared" si="1029"/>
        <v>5000</v>
      </c>
      <c r="J3464" s="243">
        <f t="shared" si="1026"/>
        <v>1</v>
      </c>
      <c r="K3464" s="244"/>
      <c r="L3464" s="423"/>
      <c r="M3464" s="252"/>
      <c r="N3464" s="315">
        <f t="shared" si="1030"/>
        <v>5000</v>
      </c>
      <c r="O3464" s="424">
        <f t="shared" si="1031"/>
        <v>-5000</v>
      </c>
      <c r="P3464" s="244"/>
      <c r="Q3464" s="423"/>
      <c r="R3464" s="252"/>
      <c r="S3464" s="429">
        <f t="shared" si="1032"/>
        <v>5000</v>
      </c>
      <c r="T3464" s="315">
        <f t="shared" si="1033"/>
        <v>-5000</v>
      </c>
      <c r="U3464" s="252"/>
      <c r="V3464" s="252"/>
      <c r="W3464" s="253"/>
      <c r="X3464" s="313">
        <f t="shared" si="1027"/>
        <v>-5000</v>
      </c>
    </row>
    <row r="3465" spans="2:24" ht="18.600000000000001" hidden="1" thickBot="1">
      <c r="B3465" s="173"/>
      <c r="C3465" s="137">
        <v>4217</v>
      </c>
      <c r="D3465" s="139" t="s">
        <v>253</v>
      </c>
      <c r="E3465" s="704"/>
      <c r="F3465" s="449"/>
      <c r="G3465" s="245"/>
      <c r="H3465" s="245"/>
      <c r="I3465" s="476">
        <f t="shared" si="1029"/>
        <v>0</v>
      </c>
      <c r="J3465" s="243" t="str">
        <f t="shared" si="1026"/>
        <v/>
      </c>
      <c r="K3465" s="244"/>
      <c r="L3465" s="423"/>
      <c r="M3465" s="252"/>
      <c r="N3465" s="315">
        <f t="shared" si="1030"/>
        <v>0</v>
      </c>
      <c r="O3465" s="424">
        <f t="shared" si="1031"/>
        <v>0</v>
      </c>
      <c r="P3465" s="244"/>
      <c r="Q3465" s="423"/>
      <c r="R3465" s="252"/>
      <c r="S3465" s="429">
        <f t="shared" si="1032"/>
        <v>0</v>
      </c>
      <c r="T3465" s="315">
        <f t="shared" si="1033"/>
        <v>0</v>
      </c>
      <c r="U3465" s="252"/>
      <c r="V3465" s="252"/>
      <c r="W3465" s="253"/>
      <c r="X3465" s="313">
        <f t="shared" si="1027"/>
        <v>0</v>
      </c>
    </row>
    <row r="3466" spans="2:24" ht="18.600000000000001" hidden="1" thickBot="1">
      <c r="B3466" s="173"/>
      <c r="C3466" s="137">
        <v>4218</v>
      </c>
      <c r="D3466" s="145" t="s">
        <v>254</v>
      </c>
      <c r="E3466" s="704"/>
      <c r="F3466" s="449"/>
      <c r="G3466" s="245"/>
      <c r="H3466" s="245"/>
      <c r="I3466" s="476">
        <f t="shared" si="1029"/>
        <v>0</v>
      </c>
      <c r="J3466" s="243" t="str">
        <f t="shared" si="1026"/>
        <v/>
      </c>
      <c r="K3466" s="244"/>
      <c r="L3466" s="423"/>
      <c r="M3466" s="252"/>
      <c r="N3466" s="315">
        <f t="shared" si="1030"/>
        <v>0</v>
      </c>
      <c r="O3466" s="424">
        <f t="shared" si="1031"/>
        <v>0</v>
      </c>
      <c r="P3466" s="244"/>
      <c r="Q3466" s="423"/>
      <c r="R3466" s="252"/>
      <c r="S3466" s="429">
        <f t="shared" si="1032"/>
        <v>0</v>
      </c>
      <c r="T3466" s="315">
        <f t="shared" si="1033"/>
        <v>0</v>
      </c>
      <c r="U3466" s="252"/>
      <c r="V3466" s="252"/>
      <c r="W3466" s="253"/>
      <c r="X3466" s="313">
        <f t="shared" si="1027"/>
        <v>0</v>
      </c>
    </row>
    <row r="3467" spans="2:24" ht="18.600000000000001" hidden="1" thickBot="1">
      <c r="B3467" s="173"/>
      <c r="C3467" s="137">
        <v>4219</v>
      </c>
      <c r="D3467" s="156" t="s">
        <v>255</v>
      </c>
      <c r="E3467" s="704"/>
      <c r="F3467" s="449"/>
      <c r="G3467" s="245"/>
      <c r="H3467" s="245"/>
      <c r="I3467" s="476">
        <f t="shared" si="1029"/>
        <v>0</v>
      </c>
      <c r="J3467" s="243" t="str">
        <f t="shared" si="1026"/>
        <v/>
      </c>
      <c r="K3467" s="244"/>
      <c r="L3467" s="423"/>
      <c r="M3467" s="252"/>
      <c r="N3467" s="315">
        <f t="shared" si="1030"/>
        <v>0</v>
      </c>
      <c r="O3467" s="424">
        <f t="shared" si="1031"/>
        <v>0</v>
      </c>
      <c r="P3467" s="244"/>
      <c r="Q3467" s="423"/>
      <c r="R3467" s="252"/>
      <c r="S3467" s="429">
        <f t="shared" si="1032"/>
        <v>0</v>
      </c>
      <c r="T3467" s="315">
        <f t="shared" si="1033"/>
        <v>0</v>
      </c>
      <c r="U3467" s="252"/>
      <c r="V3467" s="252"/>
      <c r="W3467" s="253"/>
      <c r="X3467" s="313">
        <f t="shared" si="1027"/>
        <v>0</v>
      </c>
    </row>
    <row r="3468" spans="2:24" ht="18.600000000000001" hidden="1" thickBot="1">
      <c r="B3468" s="686">
        <v>4300</v>
      </c>
      <c r="C3468" s="942" t="s">
        <v>1685</v>
      </c>
      <c r="D3468" s="942"/>
      <c r="E3468" s="687"/>
      <c r="F3468" s="688">
        <f>SUM(F3469:F3471)</f>
        <v>0</v>
      </c>
      <c r="G3468" s="689">
        <f>SUM(G3469:G3471)</f>
        <v>0</v>
      </c>
      <c r="H3468" s="689">
        <f>SUM(H3469:H3471)</f>
        <v>0</v>
      </c>
      <c r="I3468" s="689">
        <f>SUM(I3469:I3471)</f>
        <v>0</v>
      </c>
      <c r="J3468" s="243" t="str">
        <f t="shared" si="1026"/>
        <v/>
      </c>
      <c r="K3468" s="244"/>
      <c r="L3468" s="316">
        <f>SUM(L3469:L3471)</f>
        <v>0</v>
      </c>
      <c r="M3468" s="317">
        <f>SUM(M3469:M3471)</f>
        <v>0</v>
      </c>
      <c r="N3468" s="425">
        <f>SUM(N3469:N3471)</f>
        <v>0</v>
      </c>
      <c r="O3468" s="426">
        <f>SUM(O3469:O3471)</f>
        <v>0</v>
      </c>
      <c r="P3468" s="244"/>
      <c r="Q3468" s="316">
        <f t="shared" ref="Q3468:W3468" si="1034">SUM(Q3469:Q3471)</f>
        <v>0</v>
      </c>
      <c r="R3468" s="317">
        <f t="shared" si="1034"/>
        <v>0</v>
      </c>
      <c r="S3468" s="317">
        <f t="shared" si="1034"/>
        <v>0</v>
      </c>
      <c r="T3468" s="317">
        <f t="shared" si="1034"/>
        <v>0</v>
      </c>
      <c r="U3468" s="317">
        <f t="shared" si="1034"/>
        <v>0</v>
      </c>
      <c r="V3468" s="317">
        <f t="shared" si="1034"/>
        <v>0</v>
      </c>
      <c r="W3468" s="426">
        <f t="shared" si="1034"/>
        <v>0</v>
      </c>
      <c r="X3468" s="313">
        <f t="shared" si="1027"/>
        <v>0</v>
      </c>
    </row>
    <row r="3469" spans="2:24" ht="18.600000000000001" hidden="1" thickBot="1">
      <c r="B3469" s="173"/>
      <c r="C3469" s="144">
        <v>4301</v>
      </c>
      <c r="D3469" s="163" t="s">
        <v>256</v>
      </c>
      <c r="E3469" s="704"/>
      <c r="F3469" s="449"/>
      <c r="G3469" s="245"/>
      <c r="H3469" s="245"/>
      <c r="I3469" s="476">
        <f t="shared" ref="I3469:I3474" si="1035">F3469+G3469+H3469</f>
        <v>0</v>
      </c>
      <c r="J3469" s="243" t="str">
        <f t="shared" si="1026"/>
        <v/>
      </c>
      <c r="K3469" s="244"/>
      <c r="L3469" s="423"/>
      <c r="M3469" s="252"/>
      <c r="N3469" s="315">
        <f t="shared" ref="N3469:N3474" si="1036">I3469</f>
        <v>0</v>
      </c>
      <c r="O3469" s="424">
        <f t="shared" ref="O3469:O3474" si="1037">L3469+M3469-N3469</f>
        <v>0</v>
      </c>
      <c r="P3469" s="244"/>
      <c r="Q3469" s="423"/>
      <c r="R3469" s="252"/>
      <c r="S3469" s="429">
        <f t="shared" ref="S3469:S3474" si="1038">+IF(+(L3469+M3469)&gt;=I3469,+M3469,+(+I3469-L3469))</f>
        <v>0</v>
      </c>
      <c r="T3469" s="315">
        <f t="shared" ref="T3469:T3474" si="1039">Q3469+R3469-S3469</f>
        <v>0</v>
      </c>
      <c r="U3469" s="252"/>
      <c r="V3469" s="252"/>
      <c r="W3469" s="253"/>
      <c r="X3469" s="313">
        <f t="shared" si="1027"/>
        <v>0</v>
      </c>
    </row>
    <row r="3470" spans="2:24" ht="18.600000000000001" hidden="1" thickBot="1">
      <c r="B3470" s="173"/>
      <c r="C3470" s="137">
        <v>4302</v>
      </c>
      <c r="D3470" s="139" t="s">
        <v>1062</v>
      </c>
      <c r="E3470" s="704"/>
      <c r="F3470" s="449"/>
      <c r="G3470" s="245"/>
      <c r="H3470" s="245"/>
      <c r="I3470" s="476">
        <f t="shared" si="1035"/>
        <v>0</v>
      </c>
      <c r="J3470" s="243" t="str">
        <f t="shared" si="1026"/>
        <v/>
      </c>
      <c r="K3470" s="244"/>
      <c r="L3470" s="423"/>
      <c r="M3470" s="252"/>
      <c r="N3470" s="315">
        <f t="shared" si="1036"/>
        <v>0</v>
      </c>
      <c r="O3470" s="424">
        <f t="shared" si="1037"/>
        <v>0</v>
      </c>
      <c r="P3470" s="244"/>
      <c r="Q3470" s="423"/>
      <c r="R3470" s="252"/>
      <c r="S3470" s="429">
        <f t="shared" si="1038"/>
        <v>0</v>
      </c>
      <c r="T3470" s="315">
        <f t="shared" si="1039"/>
        <v>0</v>
      </c>
      <c r="U3470" s="252"/>
      <c r="V3470" s="252"/>
      <c r="W3470" s="253"/>
      <c r="X3470" s="313">
        <f t="shared" si="1027"/>
        <v>0</v>
      </c>
    </row>
    <row r="3471" spans="2:24" ht="18.600000000000001" hidden="1" thickBot="1">
      <c r="B3471" s="173"/>
      <c r="C3471" s="142">
        <v>4309</v>
      </c>
      <c r="D3471" s="148" t="s">
        <v>258</v>
      </c>
      <c r="E3471" s="704"/>
      <c r="F3471" s="449"/>
      <c r="G3471" s="245"/>
      <c r="H3471" s="245"/>
      <c r="I3471" s="476">
        <f t="shared" si="1035"/>
        <v>0</v>
      </c>
      <c r="J3471" s="243" t="str">
        <f t="shared" si="1026"/>
        <v/>
      </c>
      <c r="K3471" s="244"/>
      <c r="L3471" s="423"/>
      <c r="M3471" s="252"/>
      <c r="N3471" s="315">
        <f t="shared" si="1036"/>
        <v>0</v>
      </c>
      <c r="O3471" s="424">
        <f t="shared" si="1037"/>
        <v>0</v>
      </c>
      <c r="P3471" s="244"/>
      <c r="Q3471" s="423"/>
      <c r="R3471" s="252"/>
      <c r="S3471" s="429">
        <f t="shared" si="1038"/>
        <v>0</v>
      </c>
      <c r="T3471" s="315">
        <f t="shared" si="1039"/>
        <v>0</v>
      </c>
      <c r="U3471" s="252"/>
      <c r="V3471" s="252"/>
      <c r="W3471" s="253"/>
      <c r="X3471" s="313">
        <f t="shared" si="1027"/>
        <v>0</v>
      </c>
    </row>
    <row r="3472" spans="2:24" ht="18.600000000000001" hidden="1" thickBot="1">
      <c r="B3472" s="686">
        <v>4400</v>
      </c>
      <c r="C3472" s="944" t="s">
        <v>1686</v>
      </c>
      <c r="D3472" s="944"/>
      <c r="E3472" s="687"/>
      <c r="F3472" s="690"/>
      <c r="G3472" s="691"/>
      <c r="H3472" s="691"/>
      <c r="I3472" s="692">
        <f t="shared" si="1035"/>
        <v>0</v>
      </c>
      <c r="J3472" s="243" t="str">
        <f t="shared" si="1026"/>
        <v/>
      </c>
      <c r="K3472" s="244"/>
      <c r="L3472" s="428"/>
      <c r="M3472" s="254"/>
      <c r="N3472" s="317">
        <f t="shared" si="1036"/>
        <v>0</v>
      </c>
      <c r="O3472" s="424">
        <f t="shared" si="1037"/>
        <v>0</v>
      </c>
      <c r="P3472" s="244"/>
      <c r="Q3472" s="428"/>
      <c r="R3472" s="254"/>
      <c r="S3472" s="429">
        <f t="shared" si="1038"/>
        <v>0</v>
      </c>
      <c r="T3472" s="315">
        <f t="shared" si="1039"/>
        <v>0</v>
      </c>
      <c r="U3472" s="254"/>
      <c r="V3472" s="254"/>
      <c r="W3472" s="253"/>
      <c r="X3472" s="313">
        <f t="shared" si="1027"/>
        <v>0</v>
      </c>
    </row>
    <row r="3473" spans="2:24" ht="18.600000000000001" hidden="1" thickBot="1">
      <c r="B3473" s="686">
        <v>4500</v>
      </c>
      <c r="C3473" s="966" t="s">
        <v>1687</v>
      </c>
      <c r="D3473" s="966"/>
      <c r="E3473" s="687"/>
      <c r="F3473" s="690"/>
      <c r="G3473" s="691"/>
      <c r="H3473" s="691"/>
      <c r="I3473" s="692">
        <f t="shared" si="1035"/>
        <v>0</v>
      </c>
      <c r="J3473" s="243" t="str">
        <f t="shared" si="1026"/>
        <v/>
      </c>
      <c r="K3473" s="244"/>
      <c r="L3473" s="428"/>
      <c r="M3473" s="254"/>
      <c r="N3473" s="317">
        <f t="shared" si="1036"/>
        <v>0</v>
      </c>
      <c r="O3473" s="424">
        <f t="shared" si="1037"/>
        <v>0</v>
      </c>
      <c r="P3473" s="244"/>
      <c r="Q3473" s="428"/>
      <c r="R3473" s="254"/>
      <c r="S3473" s="429">
        <f t="shared" si="1038"/>
        <v>0</v>
      </c>
      <c r="T3473" s="315">
        <f t="shared" si="1039"/>
        <v>0</v>
      </c>
      <c r="U3473" s="254"/>
      <c r="V3473" s="254"/>
      <c r="W3473" s="253"/>
      <c r="X3473" s="313">
        <f t="shared" si="1027"/>
        <v>0</v>
      </c>
    </row>
    <row r="3474" spans="2:24" ht="18.600000000000001" hidden="1" thickBot="1">
      <c r="B3474" s="686">
        <v>4600</v>
      </c>
      <c r="C3474" s="961" t="s">
        <v>259</v>
      </c>
      <c r="D3474" s="967"/>
      <c r="E3474" s="687"/>
      <c r="F3474" s="690"/>
      <c r="G3474" s="691"/>
      <c r="H3474" s="691"/>
      <c r="I3474" s="692">
        <f t="shared" si="1035"/>
        <v>0</v>
      </c>
      <c r="J3474" s="243" t="str">
        <f t="shared" si="1026"/>
        <v/>
      </c>
      <c r="K3474" s="244"/>
      <c r="L3474" s="428"/>
      <c r="M3474" s="254"/>
      <c r="N3474" s="317">
        <f t="shared" si="1036"/>
        <v>0</v>
      </c>
      <c r="O3474" s="424">
        <f t="shared" si="1037"/>
        <v>0</v>
      </c>
      <c r="P3474" s="244"/>
      <c r="Q3474" s="428"/>
      <c r="R3474" s="254"/>
      <c r="S3474" s="429">
        <f t="shared" si="1038"/>
        <v>0</v>
      </c>
      <c r="T3474" s="315">
        <f t="shared" si="1039"/>
        <v>0</v>
      </c>
      <c r="U3474" s="254"/>
      <c r="V3474" s="254"/>
      <c r="W3474" s="253"/>
      <c r="X3474" s="313">
        <f t="shared" si="1027"/>
        <v>0</v>
      </c>
    </row>
    <row r="3475" spans="2:24" ht="18.600000000000001" hidden="1" thickBot="1">
      <c r="B3475" s="686">
        <v>4900</v>
      </c>
      <c r="C3475" s="952" t="s">
        <v>290</v>
      </c>
      <c r="D3475" s="952"/>
      <c r="E3475" s="687"/>
      <c r="F3475" s="688">
        <f>+F3476+F3477</f>
        <v>0</v>
      </c>
      <c r="G3475" s="689">
        <f>+G3476+G3477</f>
        <v>0</v>
      </c>
      <c r="H3475" s="689">
        <f>+H3476+H3477</f>
        <v>0</v>
      </c>
      <c r="I3475" s="689">
        <f>+I3476+I3477</f>
        <v>0</v>
      </c>
      <c r="J3475" s="243" t="str">
        <f t="shared" si="1026"/>
        <v/>
      </c>
      <c r="K3475" s="244"/>
      <c r="L3475" s="665"/>
      <c r="M3475" s="666"/>
      <c r="N3475" s="666"/>
      <c r="O3475" s="712"/>
      <c r="P3475" s="244"/>
      <c r="Q3475" s="665"/>
      <c r="R3475" s="666"/>
      <c r="S3475" s="666"/>
      <c r="T3475" s="666"/>
      <c r="U3475" s="666"/>
      <c r="V3475" s="666"/>
      <c r="W3475" s="712"/>
      <c r="X3475" s="313">
        <f t="shared" si="1027"/>
        <v>0</v>
      </c>
    </row>
    <row r="3476" spans="2:24" ht="18.600000000000001" hidden="1" thickBot="1">
      <c r="B3476" s="173"/>
      <c r="C3476" s="144">
        <v>4901</v>
      </c>
      <c r="D3476" s="174" t="s">
        <v>291</v>
      </c>
      <c r="E3476" s="704"/>
      <c r="F3476" s="449"/>
      <c r="G3476" s="245"/>
      <c r="H3476" s="245"/>
      <c r="I3476" s="476">
        <f>F3476+G3476+H3476</f>
        <v>0</v>
      </c>
      <c r="J3476" s="243" t="str">
        <f t="shared" si="1026"/>
        <v/>
      </c>
      <c r="K3476" s="244"/>
      <c r="L3476" s="663"/>
      <c r="M3476" s="667"/>
      <c r="N3476" s="667"/>
      <c r="O3476" s="711"/>
      <c r="P3476" s="244"/>
      <c r="Q3476" s="663"/>
      <c r="R3476" s="667"/>
      <c r="S3476" s="667"/>
      <c r="T3476" s="667"/>
      <c r="U3476" s="667"/>
      <c r="V3476" s="667"/>
      <c r="W3476" s="711"/>
      <c r="X3476" s="313">
        <f t="shared" si="1027"/>
        <v>0</v>
      </c>
    </row>
    <row r="3477" spans="2:24" ht="18.600000000000001" hidden="1" thickBot="1">
      <c r="B3477" s="173"/>
      <c r="C3477" s="142">
        <v>4902</v>
      </c>
      <c r="D3477" s="148" t="s">
        <v>292</v>
      </c>
      <c r="E3477" s="704"/>
      <c r="F3477" s="449"/>
      <c r="G3477" s="245"/>
      <c r="H3477" s="245"/>
      <c r="I3477" s="476">
        <f>F3477+G3477+H3477</f>
        <v>0</v>
      </c>
      <c r="J3477" s="243" t="str">
        <f t="shared" si="1026"/>
        <v/>
      </c>
      <c r="K3477" s="244"/>
      <c r="L3477" s="663"/>
      <c r="M3477" s="667"/>
      <c r="N3477" s="667"/>
      <c r="O3477" s="711"/>
      <c r="P3477" s="244"/>
      <c r="Q3477" s="663"/>
      <c r="R3477" s="667"/>
      <c r="S3477" s="667"/>
      <c r="T3477" s="667"/>
      <c r="U3477" s="667"/>
      <c r="V3477" s="667"/>
      <c r="W3477" s="711"/>
      <c r="X3477" s="313">
        <f t="shared" si="1027"/>
        <v>0</v>
      </c>
    </row>
    <row r="3478" spans="2:24" ht="18.600000000000001" hidden="1" thickBot="1">
      <c r="B3478" s="693">
        <v>5100</v>
      </c>
      <c r="C3478" s="949" t="s">
        <v>260</v>
      </c>
      <c r="D3478" s="949"/>
      <c r="E3478" s="694"/>
      <c r="F3478" s="695"/>
      <c r="G3478" s="696"/>
      <c r="H3478" s="696"/>
      <c r="I3478" s="692">
        <f>F3478+G3478+H3478</f>
        <v>0</v>
      </c>
      <c r="J3478" s="243" t="str">
        <f t="shared" si="1026"/>
        <v/>
      </c>
      <c r="K3478" s="244"/>
      <c r="L3478" s="430"/>
      <c r="M3478" s="431"/>
      <c r="N3478" s="327">
        <f>I3478</f>
        <v>0</v>
      </c>
      <c r="O3478" s="424">
        <f>L3478+M3478-N3478</f>
        <v>0</v>
      </c>
      <c r="P3478" s="244"/>
      <c r="Q3478" s="430"/>
      <c r="R3478" s="431"/>
      <c r="S3478" s="429">
        <f>+IF(+(L3478+M3478)&gt;=I3478,+M3478,+(+I3478-L3478))</f>
        <v>0</v>
      </c>
      <c r="T3478" s="315">
        <f>Q3478+R3478-S3478</f>
        <v>0</v>
      </c>
      <c r="U3478" s="431"/>
      <c r="V3478" s="431"/>
      <c r="W3478" s="253"/>
      <c r="X3478" s="313">
        <f t="shared" si="1027"/>
        <v>0</v>
      </c>
    </row>
    <row r="3479" spans="2:24" ht="18.600000000000001" hidden="1" thickBot="1">
      <c r="B3479" s="693">
        <v>5200</v>
      </c>
      <c r="C3479" s="964" t="s">
        <v>261</v>
      </c>
      <c r="D3479" s="964"/>
      <c r="E3479" s="694"/>
      <c r="F3479" s="697">
        <f>SUM(F3480:F3486)</f>
        <v>0</v>
      </c>
      <c r="G3479" s="698">
        <f>SUM(G3480:G3486)</f>
        <v>0</v>
      </c>
      <c r="H3479" s="698">
        <f>SUM(H3480:H3486)</f>
        <v>0</v>
      </c>
      <c r="I3479" s="698">
        <f>SUM(I3480:I3486)</f>
        <v>0</v>
      </c>
      <c r="J3479" s="243" t="str">
        <f t="shared" si="1026"/>
        <v/>
      </c>
      <c r="K3479" s="244"/>
      <c r="L3479" s="326">
        <f>SUM(L3480:L3486)</f>
        <v>0</v>
      </c>
      <c r="M3479" s="327">
        <f>SUM(M3480:M3486)</f>
        <v>0</v>
      </c>
      <c r="N3479" s="432">
        <f>SUM(N3480:N3486)</f>
        <v>0</v>
      </c>
      <c r="O3479" s="433">
        <f>SUM(O3480:O3486)</f>
        <v>0</v>
      </c>
      <c r="P3479" s="244"/>
      <c r="Q3479" s="326">
        <f t="shared" ref="Q3479:W3479" si="1040">SUM(Q3480:Q3486)</f>
        <v>0</v>
      </c>
      <c r="R3479" s="327">
        <f t="shared" si="1040"/>
        <v>0</v>
      </c>
      <c r="S3479" s="327">
        <f t="shared" si="1040"/>
        <v>0</v>
      </c>
      <c r="T3479" s="327">
        <f t="shared" si="1040"/>
        <v>0</v>
      </c>
      <c r="U3479" s="327">
        <f t="shared" si="1040"/>
        <v>0</v>
      </c>
      <c r="V3479" s="327">
        <f t="shared" si="1040"/>
        <v>0</v>
      </c>
      <c r="W3479" s="433">
        <f t="shared" si="1040"/>
        <v>0</v>
      </c>
      <c r="X3479" s="313">
        <f t="shared" si="1027"/>
        <v>0</v>
      </c>
    </row>
    <row r="3480" spans="2:24" ht="18.600000000000001" hidden="1" thickBot="1">
      <c r="B3480" s="175"/>
      <c r="C3480" s="176">
        <v>5201</v>
      </c>
      <c r="D3480" s="177" t="s">
        <v>262</v>
      </c>
      <c r="E3480" s="705"/>
      <c r="F3480" s="473"/>
      <c r="G3480" s="434"/>
      <c r="H3480" s="434"/>
      <c r="I3480" s="476">
        <f t="shared" ref="I3480:I3486" si="1041">F3480+G3480+H3480</f>
        <v>0</v>
      </c>
      <c r="J3480" s="243" t="str">
        <f t="shared" si="1026"/>
        <v/>
      </c>
      <c r="K3480" s="244"/>
      <c r="L3480" s="435"/>
      <c r="M3480" s="436"/>
      <c r="N3480" s="330">
        <f t="shared" ref="N3480:N3486" si="1042">I3480</f>
        <v>0</v>
      </c>
      <c r="O3480" s="424">
        <f t="shared" ref="O3480:O3486" si="1043">L3480+M3480-N3480</f>
        <v>0</v>
      </c>
      <c r="P3480" s="244"/>
      <c r="Q3480" s="435"/>
      <c r="R3480" s="436"/>
      <c r="S3480" s="429">
        <f t="shared" ref="S3480:S3486" si="1044">+IF(+(L3480+M3480)&gt;=I3480,+M3480,+(+I3480-L3480))</f>
        <v>0</v>
      </c>
      <c r="T3480" s="315">
        <f t="shared" ref="T3480:T3486" si="1045">Q3480+R3480-S3480</f>
        <v>0</v>
      </c>
      <c r="U3480" s="436"/>
      <c r="V3480" s="436"/>
      <c r="W3480" s="253"/>
      <c r="X3480" s="313">
        <f t="shared" si="1027"/>
        <v>0</v>
      </c>
    </row>
    <row r="3481" spans="2:24" ht="18.600000000000001" hidden="1" thickBot="1">
      <c r="B3481" s="175"/>
      <c r="C3481" s="178">
        <v>5202</v>
      </c>
      <c r="D3481" s="179" t="s">
        <v>263</v>
      </c>
      <c r="E3481" s="705"/>
      <c r="F3481" s="473"/>
      <c r="G3481" s="434"/>
      <c r="H3481" s="434"/>
      <c r="I3481" s="476">
        <f t="shared" si="1041"/>
        <v>0</v>
      </c>
      <c r="J3481" s="243" t="str">
        <f t="shared" si="1026"/>
        <v/>
      </c>
      <c r="K3481" s="244"/>
      <c r="L3481" s="435"/>
      <c r="M3481" s="436"/>
      <c r="N3481" s="330">
        <f t="shared" si="1042"/>
        <v>0</v>
      </c>
      <c r="O3481" s="424">
        <f t="shared" si="1043"/>
        <v>0</v>
      </c>
      <c r="P3481" s="244"/>
      <c r="Q3481" s="435"/>
      <c r="R3481" s="436"/>
      <c r="S3481" s="429">
        <f t="shared" si="1044"/>
        <v>0</v>
      </c>
      <c r="T3481" s="315">
        <f t="shared" si="1045"/>
        <v>0</v>
      </c>
      <c r="U3481" s="436"/>
      <c r="V3481" s="436"/>
      <c r="W3481" s="253"/>
      <c r="X3481" s="313">
        <f t="shared" si="1027"/>
        <v>0</v>
      </c>
    </row>
    <row r="3482" spans="2:24" ht="18.600000000000001" hidden="1" thickBot="1">
      <c r="B3482" s="175"/>
      <c r="C3482" s="178">
        <v>5203</v>
      </c>
      <c r="D3482" s="179" t="s">
        <v>924</v>
      </c>
      <c r="E3482" s="705"/>
      <c r="F3482" s="473"/>
      <c r="G3482" s="434"/>
      <c r="H3482" s="434"/>
      <c r="I3482" s="476">
        <f t="shared" si="1041"/>
        <v>0</v>
      </c>
      <c r="J3482" s="243" t="str">
        <f t="shared" si="1026"/>
        <v/>
      </c>
      <c r="K3482" s="244"/>
      <c r="L3482" s="435"/>
      <c r="M3482" s="436"/>
      <c r="N3482" s="330">
        <f t="shared" si="1042"/>
        <v>0</v>
      </c>
      <c r="O3482" s="424">
        <f t="shared" si="1043"/>
        <v>0</v>
      </c>
      <c r="P3482" s="244"/>
      <c r="Q3482" s="435"/>
      <c r="R3482" s="436"/>
      <c r="S3482" s="429">
        <f t="shared" si="1044"/>
        <v>0</v>
      </c>
      <c r="T3482" s="315">
        <f t="shared" si="1045"/>
        <v>0</v>
      </c>
      <c r="U3482" s="436"/>
      <c r="V3482" s="436"/>
      <c r="W3482" s="253"/>
      <c r="X3482" s="313">
        <f t="shared" si="1027"/>
        <v>0</v>
      </c>
    </row>
    <row r="3483" spans="2:24" ht="18.600000000000001" hidden="1" thickBot="1">
      <c r="B3483" s="175"/>
      <c r="C3483" s="178">
        <v>5204</v>
      </c>
      <c r="D3483" s="179" t="s">
        <v>925</v>
      </c>
      <c r="E3483" s="705"/>
      <c r="F3483" s="473"/>
      <c r="G3483" s="434"/>
      <c r="H3483" s="434"/>
      <c r="I3483" s="476">
        <f t="shared" si="1041"/>
        <v>0</v>
      </c>
      <c r="J3483" s="243" t="str">
        <f t="shared" si="1026"/>
        <v/>
      </c>
      <c r="K3483" s="244"/>
      <c r="L3483" s="435"/>
      <c r="M3483" s="436"/>
      <c r="N3483" s="330">
        <f t="shared" si="1042"/>
        <v>0</v>
      </c>
      <c r="O3483" s="424">
        <f t="shared" si="1043"/>
        <v>0</v>
      </c>
      <c r="P3483" s="244"/>
      <c r="Q3483" s="435"/>
      <c r="R3483" s="436"/>
      <c r="S3483" s="429">
        <f t="shared" si="1044"/>
        <v>0</v>
      </c>
      <c r="T3483" s="315">
        <f t="shared" si="1045"/>
        <v>0</v>
      </c>
      <c r="U3483" s="436"/>
      <c r="V3483" s="436"/>
      <c r="W3483" s="253"/>
      <c r="X3483" s="313">
        <f t="shared" si="1027"/>
        <v>0</v>
      </c>
    </row>
    <row r="3484" spans="2:24" ht="18.600000000000001" hidden="1" thickBot="1">
      <c r="B3484" s="175"/>
      <c r="C3484" s="178">
        <v>5205</v>
      </c>
      <c r="D3484" s="179" t="s">
        <v>926</v>
      </c>
      <c r="E3484" s="705"/>
      <c r="F3484" s="473"/>
      <c r="G3484" s="434"/>
      <c r="H3484" s="434"/>
      <c r="I3484" s="476">
        <f t="shared" si="1041"/>
        <v>0</v>
      </c>
      <c r="J3484" s="243" t="str">
        <f t="shared" si="1026"/>
        <v/>
      </c>
      <c r="K3484" s="244"/>
      <c r="L3484" s="435"/>
      <c r="M3484" s="436"/>
      <c r="N3484" s="330">
        <f t="shared" si="1042"/>
        <v>0</v>
      </c>
      <c r="O3484" s="424">
        <f t="shared" si="1043"/>
        <v>0</v>
      </c>
      <c r="P3484" s="244"/>
      <c r="Q3484" s="435"/>
      <c r="R3484" s="436"/>
      <c r="S3484" s="429">
        <f t="shared" si="1044"/>
        <v>0</v>
      </c>
      <c r="T3484" s="315">
        <f t="shared" si="1045"/>
        <v>0</v>
      </c>
      <c r="U3484" s="436"/>
      <c r="V3484" s="436"/>
      <c r="W3484" s="253"/>
      <c r="X3484" s="313">
        <f t="shared" si="1027"/>
        <v>0</v>
      </c>
    </row>
    <row r="3485" spans="2:24" ht="18.600000000000001" hidden="1" thickBot="1">
      <c r="B3485" s="175"/>
      <c r="C3485" s="178">
        <v>5206</v>
      </c>
      <c r="D3485" s="179" t="s">
        <v>927</v>
      </c>
      <c r="E3485" s="705"/>
      <c r="F3485" s="473"/>
      <c r="G3485" s="434"/>
      <c r="H3485" s="434"/>
      <c r="I3485" s="476">
        <f t="shared" si="1041"/>
        <v>0</v>
      </c>
      <c r="J3485" s="243" t="str">
        <f t="shared" si="1026"/>
        <v/>
      </c>
      <c r="K3485" s="244"/>
      <c r="L3485" s="435"/>
      <c r="M3485" s="436"/>
      <c r="N3485" s="330">
        <f t="shared" si="1042"/>
        <v>0</v>
      </c>
      <c r="O3485" s="424">
        <f t="shared" si="1043"/>
        <v>0</v>
      </c>
      <c r="P3485" s="244"/>
      <c r="Q3485" s="435"/>
      <c r="R3485" s="436"/>
      <c r="S3485" s="429">
        <f t="shared" si="1044"/>
        <v>0</v>
      </c>
      <c r="T3485" s="315">
        <f t="shared" si="1045"/>
        <v>0</v>
      </c>
      <c r="U3485" s="436"/>
      <c r="V3485" s="436"/>
      <c r="W3485" s="253"/>
      <c r="X3485" s="313">
        <f t="shared" si="1027"/>
        <v>0</v>
      </c>
    </row>
    <row r="3486" spans="2:24" ht="18.600000000000001" hidden="1" thickBot="1">
      <c r="B3486" s="175"/>
      <c r="C3486" s="180">
        <v>5219</v>
      </c>
      <c r="D3486" s="181" t="s">
        <v>928</v>
      </c>
      <c r="E3486" s="705"/>
      <c r="F3486" s="473"/>
      <c r="G3486" s="434"/>
      <c r="H3486" s="434"/>
      <c r="I3486" s="476">
        <f t="shared" si="1041"/>
        <v>0</v>
      </c>
      <c r="J3486" s="243" t="str">
        <f t="shared" ref="J3486:J3505" si="1046">(IF($E3486&lt;&gt;0,$J$2,IF($I3486&lt;&gt;0,$J$2,"")))</f>
        <v/>
      </c>
      <c r="K3486" s="244"/>
      <c r="L3486" s="435"/>
      <c r="M3486" s="436"/>
      <c r="N3486" s="330">
        <f t="shared" si="1042"/>
        <v>0</v>
      </c>
      <c r="O3486" s="424">
        <f t="shared" si="1043"/>
        <v>0</v>
      </c>
      <c r="P3486" s="244"/>
      <c r="Q3486" s="435"/>
      <c r="R3486" s="436"/>
      <c r="S3486" s="429">
        <f t="shared" si="1044"/>
        <v>0</v>
      </c>
      <c r="T3486" s="315">
        <f t="shared" si="1045"/>
        <v>0</v>
      </c>
      <c r="U3486" s="436"/>
      <c r="V3486" s="436"/>
      <c r="W3486" s="253"/>
      <c r="X3486" s="313">
        <f t="shared" ref="X3486:X3517" si="1047">T3486-U3486-V3486-W3486</f>
        <v>0</v>
      </c>
    </row>
    <row r="3487" spans="2:24" ht="18.600000000000001" hidden="1" thickBot="1">
      <c r="B3487" s="693">
        <v>5300</v>
      </c>
      <c r="C3487" s="968" t="s">
        <v>929</v>
      </c>
      <c r="D3487" s="968"/>
      <c r="E3487" s="694"/>
      <c r="F3487" s="697">
        <f>SUM(F3488:F3489)</f>
        <v>0</v>
      </c>
      <c r="G3487" s="698">
        <f>SUM(G3488:G3489)</f>
        <v>0</v>
      </c>
      <c r="H3487" s="698">
        <f>SUM(H3488:H3489)</f>
        <v>0</v>
      </c>
      <c r="I3487" s="698">
        <f>SUM(I3488:I3489)</f>
        <v>0</v>
      </c>
      <c r="J3487" s="243" t="str">
        <f t="shared" si="1046"/>
        <v/>
      </c>
      <c r="K3487" s="244"/>
      <c r="L3487" s="326">
        <f>SUM(L3488:L3489)</f>
        <v>0</v>
      </c>
      <c r="M3487" s="327">
        <f>SUM(M3488:M3489)</f>
        <v>0</v>
      </c>
      <c r="N3487" s="432">
        <f>SUM(N3488:N3489)</f>
        <v>0</v>
      </c>
      <c r="O3487" s="433">
        <f>SUM(O3488:O3489)</f>
        <v>0</v>
      </c>
      <c r="P3487" s="244"/>
      <c r="Q3487" s="326">
        <f t="shared" ref="Q3487:W3487" si="1048">SUM(Q3488:Q3489)</f>
        <v>0</v>
      </c>
      <c r="R3487" s="327">
        <f t="shared" si="1048"/>
        <v>0</v>
      </c>
      <c r="S3487" s="327">
        <f t="shared" si="1048"/>
        <v>0</v>
      </c>
      <c r="T3487" s="327">
        <f t="shared" si="1048"/>
        <v>0</v>
      </c>
      <c r="U3487" s="327">
        <f t="shared" si="1048"/>
        <v>0</v>
      </c>
      <c r="V3487" s="327">
        <f t="shared" si="1048"/>
        <v>0</v>
      </c>
      <c r="W3487" s="433">
        <f t="shared" si="1048"/>
        <v>0</v>
      </c>
      <c r="X3487" s="313">
        <f t="shared" si="1047"/>
        <v>0</v>
      </c>
    </row>
    <row r="3488" spans="2:24" ht="18.600000000000001" hidden="1" thickBot="1">
      <c r="B3488" s="175"/>
      <c r="C3488" s="176">
        <v>5301</v>
      </c>
      <c r="D3488" s="177" t="s">
        <v>1441</v>
      </c>
      <c r="E3488" s="705"/>
      <c r="F3488" s="473"/>
      <c r="G3488" s="434"/>
      <c r="H3488" s="434"/>
      <c r="I3488" s="476">
        <f>F3488+G3488+H3488</f>
        <v>0</v>
      </c>
      <c r="J3488" s="243" t="str">
        <f t="shared" si="1046"/>
        <v/>
      </c>
      <c r="K3488" s="244"/>
      <c r="L3488" s="435"/>
      <c r="M3488" s="436"/>
      <c r="N3488" s="330">
        <f>I3488</f>
        <v>0</v>
      </c>
      <c r="O3488" s="424">
        <f>L3488+M3488-N3488</f>
        <v>0</v>
      </c>
      <c r="P3488" s="244"/>
      <c r="Q3488" s="435"/>
      <c r="R3488" s="436"/>
      <c r="S3488" s="429">
        <f>+IF(+(L3488+M3488)&gt;=I3488,+M3488,+(+I3488-L3488))</f>
        <v>0</v>
      </c>
      <c r="T3488" s="315">
        <f>Q3488+R3488-S3488</f>
        <v>0</v>
      </c>
      <c r="U3488" s="436"/>
      <c r="V3488" s="436"/>
      <c r="W3488" s="253"/>
      <c r="X3488" s="313">
        <f t="shared" si="1047"/>
        <v>0</v>
      </c>
    </row>
    <row r="3489" spans="2:24" ht="18.600000000000001" hidden="1" thickBot="1">
      <c r="B3489" s="175"/>
      <c r="C3489" s="180">
        <v>5309</v>
      </c>
      <c r="D3489" s="181" t="s">
        <v>930</v>
      </c>
      <c r="E3489" s="705"/>
      <c r="F3489" s="473"/>
      <c r="G3489" s="434"/>
      <c r="H3489" s="434"/>
      <c r="I3489" s="476">
        <f>F3489+G3489+H3489</f>
        <v>0</v>
      </c>
      <c r="J3489" s="243" t="str">
        <f t="shared" si="1046"/>
        <v/>
      </c>
      <c r="K3489" s="244"/>
      <c r="L3489" s="435"/>
      <c r="M3489" s="436"/>
      <c r="N3489" s="330">
        <f>I3489</f>
        <v>0</v>
      </c>
      <c r="O3489" s="424">
        <f>L3489+M3489-N3489</f>
        <v>0</v>
      </c>
      <c r="P3489" s="244"/>
      <c r="Q3489" s="435"/>
      <c r="R3489" s="436"/>
      <c r="S3489" s="429">
        <f>+IF(+(L3489+M3489)&gt;=I3489,+M3489,+(+I3489-L3489))</f>
        <v>0</v>
      </c>
      <c r="T3489" s="315">
        <f>Q3489+R3489-S3489</f>
        <v>0</v>
      </c>
      <c r="U3489" s="436"/>
      <c r="V3489" s="436"/>
      <c r="W3489" s="253"/>
      <c r="X3489" s="313">
        <f t="shared" si="1047"/>
        <v>0</v>
      </c>
    </row>
    <row r="3490" spans="2:24" ht="18.600000000000001" hidden="1" thickBot="1">
      <c r="B3490" s="693">
        <v>5400</v>
      </c>
      <c r="C3490" s="949" t="s">
        <v>1011</v>
      </c>
      <c r="D3490" s="949"/>
      <c r="E3490" s="694"/>
      <c r="F3490" s="695"/>
      <c r="G3490" s="696"/>
      <c r="H3490" s="696"/>
      <c r="I3490" s="692">
        <f>F3490+G3490+H3490</f>
        <v>0</v>
      </c>
      <c r="J3490" s="243" t="str">
        <f t="shared" si="1046"/>
        <v/>
      </c>
      <c r="K3490" s="244"/>
      <c r="L3490" s="430"/>
      <c r="M3490" s="431"/>
      <c r="N3490" s="327">
        <f>I3490</f>
        <v>0</v>
      </c>
      <c r="O3490" s="424">
        <f>L3490+M3490-N3490</f>
        <v>0</v>
      </c>
      <c r="P3490" s="244"/>
      <c r="Q3490" s="430"/>
      <c r="R3490" s="431"/>
      <c r="S3490" s="429">
        <f>+IF(+(L3490+M3490)&gt;=I3490,+M3490,+(+I3490-L3490))</f>
        <v>0</v>
      </c>
      <c r="T3490" s="315">
        <f>Q3490+R3490-S3490</f>
        <v>0</v>
      </c>
      <c r="U3490" s="431"/>
      <c r="V3490" s="431"/>
      <c r="W3490" s="253"/>
      <c r="X3490" s="313">
        <f t="shared" si="1047"/>
        <v>0</v>
      </c>
    </row>
    <row r="3491" spans="2:24" ht="18.600000000000001" hidden="1" thickBot="1">
      <c r="B3491" s="686">
        <v>5500</v>
      </c>
      <c r="C3491" s="952" t="s">
        <v>1012</v>
      </c>
      <c r="D3491" s="952"/>
      <c r="E3491" s="687"/>
      <c r="F3491" s="688">
        <f>SUM(F3492:F3495)</f>
        <v>0</v>
      </c>
      <c r="G3491" s="689">
        <f>SUM(G3492:G3495)</f>
        <v>0</v>
      </c>
      <c r="H3491" s="689">
        <f>SUM(H3492:H3495)</f>
        <v>0</v>
      </c>
      <c r="I3491" s="689">
        <f>SUM(I3492:I3495)</f>
        <v>0</v>
      </c>
      <c r="J3491" s="243" t="str">
        <f t="shared" si="1046"/>
        <v/>
      </c>
      <c r="K3491" s="244"/>
      <c r="L3491" s="316">
        <f>SUM(L3492:L3495)</f>
        <v>0</v>
      </c>
      <c r="M3491" s="317">
        <f>SUM(M3492:M3495)</f>
        <v>0</v>
      </c>
      <c r="N3491" s="425">
        <f>SUM(N3492:N3495)</f>
        <v>0</v>
      </c>
      <c r="O3491" s="426">
        <f>SUM(O3492:O3495)</f>
        <v>0</v>
      </c>
      <c r="P3491" s="244"/>
      <c r="Q3491" s="316">
        <f t="shared" ref="Q3491:W3491" si="1049">SUM(Q3492:Q3495)</f>
        <v>0</v>
      </c>
      <c r="R3491" s="317">
        <f t="shared" si="1049"/>
        <v>0</v>
      </c>
      <c r="S3491" s="317">
        <f t="shared" si="1049"/>
        <v>0</v>
      </c>
      <c r="T3491" s="317">
        <f t="shared" si="1049"/>
        <v>0</v>
      </c>
      <c r="U3491" s="317">
        <f t="shared" si="1049"/>
        <v>0</v>
      </c>
      <c r="V3491" s="317">
        <f t="shared" si="1049"/>
        <v>0</v>
      </c>
      <c r="W3491" s="426">
        <f t="shared" si="1049"/>
        <v>0</v>
      </c>
      <c r="X3491" s="313">
        <f t="shared" si="1047"/>
        <v>0</v>
      </c>
    </row>
    <row r="3492" spans="2:24" ht="18.600000000000001" hidden="1" thickBot="1">
      <c r="B3492" s="173"/>
      <c r="C3492" s="144">
        <v>5501</v>
      </c>
      <c r="D3492" s="163" t="s">
        <v>1013</v>
      </c>
      <c r="E3492" s="704"/>
      <c r="F3492" s="449"/>
      <c r="G3492" s="245"/>
      <c r="H3492" s="245"/>
      <c r="I3492" s="476">
        <f>F3492+G3492+H3492</f>
        <v>0</v>
      </c>
      <c r="J3492" s="243" t="str">
        <f t="shared" si="1046"/>
        <v/>
      </c>
      <c r="K3492" s="244"/>
      <c r="L3492" s="423"/>
      <c r="M3492" s="252"/>
      <c r="N3492" s="315">
        <f>I3492</f>
        <v>0</v>
      </c>
      <c r="O3492" s="424">
        <f>L3492+M3492-N3492</f>
        <v>0</v>
      </c>
      <c r="P3492" s="244"/>
      <c r="Q3492" s="423"/>
      <c r="R3492" s="252"/>
      <c r="S3492" s="429">
        <f>+IF(+(L3492+M3492)&gt;=I3492,+M3492,+(+I3492-L3492))</f>
        <v>0</v>
      </c>
      <c r="T3492" s="315">
        <f>Q3492+R3492-S3492</f>
        <v>0</v>
      </c>
      <c r="U3492" s="252"/>
      <c r="V3492" s="252"/>
      <c r="W3492" s="253"/>
      <c r="X3492" s="313">
        <f t="shared" si="1047"/>
        <v>0</v>
      </c>
    </row>
    <row r="3493" spans="2:24" ht="18.600000000000001" hidden="1" thickBot="1">
      <c r="B3493" s="173"/>
      <c r="C3493" s="137">
        <v>5502</v>
      </c>
      <c r="D3493" s="145" t="s">
        <v>1014</v>
      </c>
      <c r="E3493" s="704"/>
      <c r="F3493" s="449"/>
      <c r="G3493" s="245"/>
      <c r="H3493" s="245"/>
      <c r="I3493" s="476">
        <f>F3493+G3493+H3493</f>
        <v>0</v>
      </c>
      <c r="J3493" s="243" t="str">
        <f t="shared" si="1046"/>
        <v/>
      </c>
      <c r="K3493" s="244"/>
      <c r="L3493" s="423"/>
      <c r="M3493" s="252"/>
      <c r="N3493" s="315">
        <f>I3493</f>
        <v>0</v>
      </c>
      <c r="O3493" s="424">
        <f>L3493+M3493-N3493</f>
        <v>0</v>
      </c>
      <c r="P3493" s="244"/>
      <c r="Q3493" s="423"/>
      <c r="R3493" s="252"/>
      <c r="S3493" s="429">
        <f>+IF(+(L3493+M3493)&gt;=I3493,+M3493,+(+I3493-L3493))</f>
        <v>0</v>
      </c>
      <c r="T3493" s="315">
        <f>Q3493+R3493-S3493</f>
        <v>0</v>
      </c>
      <c r="U3493" s="252"/>
      <c r="V3493" s="252"/>
      <c r="W3493" s="253"/>
      <c r="X3493" s="313">
        <f t="shared" si="1047"/>
        <v>0</v>
      </c>
    </row>
    <row r="3494" spans="2:24" ht="18.600000000000001" hidden="1" thickBot="1">
      <c r="B3494" s="173"/>
      <c r="C3494" s="137">
        <v>5503</v>
      </c>
      <c r="D3494" s="139" t="s">
        <v>1015</v>
      </c>
      <c r="E3494" s="704"/>
      <c r="F3494" s="449"/>
      <c r="G3494" s="245"/>
      <c r="H3494" s="245"/>
      <c r="I3494" s="476">
        <f>F3494+G3494+H3494</f>
        <v>0</v>
      </c>
      <c r="J3494" s="243" t="str">
        <f t="shared" si="1046"/>
        <v/>
      </c>
      <c r="K3494" s="244"/>
      <c r="L3494" s="423"/>
      <c r="M3494" s="252"/>
      <c r="N3494" s="315">
        <f>I3494</f>
        <v>0</v>
      </c>
      <c r="O3494" s="424">
        <f>L3494+M3494-N3494</f>
        <v>0</v>
      </c>
      <c r="P3494" s="244"/>
      <c r="Q3494" s="423"/>
      <c r="R3494" s="252"/>
      <c r="S3494" s="429">
        <f>+IF(+(L3494+M3494)&gt;=I3494,+M3494,+(+I3494-L3494))</f>
        <v>0</v>
      </c>
      <c r="T3494" s="315">
        <f>Q3494+R3494-S3494</f>
        <v>0</v>
      </c>
      <c r="U3494" s="252"/>
      <c r="V3494" s="252"/>
      <c r="W3494" s="253"/>
      <c r="X3494" s="313">
        <f t="shared" si="1047"/>
        <v>0</v>
      </c>
    </row>
    <row r="3495" spans="2:24" ht="18.600000000000001" hidden="1" thickBot="1">
      <c r="B3495" s="173"/>
      <c r="C3495" s="137">
        <v>5504</v>
      </c>
      <c r="D3495" s="145" t="s">
        <v>1016</v>
      </c>
      <c r="E3495" s="704"/>
      <c r="F3495" s="449"/>
      <c r="G3495" s="245"/>
      <c r="H3495" s="245"/>
      <c r="I3495" s="476">
        <f>F3495+G3495+H3495</f>
        <v>0</v>
      </c>
      <c r="J3495" s="243" t="str">
        <f t="shared" si="1046"/>
        <v/>
      </c>
      <c r="K3495" s="244"/>
      <c r="L3495" s="423"/>
      <c r="M3495" s="252"/>
      <c r="N3495" s="315">
        <f>I3495</f>
        <v>0</v>
      </c>
      <c r="O3495" s="424">
        <f>L3495+M3495-N3495</f>
        <v>0</v>
      </c>
      <c r="P3495" s="244"/>
      <c r="Q3495" s="423"/>
      <c r="R3495" s="252"/>
      <c r="S3495" s="429">
        <f>+IF(+(L3495+M3495)&gt;=I3495,+M3495,+(+I3495-L3495))</f>
        <v>0</v>
      </c>
      <c r="T3495" s="315">
        <f>Q3495+R3495-S3495</f>
        <v>0</v>
      </c>
      <c r="U3495" s="252"/>
      <c r="V3495" s="252"/>
      <c r="W3495" s="253"/>
      <c r="X3495" s="313">
        <f t="shared" si="1047"/>
        <v>0</v>
      </c>
    </row>
    <row r="3496" spans="2:24" ht="18.600000000000001" hidden="1" thickBot="1">
      <c r="B3496" s="686">
        <v>5700</v>
      </c>
      <c r="C3496" s="950" t="s">
        <v>1017</v>
      </c>
      <c r="D3496" s="951"/>
      <c r="E3496" s="694"/>
      <c r="F3496" s="673">
        <v>0</v>
      </c>
      <c r="G3496" s="673">
        <v>0</v>
      </c>
      <c r="H3496" s="673">
        <v>0</v>
      </c>
      <c r="I3496" s="698">
        <f>SUM(I3497:I3499)</f>
        <v>0</v>
      </c>
      <c r="J3496" s="243" t="str">
        <f t="shared" si="1046"/>
        <v/>
      </c>
      <c r="K3496" s="244"/>
      <c r="L3496" s="326">
        <f>SUM(L3497:L3499)</f>
        <v>0</v>
      </c>
      <c r="M3496" s="327">
        <f>SUM(M3497:M3499)</f>
        <v>0</v>
      </c>
      <c r="N3496" s="432">
        <f>SUM(N3497:N3498)</f>
        <v>0</v>
      </c>
      <c r="O3496" s="433">
        <f>SUM(O3497:O3499)</f>
        <v>0</v>
      </c>
      <c r="P3496" s="244"/>
      <c r="Q3496" s="326">
        <f>SUM(Q3497:Q3499)</f>
        <v>0</v>
      </c>
      <c r="R3496" s="327">
        <f>SUM(R3497:R3499)</f>
        <v>0</v>
      </c>
      <c r="S3496" s="327">
        <f>SUM(S3497:S3499)</f>
        <v>0</v>
      </c>
      <c r="T3496" s="327">
        <f>SUM(T3497:T3499)</f>
        <v>0</v>
      </c>
      <c r="U3496" s="327">
        <f>SUM(U3497:U3499)</f>
        <v>0</v>
      </c>
      <c r="V3496" s="327">
        <f>SUM(V3497:V3498)</f>
        <v>0</v>
      </c>
      <c r="W3496" s="433">
        <f>SUM(W3497:W3499)</f>
        <v>0</v>
      </c>
      <c r="X3496" s="313">
        <f t="shared" si="1047"/>
        <v>0</v>
      </c>
    </row>
    <row r="3497" spans="2:24" ht="18.600000000000001" hidden="1" thickBot="1">
      <c r="B3497" s="175"/>
      <c r="C3497" s="176">
        <v>5701</v>
      </c>
      <c r="D3497" s="177" t="s">
        <v>1018</v>
      </c>
      <c r="E3497" s="705"/>
      <c r="F3497" s="592">
        <v>0</v>
      </c>
      <c r="G3497" s="592">
        <v>0</v>
      </c>
      <c r="H3497" s="592">
        <v>0</v>
      </c>
      <c r="I3497" s="476">
        <f>F3497+G3497+H3497</f>
        <v>0</v>
      </c>
      <c r="J3497" s="243" t="str">
        <f t="shared" si="1046"/>
        <v/>
      </c>
      <c r="K3497" s="244"/>
      <c r="L3497" s="435"/>
      <c r="M3497" s="436"/>
      <c r="N3497" s="330">
        <f>I3497</f>
        <v>0</v>
      </c>
      <c r="O3497" s="424">
        <f>L3497+M3497-N3497</f>
        <v>0</v>
      </c>
      <c r="P3497" s="244"/>
      <c r="Q3497" s="435"/>
      <c r="R3497" s="436"/>
      <c r="S3497" s="429">
        <f>+IF(+(L3497+M3497)&gt;=I3497,+M3497,+(+I3497-L3497))</f>
        <v>0</v>
      </c>
      <c r="T3497" s="315">
        <f>Q3497+R3497-S3497</f>
        <v>0</v>
      </c>
      <c r="U3497" s="436"/>
      <c r="V3497" s="436"/>
      <c r="W3497" s="253"/>
      <c r="X3497" s="313">
        <f t="shared" si="1047"/>
        <v>0</v>
      </c>
    </row>
    <row r="3498" spans="2:24" ht="18.600000000000001" hidden="1" thickBot="1">
      <c r="B3498" s="175"/>
      <c r="C3498" s="180">
        <v>5702</v>
      </c>
      <c r="D3498" s="181" t="s">
        <v>1019</v>
      </c>
      <c r="E3498" s="705"/>
      <c r="F3498" s="592">
        <v>0</v>
      </c>
      <c r="G3498" s="592">
        <v>0</v>
      </c>
      <c r="H3498" s="592">
        <v>0</v>
      </c>
      <c r="I3498" s="476">
        <f>F3498+G3498+H3498</f>
        <v>0</v>
      </c>
      <c r="J3498" s="243" t="str">
        <f t="shared" si="1046"/>
        <v/>
      </c>
      <c r="K3498" s="244"/>
      <c r="L3498" s="435"/>
      <c r="M3498" s="436"/>
      <c r="N3498" s="330">
        <f>I3498</f>
        <v>0</v>
      </c>
      <c r="O3498" s="424">
        <f>L3498+M3498-N3498</f>
        <v>0</v>
      </c>
      <c r="P3498" s="244"/>
      <c r="Q3498" s="435"/>
      <c r="R3498" s="436"/>
      <c r="S3498" s="429">
        <f>+IF(+(L3498+M3498)&gt;=I3498,+M3498,+(+I3498-L3498))</f>
        <v>0</v>
      </c>
      <c r="T3498" s="315">
        <f>Q3498+R3498-S3498</f>
        <v>0</v>
      </c>
      <c r="U3498" s="436"/>
      <c r="V3498" s="436"/>
      <c r="W3498" s="253"/>
      <c r="X3498" s="313">
        <f t="shared" si="1047"/>
        <v>0</v>
      </c>
    </row>
    <row r="3499" spans="2:24" ht="18.600000000000001" hidden="1" thickBot="1">
      <c r="B3499" s="136"/>
      <c r="C3499" s="182">
        <v>4071</v>
      </c>
      <c r="D3499" s="464" t="s">
        <v>1020</v>
      </c>
      <c r="E3499" s="704"/>
      <c r="F3499" s="592">
        <v>0</v>
      </c>
      <c r="G3499" s="592">
        <v>0</v>
      </c>
      <c r="H3499" s="592">
        <v>0</v>
      </c>
      <c r="I3499" s="476">
        <f>F3499+G3499+H3499</f>
        <v>0</v>
      </c>
      <c r="J3499" s="243" t="str">
        <f t="shared" si="1046"/>
        <v/>
      </c>
      <c r="K3499" s="244"/>
      <c r="L3499" s="713"/>
      <c r="M3499" s="667"/>
      <c r="N3499" s="667"/>
      <c r="O3499" s="714"/>
      <c r="P3499" s="244"/>
      <c r="Q3499" s="663"/>
      <c r="R3499" s="667"/>
      <c r="S3499" s="667"/>
      <c r="T3499" s="667"/>
      <c r="U3499" s="667"/>
      <c r="V3499" s="667"/>
      <c r="W3499" s="711"/>
      <c r="X3499" s="313">
        <f t="shared" si="1047"/>
        <v>0</v>
      </c>
    </row>
    <row r="3500" spans="2:24" ht="16.2" hidden="1" thickBot="1">
      <c r="B3500" s="173"/>
      <c r="C3500" s="183"/>
      <c r="D3500" s="334"/>
      <c r="E3500" s="706"/>
      <c r="F3500" s="248"/>
      <c r="G3500" s="248"/>
      <c r="H3500" s="248"/>
      <c r="I3500" s="249"/>
      <c r="J3500" s="243" t="str">
        <f t="shared" si="1046"/>
        <v/>
      </c>
      <c r="K3500" s="244"/>
      <c r="L3500" s="437"/>
      <c r="M3500" s="438"/>
      <c r="N3500" s="323"/>
      <c r="O3500" s="324"/>
      <c r="P3500" s="244"/>
      <c r="Q3500" s="437"/>
      <c r="R3500" s="438"/>
      <c r="S3500" s="323"/>
      <c r="T3500" s="323"/>
      <c r="U3500" s="438"/>
      <c r="V3500" s="323"/>
      <c r="W3500" s="324"/>
      <c r="X3500" s="324"/>
    </row>
    <row r="3501" spans="2:24" ht="18.600000000000001" hidden="1" thickBot="1">
      <c r="B3501" s="699">
        <v>98</v>
      </c>
      <c r="C3501" s="963" t="s">
        <v>1021</v>
      </c>
      <c r="D3501" s="942"/>
      <c r="E3501" s="687"/>
      <c r="F3501" s="690"/>
      <c r="G3501" s="691"/>
      <c r="H3501" s="691"/>
      <c r="I3501" s="692">
        <f>F3501+G3501+H3501</f>
        <v>0</v>
      </c>
      <c r="J3501" s="243" t="str">
        <f t="shared" si="1046"/>
        <v/>
      </c>
      <c r="K3501" s="244"/>
      <c r="L3501" s="428"/>
      <c r="M3501" s="254"/>
      <c r="N3501" s="317">
        <f>I3501</f>
        <v>0</v>
      </c>
      <c r="O3501" s="424">
        <f>L3501+M3501-N3501</f>
        <v>0</v>
      </c>
      <c r="P3501" s="244"/>
      <c r="Q3501" s="428"/>
      <c r="R3501" s="254"/>
      <c r="S3501" s="429">
        <f>+IF(+(L3501+M3501)&gt;=I3501,+M3501,+(+I3501-L3501))</f>
        <v>0</v>
      </c>
      <c r="T3501" s="315">
        <f>Q3501+R3501-S3501</f>
        <v>0</v>
      </c>
      <c r="U3501" s="254"/>
      <c r="V3501" s="254"/>
      <c r="W3501" s="253"/>
      <c r="X3501" s="313">
        <f>T3501-U3501-V3501-W3501</f>
        <v>0</v>
      </c>
    </row>
    <row r="3502" spans="2:24" ht="16.8" hidden="1" thickBot="1">
      <c r="B3502" s="184"/>
      <c r="C3502" s="335" t="s">
        <v>1022</v>
      </c>
      <c r="D3502" s="336"/>
      <c r="E3502" s="395"/>
      <c r="F3502" s="395"/>
      <c r="G3502" s="395"/>
      <c r="H3502" s="395"/>
      <c r="I3502" s="337"/>
      <c r="J3502" s="243" t="str">
        <f t="shared" si="1046"/>
        <v/>
      </c>
      <c r="K3502" s="244"/>
      <c r="L3502" s="338"/>
      <c r="M3502" s="339"/>
      <c r="N3502" s="339"/>
      <c r="O3502" s="340"/>
      <c r="P3502" s="244"/>
      <c r="Q3502" s="338"/>
      <c r="R3502" s="339"/>
      <c r="S3502" s="339"/>
      <c r="T3502" s="339"/>
      <c r="U3502" s="339"/>
      <c r="V3502" s="339"/>
      <c r="W3502" s="340"/>
      <c r="X3502" s="340"/>
    </row>
    <row r="3503" spans="2:24" ht="16.8" hidden="1" thickBot="1">
      <c r="B3503" s="184"/>
      <c r="C3503" s="341" t="s">
        <v>1023</v>
      </c>
      <c r="D3503" s="334"/>
      <c r="E3503" s="384"/>
      <c r="F3503" s="384"/>
      <c r="G3503" s="384"/>
      <c r="H3503" s="384"/>
      <c r="I3503" s="307"/>
      <c r="J3503" s="243" t="str">
        <f t="shared" si="1046"/>
        <v/>
      </c>
      <c r="K3503" s="244"/>
      <c r="L3503" s="342"/>
      <c r="M3503" s="343"/>
      <c r="N3503" s="343"/>
      <c r="O3503" s="344"/>
      <c r="P3503" s="244"/>
      <c r="Q3503" s="342"/>
      <c r="R3503" s="343"/>
      <c r="S3503" s="343"/>
      <c r="T3503" s="343"/>
      <c r="U3503" s="343"/>
      <c r="V3503" s="343"/>
      <c r="W3503" s="344"/>
      <c r="X3503" s="344"/>
    </row>
    <row r="3504" spans="2:24" ht="16.8" hidden="1" thickBot="1">
      <c r="B3504" s="185"/>
      <c r="C3504" s="345" t="s">
        <v>1688</v>
      </c>
      <c r="D3504" s="346"/>
      <c r="E3504" s="396"/>
      <c r="F3504" s="396"/>
      <c r="G3504" s="396"/>
      <c r="H3504" s="396"/>
      <c r="I3504" s="309"/>
      <c r="J3504" s="243" t="str">
        <f t="shared" si="1046"/>
        <v/>
      </c>
      <c r="K3504" s="244"/>
      <c r="L3504" s="347"/>
      <c r="M3504" s="348"/>
      <c r="N3504" s="348"/>
      <c r="O3504" s="349"/>
      <c r="P3504" s="244"/>
      <c r="Q3504" s="347"/>
      <c r="R3504" s="348"/>
      <c r="S3504" s="348"/>
      <c r="T3504" s="348"/>
      <c r="U3504" s="348"/>
      <c r="V3504" s="348"/>
      <c r="W3504" s="349"/>
      <c r="X3504" s="349"/>
    </row>
    <row r="3505" spans="2:24" ht="18.600000000000001" thickBot="1">
      <c r="B3505" s="607"/>
      <c r="C3505" s="608" t="s">
        <v>1242</v>
      </c>
      <c r="D3505" s="609" t="s">
        <v>1024</v>
      </c>
      <c r="E3505" s="700"/>
      <c r="F3505" s="700">
        <f>SUM(F3390,F3393,F3399,F3407,F3408,F3426,F3430,F3436,F3439,F3440,F3441,F3442,F3443,F3452,F3458,F3459,F3460,F3461,F3468,F3472,F3473,F3474,F3475,F3478,F3479,F3487,F3490,F3491,F3496)+F3501</f>
        <v>0</v>
      </c>
      <c r="G3505" s="700">
        <f>SUM(G3390,G3393,G3399,G3407,G3408,G3426,G3430,G3436,G3439,G3440,G3441,G3442,G3443,G3452,G3458,G3459,G3460,G3461,G3468,G3472,G3473,G3474,G3475,G3478,G3479,G3487,G3490,G3491,G3496)+G3501</f>
        <v>5000</v>
      </c>
      <c r="H3505" s="700">
        <f>SUM(H3390,H3393,H3399,H3407,H3408,H3426,H3430,H3436,H3439,H3440,H3441,H3442,H3443,H3452,H3458,H3459,H3460,H3461,H3468,H3472,H3473,H3474,H3475,H3478,H3479,H3487,H3490,H3491,H3496)+H3501</f>
        <v>0</v>
      </c>
      <c r="I3505" s="700">
        <f>SUM(I3390,I3393,I3399,I3407,I3408,I3426,I3430,I3436,I3439,I3440,I3441,I3442,I3443,I3452,I3458,I3459,I3460,I3461,I3468,I3472,I3473,I3474,I3475,I3478,I3479,I3487,I3490,I3491,I3496)+I3501</f>
        <v>5000</v>
      </c>
      <c r="J3505" s="243">
        <f t="shared" si="1046"/>
        <v>1</v>
      </c>
      <c r="K3505" s="439" t="str">
        <f>LEFT(C3387,1)</f>
        <v>7</v>
      </c>
      <c r="L3505" s="276">
        <f>SUM(L3390,L3393,L3399,L3407,L3408,L3426,L3430,L3436,L3439,L3440,L3441,L3442,L3443,L3452,L3458,L3459,L3460,L3461,L3468,L3472,L3473,L3474,L3475,L3478,L3479,L3487,L3490,L3491,L3496)+L3501</f>
        <v>0</v>
      </c>
      <c r="M3505" s="276">
        <f>SUM(M3390,M3393,M3399,M3407,M3408,M3426,M3430,M3436,M3439,M3440,M3441,M3442,M3443,M3452,M3458,M3459,M3460,M3461,M3468,M3472,M3473,M3474,M3475,M3478,M3479,M3487,M3490,M3491,M3496)+M3501</f>
        <v>0</v>
      </c>
      <c r="N3505" s="276">
        <f>SUM(N3390,N3393,N3399,N3407,N3408,N3426,N3430,N3436,N3439,N3440,N3441,N3442,N3443,N3452,N3458,N3459,N3460,N3461,N3468,N3472,N3473,N3474,N3475,N3478,N3479,N3487,N3490,N3491,N3496)+N3501</f>
        <v>5000</v>
      </c>
      <c r="O3505" s="276">
        <f>SUM(O3390,O3393,O3399,O3407,O3408,O3426,O3430,O3436,O3439,O3440,O3441,O3442,O3443,O3452,O3458,O3459,O3460,O3461,O3468,O3472,O3473,O3474,O3475,O3478,O3479,O3487,O3490,O3491,O3496)+O3501</f>
        <v>-5000</v>
      </c>
      <c r="P3505" s="222"/>
      <c r="Q3505" s="276">
        <f t="shared" ref="Q3505:W3505" si="1050">SUM(Q3390,Q3393,Q3399,Q3407,Q3408,Q3426,Q3430,Q3436,Q3439,Q3440,Q3441,Q3442,Q3443,Q3452,Q3458,Q3459,Q3460,Q3461,Q3468,Q3472,Q3473,Q3474,Q3475,Q3478,Q3479,Q3487,Q3490,Q3491,Q3496)+Q3501</f>
        <v>0</v>
      </c>
      <c r="R3505" s="276">
        <f t="shared" si="1050"/>
        <v>0</v>
      </c>
      <c r="S3505" s="276">
        <f t="shared" si="1050"/>
        <v>5000</v>
      </c>
      <c r="T3505" s="276">
        <f t="shared" si="1050"/>
        <v>-5000</v>
      </c>
      <c r="U3505" s="276">
        <f t="shared" si="1050"/>
        <v>0</v>
      </c>
      <c r="V3505" s="276">
        <f t="shared" si="1050"/>
        <v>0</v>
      </c>
      <c r="W3505" s="276">
        <f t="shared" si="1050"/>
        <v>0</v>
      </c>
      <c r="X3505" s="313">
        <f>T3505-U3505-V3505-W3505</f>
        <v>-5000</v>
      </c>
    </row>
    <row r="3506" spans="2:24">
      <c r="B3506" s="554" t="s">
        <v>32</v>
      </c>
      <c r="C3506" s="186"/>
      <c r="I3506" s="219"/>
      <c r="J3506" s="221">
        <f>J3505</f>
        <v>1</v>
      </c>
      <c r="P3506"/>
    </row>
    <row r="3507" spans="2:24">
      <c r="B3507" s="392"/>
      <c r="C3507" s="392"/>
      <c r="D3507" s="393"/>
      <c r="E3507" s="392"/>
      <c r="F3507" s="392"/>
      <c r="G3507" s="392"/>
      <c r="H3507" s="392"/>
      <c r="I3507" s="394"/>
      <c r="J3507" s="221">
        <f>J3505</f>
        <v>1</v>
      </c>
      <c r="L3507" s="392"/>
      <c r="M3507" s="392"/>
      <c r="N3507" s="394"/>
      <c r="O3507" s="394"/>
      <c r="P3507" s="394"/>
      <c r="Q3507" s="392"/>
      <c r="R3507" s="392"/>
      <c r="S3507" s="394"/>
      <c r="T3507" s="394"/>
      <c r="U3507" s="392"/>
      <c r="V3507" s="394"/>
      <c r="W3507" s="394"/>
      <c r="X3507" s="394"/>
    </row>
    <row r="3508" spans="2:24" ht="18" hidden="1">
      <c r="B3508" s="402"/>
      <c r="C3508" s="402"/>
      <c r="D3508" s="402"/>
      <c r="E3508" s="402"/>
      <c r="F3508" s="402"/>
      <c r="G3508" s="402"/>
      <c r="H3508" s="402"/>
      <c r="I3508" s="484"/>
      <c r="J3508" s="440">
        <f>(IF(E3505&lt;&gt;0,$G$2,IF(I3505&lt;&gt;0,$G$2,"")))</f>
        <v>0</v>
      </c>
    </row>
    <row r="3509" spans="2:24" ht="18" hidden="1">
      <c r="B3509" s="402"/>
      <c r="C3509" s="402"/>
      <c r="D3509" s="474"/>
      <c r="E3509" s="402"/>
      <c r="F3509" s="402"/>
      <c r="G3509" s="402"/>
      <c r="H3509" s="402"/>
      <c r="I3509" s="484"/>
      <c r="J3509" s="440" t="str">
        <f>(IF(E3506&lt;&gt;0,$G$2,IF(I3506&lt;&gt;0,$G$2,"")))</f>
        <v/>
      </c>
    </row>
    <row r="3510" spans="2:24">
      <c r="E3510" s="278"/>
      <c r="F3510" s="278"/>
      <c r="G3510" s="278"/>
      <c r="H3510" s="278"/>
      <c r="I3510" s="282"/>
      <c r="J3510" s="221">
        <f>(IF($E3643&lt;&gt;0,$J$2,IF($I3643&lt;&gt;0,$J$2,"")))</f>
        <v>1</v>
      </c>
      <c r="L3510" s="278"/>
      <c r="M3510" s="278"/>
      <c r="N3510" s="282"/>
      <c r="O3510" s="282"/>
      <c r="P3510" s="282"/>
      <c r="Q3510" s="278"/>
      <c r="R3510" s="278"/>
      <c r="S3510" s="282"/>
      <c r="T3510" s="282"/>
      <c r="U3510" s="278"/>
      <c r="V3510" s="282"/>
      <c r="W3510" s="282"/>
    </row>
    <row r="3511" spans="2:24">
      <c r="C3511" s="227"/>
      <c r="D3511" s="228"/>
      <c r="E3511" s="278"/>
      <c r="F3511" s="278"/>
      <c r="G3511" s="278"/>
      <c r="H3511" s="278"/>
      <c r="I3511" s="282"/>
      <c r="J3511" s="221">
        <f>(IF($E3643&lt;&gt;0,$J$2,IF($I3643&lt;&gt;0,$J$2,"")))</f>
        <v>1</v>
      </c>
      <c r="L3511" s="278"/>
      <c r="M3511" s="278"/>
      <c r="N3511" s="282"/>
      <c r="O3511" s="282"/>
      <c r="P3511" s="282"/>
      <c r="Q3511" s="278"/>
      <c r="R3511" s="278"/>
      <c r="S3511" s="282"/>
      <c r="T3511" s="282"/>
      <c r="U3511" s="278"/>
      <c r="V3511" s="282"/>
      <c r="W3511" s="282"/>
    </row>
    <row r="3512" spans="2:24">
      <c r="B3512" s="897" t="str">
        <f>$B$7</f>
        <v>БЮДЖЕТ - НАЧАЛЕН ПЛАН
ПО ПЪЛНА ЕДИННА БЮДЖЕТНА КЛАСИФИКАЦИЯ</v>
      </c>
      <c r="C3512" s="898"/>
      <c r="D3512" s="898"/>
      <c r="E3512" s="278"/>
      <c r="F3512" s="278"/>
      <c r="G3512" s="278"/>
      <c r="H3512" s="278"/>
      <c r="I3512" s="282"/>
      <c r="J3512" s="221">
        <f>(IF($E3643&lt;&gt;0,$J$2,IF($I3643&lt;&gt;0,$J$2,"")))</f>
        <v>1</v>
      </c>
      <c r="L3512" s="278"/>
      <c r="M3512" s="278"/>
      <c r="N3512" s="282"/>
      <c r="O3512" s="282"/>
      <c r="P3512" s="282"/>
      <c r="Q3512" s="278"/>
      <c r="R3512" s="278"/>
      <c r="S3512" s="282"/>
      <c r="T3512" s="282"/>
      <c r="U3512" s="278"/>
      <c r="V3512" s="282"/>
      <c r="W3512" s="282"/>
    </row>
    <row r="3513" spans="2:24">
      <c r="C3513" s="227"/>
      <c r="D3513" s="228"/>
      <c r="E3513" s="279" t="s">
        <v>1656</v>
      </c>
      <c r="F3513" s="279" t="s">
        <v>1524</v>
      </c>
      <c r="G3513" s="278"/>
      <c r="H3513" s="278"/>
      <c r="I3513" s="282"/>
      <c r="J3513" s="221">
        <f>(IF($E3643&lt;&gt;0,$J$2,IF($I3643&lt;&gt;0,$J$2,"")))</f>
        <v>1</v>
      </c>
      <c r="L3513" s="278"/>
      <c r="M3513" s="278"/>
      <c r="N3513" s="282"/>
      <c r="O3513" s="282"/>
      <c r="P3513" s="282"/>
      <c r="Q3513" s="278"/>
      <c r="R3513" s="278"/>
      <c r="S3513" s="282"/>
      <c r="T3513" s="282"/>
      <c r="U3513" s="278"/>
      <c r="V3513" s="282"/>
      <c r="W3513" s="282"/>
    </row>
    <row r="3514" spans="2:24" ht="17.399999999999999">
      <c r="B3514" s="899" t="str">
        <f>$B$9</f>
        <v>Маджарово</v>
      </c>
      <c r="C3514" s="900"/>
      <c r="D3514" s="901"/>
      <c r="E3514" s="578">
        <f>$E$9</f>
        <v>44927</v>
      </c>
      <c r="F3514" s="579">
        <f>$F$9</f>
        <v>45291</v>
      </c>
      <c r="G3514" s="278"/>
      <c r="H3514" s="278"/>
      <c r="I3514" s="282"/>
      <c r="J3514" s="221">
        <f>(IF($E3643&lt;&gt;0,$J$2,IF($I3643&lt;&gt;0,$J$2,"")))</f>
        <v>1</v>
      </c>
      <c r="L3514" s="278"/>
      <c r="M3514" s="278"/>
      <c r="N3514" s="282"/>
      <c r="O3514" s="282"/>
      <c r="P3514" s="282"/>
      <c r="Q3514" s="278"/>
      <c r="R3514" s="278"/>
      <c r="S3514" s="282"/>
      <c r="T3514" s="282"/>
      <c r="U3514" s="278"/>
      <c r="V3514" s="282"/>
      <c r="W3514" s="282"/>
    </row>
    <row r="3515" spans="2:24">
      <c r="B3515" s="230" t="str">
        <f>$B$10</f>
        <v>(наименование на разпоредителя с бюджет)</v>
      </c>
      <c r="E3515" s="278"/>
      <c r="F3515" s="280">
        <f>$F$10</f>
        <v>0</v>
      </c>
      <c r="G3515" s="278"/>
      <c r="H3515" s="278"/>
      <c r="I3515" s="282"/>
      <c r="J3515" s="221">
        <f>(IF($E3643&lt;&gt;0,$J$2,IF($I3643&lt;&gt;0,$J$2,"")))</f>
        <v>1</v>
      </c>
      <c r="L3515" s="278"/>
      <c r="M3515" s="278"/>
      <c r="N3515" s="282"/>
      <c r="O3515" s="282"/>
      <c r="P3515" s="282"/>
      <c r="Q3515" s="278"/>
      <c r="R3515" s="278"/>
      <c r="S3515" s="282"/>
      <c r="T3515" s="282"/>
      <c r="U3515" s="278"/>
      <c r="V3515" s="282"/>
      <c r="W3515" s="282"/>
    </row>
    <row r="3516" spans="2:24">
      <c r="B3516" s="230"/>
      <c r="E3516" s="281"/>
      <c r="F3516" s="278"/>
      <c r="G3516" s="278"/>
      <c r="H3516" s="278"/>
      <c r="I3516" s="282"/>
      <c r="J3516" s="221">
        <f>(IF($E3643&lt;&gt;0,$J$2,IF($I3643&lt;&gt;0,$J$2,"")))</f>
        <v>1</v>
      </c>
      <c r="L3516" s="278"/>
      <c r="M3516" s="278"/>
      <c r="N3516" s="282"/>
      <c r="O3516" s="282"/>
      <c r="P3516" s="282"/>
      <c r="Q3516" s="278"/>
      <c r="R3516" s="278"/>
      <c r="S3516" s="282"/>
      <c r="T3516" s="282"/>
      <c r="U3516" s="278"/>
      <c r="V3516" s="282"/>
      <c r="W3516" s="282"/>
    </row>
    <row r="3517" spans="2:24" ht="18">
      <c r="B3517" s="883" t="str">
        <f>$B$12</f>
        <v>Маджарово</v>
      </c>
      <c r="C3517" s="884"/>
      <c r="D3517" s="885"/>
      <c r="E3517" s="229" t="s">
        <v>1657</v>
      </c>
      <c r="F3517" s="580" t="str">
        <f>$F$12</f>
        <v>7604</v>
      </c>
      <c r="G3517" s="278"/>
      <c r="H3517" s="278"/>
      <c r="I3517" s="282"/>
      <c r="J3517" s="221">
        <f>(IF($E3643&lt;&gt;0,$J$2,IF($I3643&lt;&gt;0,$J$2,"")))</f>
        <v>1</v>
      </c>
      <c r="L3517" s="278"/>
      <c r="M3517" s="278"/>
      <c r="N3517" s="282"/>
      <c r="O3517" s="282"/>
      <c r="P3517" s="282"/>
      <c r="Q3517" s="278"/>
      <c r="R3517" s="278"/>
      <c r="S3517" s="282"/>
      <c r="T3517" s="282"/>
      <c r="U3517" s="278"/>
      <c r="V3517" s="282"/>
      <c r="W3517" s="282"/>
    </row>
    <row r="3518" spans="2:24">
      <c r="B3518" s="581" t="str">
        <f>$B$13</f>
        <v>(наименование на първостепенния разпоредител с бюджет)</v>
      </c>
      <c r="E3518" s="281" t="s">
        <v>1658</v>
      </c>
      <c r="F3518" s="278"/>
      <c r="G3518" s="278"/>
      <c r="H3518" s="278"/>
      <c r="I3518" s="282"/>
      <c r="J3518" s="221">
        <f>(IF($E3643&lt;&gt;0,$J$2,IF($I3643&lt;&gt;0,$J$2,"")))</f>
        <v>1</v>
      </c>
      <c r="L3518" s="278"/>
      <c r="M3518" s="278"/>
      <c r="N3518" s="282"/>
      <c r="O3518" s="282"/>
      <c r="P3518" s="282"/>
      <c r="Q3518" s="278"/>
      <c r="R3518" s="278"/>
      <c r="S3518" s="282"/>
      <c r="T3518" s="282"/>
      <c r="U3518" s="278"/>
      <c r="V3518" s="282"/>
      <c r="W3518" s="282"/>
    </row>
    <row r="3519" spans="2:24" ht="18">
      <c r="B3519" s="230"/>
      <c r="D3519" s="441"/>
      <c r="E3519" s="277"/>
      <c r="F3519" s="277"/>
      <c r="G3519" s="277"/>
      <c r="H3519" s="277"/>
      <c r="I3519" s="384"/>
      <c r="J3519" s="221">
        <f>(IF($E3643&lt;&gt;0,$J$2,IF($I3643&lt;&gt;0,$J$2,"")))</f>
        <v>1</v>
      </c>
      <c r="L3519" s="278"/>
      <c r="M3519" s="278"/>
      <c r="N3519" s="282"/>
      <c r="O3519" s="282"/>
      <c r="P3519" s="282"/>
      <c r="Q3519" s="278"/>
      <c r="R3519" s="278"/>
      <c r="S3519" s="282"/>
      <c r="T3519" s="282"/>
      <c r="U3519" s="278"/>
      <c r="V3519" s="282"/>
      <c r="W3519" s="282"/>
    </row>
    <row r="3520" spans="2:24" ht="16.8" thickBot="1">
      <c r="C3520" s="227"/>
      <c r="D3520" s="228"/>
      <c r="E3520" s="278"/>
      <c r="F3520" s="281"/>
      <c r="G3520" s="281"/>
      <c r="H3520" s="281"/>
      <c r="I3520" s="284" t="s">
        <v>1659</v>
      </c>
      <c r="J3520" s="221">
        <f>(IF($E3643&lt;&gt;0,$J$2,IF($I3643&lt;&gt;0,$J$2,"")))</f>
        <v>1</v>
      </c>
      <c r="L3520" s="283" t="s">
        <v>91</v>
      </c>
      <c r="M3520" s="278"/>
      <c r="N3520" s="282"/>
      <c r="O3520" s="284" t="s">
        <v>1659</v>
      </c>
      <c r="P3520" s="282"/>
      <c r="Q3520" s="283" t="s">
        <v>92</v>
      </c>
      <c r="R3520" s="278"/>
      <c r="S3520" s="282"/>
      <c r="T3520" s="284" t="s">
        <v>1659</v>
      </c>
      <c r="U3520" s="278"/>
      <c r="V3520" s="282"/>
      <c r="W3520" s="284" t="s">
        <v>1659</v>
      </c>
    </row>
    <row r="3521" spans="2:24" ht="18.600000000000001" thickBot="1">
      <c r="B3521" s="674"/>
      <c r="C3521" s="675"/>
      <c r="D3521" s="676" t="s">
        <v>1055</v>
      </c>
      <c r="E3521" s="677"/>
      <c r="F3521" s="955" t="s">
        <v>1460</v>
      </c>
      <c r="G3521" s="956"/>
      <c r="H3521" s="957"/>
      <c r="I3521" s="958"/>
      <c r="J3521" s="221">
        <f>(IF($E3643&lt;&gt;0,$J$2,IF($I3643&lt;&gt;0,$J$2,"")))</f>
        <v>1</v>
      </c>
      <c r="L3521" s="912" t="s">
        <v>1888</v>
      </c>
      <c r="M3521" s="912" t="s">
        <v>1889</v>
      </c>
      <c r="N3521" s="905" t="s">
        <v>1890</v>
      </c>
      <c r="O3521" s="905" t="s">
        <v>93</v>
      </c>
      <c r="P3521" s="222"/>
      <c r="Q3521" s="905" t="s">
        <v>1891</v>
      </c>
      <c r="R3521" s="905" t="s">
        <v>1892</v>
      </c>
      <c r="S3521" s="905" t="s">
        <v>1893</v>
      </c>
      <c r="T3521" s="905" t="s">
        <v>94</v>
      </c>
      <c r="U3521" s="409" t="s">
        <v>95</v>
      </c>
      <c r="V3521" s="410"/>
      <c r="W3521" s="411"/>
      <c r="X3521" s="291"/>
    </row>
    <row r="3522" spans="2:24" ht="31.8" thickBot="1">
      <c r="B3522" s="678" t="s">
        <v>1575</v>
      </c>
      <c r="C3522" s="679" t="s">
        <v>1660</v>
      </c>
      <c r="D3522" s="680" t="s">
        <v>1056</v>
      </c>
      <c r="E3522" s="681"/>
      <c r="F3522" s="605" t="s">
        <v>1461</v>
      </c>
      <c r="G3522" s="605" t="s">
        <v>1462</v>
      </c>
      <c r="H3522" s="605" t="s">
        <v>1459</v>
      </c>
      <c r="I3522" s="605" t="s">
        <v>1049</v>
      </c>
      <c r="J3522" s="221">
        <f>(IF($E3643&lt;&gt;0,$J$2,IF($I3643&lt;&gt;0,$J$2,"")))</f>
        <v>1</v>
      </c>
      <c r="L3522" s="948"/>
      <c r="M3522" s="954"/>
      <c r="N3522" s="948"/>
      <c r="O3522" s="954"/>
      <c r="P3522" s="222"/>
      <c r="Q3522" s="945"/>
      <c r="R3522" s="945"/>
      <c r="S3522" s="945"/>
      <c r="T3522" s="945"/>
      <c r="U3522" s="412">
        <f>$C$3</f>
        <v>2023</v>
      </c>
      <c r="V3522" s="412">
        <f>$C$3+1</f>
        <v>2024</v>
      </c>
      <c r="W3522" s="412" t="str">
        <f>CONCATENATE("след ",$C$3+1)</f>
        <v>след 2024</v>
      </c>
      <c r="X3522" s="413" t="s">
        <v>96</v>
      </c>
    </row>
    <row r="3523" spans="2:24" ht="18" thickBot="1">
      <c r="B3523" s="506"/>
      <c r="C3523" s="397"/>
      <c r="D3523" s="295" t="s">
        <v>1244</v>
      </c>
      <c r="E3523" s="701"/>
      <c r="F3523" s="296"/>
      <c r="G3523" s="296"/>
      <c r="H3523" s="296"/>
      <c r="I3523" s="483"/>
      <c r="J3523" s="221">
        <f>(IF($E3643&lt;&gt;0,$J$2,IF($I3643&lt;&gt;0,$J$2,"")))</f>
        <v>1</v>
      </c>
      <c r="L3523" s="297" t="s">
        <v>97</v>
      </c>
      <c r="M3523" s="297" t="s">
        <v>98</v>
      </c>
      <c r="N3523" s="298" t="s">
        <v>99</v>
      </c>
      <c r="O3523" s="298" t="s">
        <v>100</v>
      </c>
      <c r="P3523" s="222"/>
      <c r="Q3523" s="504" t="s">
        <v>101</v>
      </c>
      <c r="R3523" s="504" t="s">
        <v>102</v>
      </c>
      <c r="S3523" s="504" t="s">
        <v>103</v>
      </c>
      <c r="T3523" s="504" t="s">
        <v>104</v>
      </c>
      <c r="U3523" s="504" t="s">
        <v>1026</v>
      </c>
      <c r="V3523" s="504" t="s">
        <v>1027</v>
      </c>
      <c r="W3523" s="504" t="s">
        <v>1028</v>
      </c>
      <c r="X3523" s="414" t="s">
        <v>1029</v>
      </c>
    </row>
    <row r="3524" spans="2:24" ht="122.4" thickBot="1">
      <c r="B3524" s="236"/>
      <c r="C3524" s="511">
        <f>VLOOKUP(D3524,OP_LIST2,2,FALSE)</f>
        <v>0</v>
      </c>
      <c r="D3524" s="512" t="s">
        <v>944</v>
      </c>
      <c r="E3524" s="702"/>
      <c r="F3524" s="368"/>
      <c r="G3524" s="368"/>
      <c r="H3524" s="368"/>
      <c r="I3524" s="303"/>
      <c r="J3524" s="221">
        <f>(IF($E3643&lt;&gt;0,$J$2,IF($I3643&lt;&gt;0,$J$2,"")))</f>
        <v>1</v>
      </c>
      <c r="L3524" s="415" t="s">
        <v>1030</v>
      </c>
      <c r="M3524" s="415" t="s">
        <v>1030</v>
      </c>
      <c r="N3524" s="415" t="s">
        <v>1031</v>
      </c>
      <c r="O3524" s="415" t="s">
        <v>1032</v>
      </c>
      <c r="P3524" s="222"/>
      <c r="Q3524" s="415" t="s">
        <v>1030</v>
      </c>
      <c r="R3524" s="415" t="s">
        <v>1030</v>
      </c>
      <c r="S3524" s="415" t="s">
        <v>1057</v>
      </c>
      <c r="T3524" s="415" t="s">
        <v>1034</v>
      </c>
      <c r="U3524" s="415" t="s">
        <v>1030</v>
      </c>
      <c r="V3524" s="415" t="s">
        <v>1030</v>
      </c>
      <c r="W3524" s="415" t="s">
        <v>1030</v>
      </c>
      <c r="X3524" s="306" t="s">
        <v>1035</v>
      </c>
    </row>
    <row r="3525" spans="2:24" ht="18" thickBot="1">
      <c r="B3525" s="510"/>
      <c r="C3525" s="513">
        <f>VLOOKUP(D3526,EBK_DEIN2,2,FALSE)</f>
        <v>8829</v>
      </c>
      <c r="D3525" s="505" t="s">
        <v>1444</v>
      </c>
      <c r="E3525" s="703"/>
      <c r="F3525" s="368"/>
      <c r="G3525" s="368"/>
      <c r="H3525" s="368"/>
      <c r="I3525" s="303"/>
      <c r="J3525" s="221">
        <f>(IF($E3643&lt;&gt;0,$J$2,IF($I3643&lt;&gt;0,$J$2,"")))</f>
        <v>1</v>
      </c>
      <c r="L3525" s="416"/>
      <c r="M3525" s="416"/>
      <c r="N3525" s="344"/>
      <c r="O3525" s="417"/>
      <c r="P3525" s="222"/>
      <c r="Q3525" s="416"/>
      <c r="R3525" s="416"/>
      <c r="S3525" s="344"/>
      <c r="T3525" s="417"/>
      <c r="U3525" s="416"/>
      <c r="V3525" s="344"/>
      <c r="W3525" s="417"/>
      <c r="X3525" s="418"/>
    </row>
    <row r="3526" spans="2:24" ht="18">
      <c r="B3526" s="419"/>
      <c r="C3526" s="238"/>
      <c r="D3526" s="502" t="s">
        <v>26</v>
      </c>
      <c r="E3526" s="703"/>
      <c r="F3526" s="368"/>
      <c r="G3526" s="368"/>
      <c r="H3526" s="368"/>
      <c r="I3526" s="303"/>
      <c r="J3526" s="221">
        <f>(IF($E3643&lt;&gt;0,$J$2,IF($I3643&lt;&gt;0,$J$2,"")))</f>
        <v>1</v>
      </c>
      <c r="L3526" s="416"/>
      <c r="M3526" s="416"/>
      <c r="N3526" s="344"/>
      <c r="O3526" s="420">
        <f>SUMIF(O3529:O3530,"&lt;0")+SUMIF(O3532:O3536,"&lt;0")+SUMIF(O3538:O3545,"&lt;0")+SUMIF(O3547:O3563,"&lt;0")+SUMIF(O3569:O3573,"&lt;0")+SUMIF(O3575:O3580,"&lt;0")+SUMIF(O3583:O3589,"&lt;0")+SUMIF(O3596:O3597,"&lt;0")+SUMIF(O3600:O3605,"&lt;0")+SUMIF(O3607:O3612,"&lt;0")+SUMIF(O3616,"&lt;0")+SUMIF(O3618:O3624,"&lt;0")+SUMIF(O3626:O3628,"&lt;0")+SUMIF(O3630:O3633,"&lt;0")+SUMIF(O3635:O3636,"&lt;0")+SUMIF(O3639,"&lt;0")</f>
        <v>-86500</v>
      </c>
      <c r="P3526" s="222"/>
      <c r="Q3526" s="416"/>
      <c r="R3526" s="416"/>
      <c r="S3526" s="344"/>
      <c r="T3526" s="420">
        <f>SUMIF(T3529:T3530,"&lt;0")+SUMIF(T3532:T3536,"&lt;0")+SUMIF(T3538:T3545,"&lt;0")+SUMIF(T3547:T3563,"&lt;0")+SUMIF(T3569:T3573,"&lt;0")+SUMIF(T3575:T3580,"&lt;0")+SUMIF(T3583:T3589,"&lt;0")+SUMIF(T3596:T3597,"&lt;0")+SUMIF(T3600:T3605,"&lt;0")+SUMIF(T3607:T3612,"&lt;0")+SUMIF(T3616,"&lt;0")+SUMIF(T3618:T3624,"&lt;0")+SUMIF(T3626:T3628,"&lt;0")+SUMIF(T3630:T3633,"&lt;0")+SUMIF(T3635:T3636,"&lt;0")+SUMIF(T3639,"&lt;0")</f>
        <v>-63500</v>
      </c>
      <c r="U3526" s="416"/>
      <c r="V3526" s="344"/>
      <c r="W3526" s="417"/>
      <c r="X3526" s="308"/>
    </row>
    <row r="3527" spans="2:24" ht="18.600000000000001" thickBot="1">
      <c r="B3527" s="354"/>
      <c r="C3527" s="238"/>
      <c r="D3527" s="292" t="s">
        <v>1058</v>
      </c>
      <c r="E3527" s="703"/>
      <c r="F3527" s="368"/>
      <c r="G3527" s="368"/>
      <c r="H3527" s="368"/>
      <c r="I3527" s="303"/>
      <c r="J3527" s="221">
        <f>(IF($E3643&lt;&gt;0,$J$2,IF($I3643&lt;&gt;0,$J$2,"")))</f>
        <v>1</v>
      </c>
      <c r="L3527" s="416"/>
      <c r="M3527" s="416"/>
      <c r="N3527" s="344"/>
      <c r="O3527" s="417"/>
      <c r="P3527" s="222"/>
      <c r="Q3527" s="416"/>
      <c r="R3527" s="416"/>
      <c r="S3527" s="344"/>
      <c r="T3527" s="417"/>
      <c r="U3527" s="416"/>
      <c r="V3527" s="344"/>
      <c r="W3527" s="417"/>
      <c r="X3527" s="310"/>
    </row>
    <row r="3528" spans="2:24" ht="18.600000000000001" thickBot="1">
      <c r="B3528" s="682">
        <v>100</v>
      </c>
      <c r="C3528" s="959" t="s">
        <v>1245</v>
      </c>
      <c r="D3528" s="960"/>
      <c r="E3528" s="683"/>
      <c r="F3528" s="684">
        <f>SUM(F3529:F3530)</f>
        <v>0</v>
      </c>
      <c r="G3528" s="685">
        <f>SUM(G3529:G3530)</f>
        <v>15000</v>
      </c>
      <c r="H3528" s="685">
        <f>SUM(H3529:H3530)</f>
        <v>0</v>
      </c>
      <c r="I3528" s="685">
        <f>SUM(I3529:I3530)</f>
        <v>15000</v>
      </c>
      <c r="J3528" s="243">
        <f t="shared" ref="J3528:J3559" si="1051">(IF($E3528&lt;&gt;0,$J$2,IF($I3528&lt;&gt;0,$J$2,"")))</f>
        <v>1</v>
      </c>
      <c r="K3528" s="244"/>
      <c r="L3528" s="311">
        <f>SUM(L3529:L3530)</f>
        <v>0</v>
      </c>
      <c r="M3528" s="312">
        <f>SUM(M3529:M3530)</f>
        <v>0</v>
      </c>
      <c r="N3528" s="421">
        <f>SUM(N3529:N3530)</f>
        <v>15000</v>
      </c>
      <c r="O3528" s="422">
        <f>SUM(O3529:O3530)</f>
        <v>-15000</v>
      </c>
      <c r="P3528" s="244"/>
      <c r="Q3528" s="707"/>
      <c r="R3528" s="708"/>
      <c r="S3528" s="709"/>
      <c r="T3528" s="708"/>
      <c r="U3528" s="708"/>
      <c r="V3528" s="708"/>
      <c r="W3528" s="710"/>
      <c r="X3528" s="313">
        <f t="shared" ref="X3528:X3559" si="1052">T3528-U3528-V3528-W3528</f>
        <v>0</v>
      </c>
    </row>
    <row r="3529" spans="2:24" ht="18.600000000000001" thickBot="1">
      <c r="B3529" s="140"/>
      <c r="C3529" s="144">
        <v>101</v>
      </c>
      <c r="D3529" s="138" t="s">
        <v>1246</v>
      </c>
      <c r="E3529" s="704"/>
      <c r="F3529" s="449"/>
      <c r="G3529" s="245">
        <v>15000</v>
      </c>
      <c r="H3529" s="245"/>
      <c r="I3529" s="476">
        <f>F3529+G3529+H3529</f>
        <v>15000</v>
      </c>
      <c r="J3529" s="243">
        <f t="shared" si="1051"/>
        <v>1</v>
      </c>
      <c r="K3529" s="244"/>
      <c r="L3529" s="423"/>
      <c r="M3529" s="252"/>
      <c r="N3529" s="315">
        <f>I3529</f>
        <v>15000</v>
      </c>
      <c r="O3529" s="424">
        <f>L3529+M3529-N3529</f>
        <v>-15000</v>
      </c>
      <c r="P3529" s="244"/>
      <c r="Q3529" s="663"/>
      <c r="R3529" s="667"/>
      <c r="S3529" s="667"/>
      <c r="T3529" s="667"/>
      <c r="U3529" s="667"/>
      <c r="V3529" s="667"/>
      <c r="W3529" s="711"/>
      <c r="X3529" s="313">
        <f t="shared" si="1052"/>
        <v>0</v>
      </c>
    </row>
    <row r="3530" spans="2:24" ht="18.600000000000001" hidden="1" thickBot="1">
      <c r="B3530" s="140"/>
      <c r="C3530" s="137">
        <v>102</v>
      </c>
      <c r="D3530" s="139" t="s">
        <v>1247</v>
      </c>
      <c r="E3530" s="704"/>
      <c r="F3530" s="449"/>
      <c r="G3530" s="245"/>
      <c r="H3530" s="245"/>
      <c r="I3530" s="476">
        <f>F3530+G3530+H3530</f>
        <v>0</v>
      </c>
      <c r="J3530" s="243" t="str">
        <f t="shared" si="1051"/>
        <v/>
      </c>
      <c r="K3530" s="244"/>
      <c r="L3530" s="423"/>
      <c r="M3530" s="252"/>
      <c r="N3530" s="315">
        <f>I3530</f>
        <v>0</v>
      </c>
      <c r="O3530" s="424">
        <f>L3530+M3530-N3530</f>
        <v>0</v>
      </c>
      <c r="P3530" s="244"/>
      <c r="Q3530" s="663"/>
      <c r="R3530" s="667"/>
      <c r="S3530" s="667"/>
      <c r="T3530" s="667"/>
      <c r="U3530" s="667"/>
      <c r="V3530" s="667"/>
      <c r="W3530" s="711"/>
      <c r="X3530" s="313">
        <f t="shared" si="1052"/>
        <v>0</v>
      </c>
    </row>
    <row r="3531" spans="2:24" ht="18.600000000000001" thickBot="1">
      <c r="B3531" s="686">
        <v>200</v>
      </c>
      <c r="C3531" s="946" t="s">
        <v>1248</v>
      </c>
      <c r="D3531" s="946"/>
      <c r="E3531" s="687"/>
      <c r="F3531" s="688">
        <f>SUM(F3532:F3536)</f>
        <v>0</v>
      </c>
      <c r="G3531" s="689">
        <f>SUM(G3532:G3536)</f>
        <v>1000</v>
      </c>
      <c r="H3531" s="689">
        <f>SUM(H3532:H3536)</f>
        <v>0</v>
      </c>
      <c r="I3531" s="689">
        <f>SUM(I3532:I3536)</f>
        <v>1000</v>
      </c>
      <c r="J3531" s="243">
        <f t="shared" si="1051"/>
        <v>1</v>
      </c>
      <c r="K3531" s="244"/>
      <c r="L3531" s="316">
        <f>SUM(L3532:L3536)</f>
        <v>0</v>
      </c>
      <c r="M3531" s="317">
        <f>SUM(M3532:M3536)</f>
        <v>0</v>
      </c>
      <c r="N3531" s="425">
        <f>SUM(N3532:N3536)</f>
        <v>1000</v>
      </c>
      <c r="O3531" s="426">
        <f>SUM(O3532:O3536)</f>
        <v>-1000</v>
      </c>
      <c r="P3531" s="244"/>
      <c r="Q3531" s="665"/>
      <c r="R3531" s="666"/>
      <c r="S3531" s="666"/>
      <c r="T3531" s="666"/>
      <c r="U3531" s="666"/>
      <c r="V3531" s="666"/>
      <c r="W3531" s="712"/>
      <c r="X3531" s="313">
        <f t="shared" si="1052"/>
        <v>0</v>
      </c>
    </row>
    <row r="3532" spans="2:24" ht="18.600000000000001" hidden="1" thickBot="1">
      <c r="B3532" s="143"/>
      <c r="C3532" s="144">
        <v>201</v>
      </c>
      <c r="D3532" s="138" t="s">
        <v>1249</v>
      </c>
      <c r="E3532" s="704"/>
      <c r="F3532" s="449"/>
      <c r="G3532" s="245"/>
      <c r="H3532" s="245"/>
      <c r="I3532" s="476">
        <f>F3532+G3532+H3532</f>
        <v>0</v>
      </c>
      <c r="J3532" s="243" t="str">
        <f t="shared" si="1051"/>
        <v/>
      </c>
      <c r="K3532" s="244"/>
      <c r="L3532" s="423"/>
      <c r="M3532" s="252"/>
      <c r="N3532" s="315">
        <f>I3532</f>
        <v>0</v>
      </c>
      <c r="O3532" s="424">
        <f>L3532+M3532-N3532</f>
        <v>0</v>
      </c>
      <c r="P3532" s="244"/>
      <c r="Q3532" s="663"/>
      <c r="R3532" s="667"/>
      <c r="S3532" s="667"/>
      <c r="T3532" s="667"/>
      <c r="U3532" s="667"/>
      <c r="V3532" s="667"/>
      <c r="W3532" s="711"/>
      <c r="X3532" s="313">
        <f t="shared" si="1052"/>
        <v>0</v>
      </c>
    </row>
    <row r="3533" spans="2:24" ht="18.600000000000001" hidden="1" thickBot="1">
      <c r="B3533" s="136"/>
      <c r="C3533" s="137">
        <v>202</v>
      </c>
      <c r="D3533" s="145" t="s">
        <v>1250</v>
      </c>
      <c r="E3533" s="704"/>
      <c r="F3533" s="449"/>
      <c r="G3533" s="245"/>
      <c r="H3533" s="245"/>
      <c r="I3533" s="476">
        <f>F3533+G3533+H3533</f>
        <v>0</v>
      </c>
      <c r="J3533" s="243" t="str">
        <f t="shared" si="1051"/>
        <v/>
      </c>
      <c r="K3533" s="244"/>
      <c r="L3533" s="423"/>
      <c r="M3533" s="252"/>
      <c r="N3533" s="315">
        <f>I3533</f>
        <v>0</v>
      </c>
      <c r="O3533" s="424">
        <f>L3533+M3533-N3533</f>
        <v>0</v>
      </c>
      <c r="P3533" s="244"/>
      <c r="Q3533" s="663"/>
      <c r="R3533" s="667"/>
      <c r="S3533" s="667"/>
      <c r="T3533" s="667"/>
      <c r="U3533" s="667"/>
      <c r="V3533" s="667"/>
      <c r="W3533" s="711"/>
      <c r="X3533" s="313">
        <f t="shared" si="1052"/>
        <v>0</v>
      </c>
    </row>
    <row r="3534" spans="2:24" ht="18.600000000000001" thickBot="1">
      <c r="B3534" s="152"/>
      <c r="C3534" s="137">
        <v>205</v>
      </c>
      <c r="D3534" s="145" t="s">
        <v>901</v>
      </c>
      <c r="E3534" s="704"/>
      <c r="F3534" s="449"/>
      <c r="G3534" s="245">
        <v>1000</v>
      </c>
      <c r="H3534" s="245"/>
      <c r="I3534" s="476">
        <f>F3534+G3534+H3534</f>
        <v>1000</v>
      </c>
      <c r="J3534" s="243">
        <f t="shared" si="1051"/>
        <v>1</v>
      </c>
      <c r="K3534" s="244"/>
      <c r="L3534" s="423"/>
      <c r="M3534" s="252"/>
      <c r="N3534" s="315">
        <f>I3534</f>
        <v>1000</v>
      </c>
      <c r="O3534" s="424">
        <f>L3534+M3534-N3534</f>
        <v>-1000</v>
      </c>
      <c r="P3534" s="244"/>
      <c r="Q3534" s="663"/>
      <c r="R3534" s="667"/>
      <c r="S3534" s="667"/>
      <c r="T3534" s="667"/>
      <c r="U3534" s="667"/>
      <c r="V3534" s="667"/>
      <c r="W3534" s="711"/>
      <c r="X3534" s="313">
        <f t="shared" si="1052"/>
        <v>0</v>
      </c>
    </row>
    <row r="3535" spans="2:24" ht="18.600000000000001" hidden="1" thickBot="1">
      <c r="B3535" s="152"/>
      <c r="C3535" s="137">
        <v>208</v>
      </c>
      <c r="D3535" s="159" t="s">
        <v>902</v>
      </c>
      <c r="E3535" s="704"/>
      <c r="F3535" s="449"/>
      <c r="G3535" s="245"/>
      <c r="H3535" s="245"/>
      <c r="I3535" s="476">
        <f>F3535+G3535+H3535</f>
        <v>0</v>
      </c>
      <c r="J3535" s="243" t="str">
        <f t="shared" si="1051"/>
        <v/>
      </c>
      <c r="K3535" s="244"/>
      <c r="L3535" s="423"/>
      <c r="M3535" s="252"/>
      <c r="N3535" s="315">
        <f>I3535</f>
        <v>0</v>
      </c>
      <c r="O3535" s="424">
        <f>L3535+M3535-N3535</f>
        <v>0</v>
      </c>
      <c r="P3535" s="244"/>
      <c r="Q3535" s="663"/>
      <c r="R3535" s="667"/>
      <c r="S3535" s="667"/>
      <c r="T3535" s="667"/>
      <c r="U3535" s="667"/>
      <c r="V3535" s="667"/>
      <c r="W3535" s="711"/>
      <c r="X3535" s="313">
        <f t="shared" si="1052"/>
        <v>0</v>
      </c>
    </row>
    <row r="3536" spans="2:24" ht="18.600000000000001" hidden="1" thickBot="1">
      <c r="B3536" s="143"/>
      <c r="C3536" s="142">
        <v>209</v>
      </c>
      <c r="D3536" s="148" t="s">
        <v>903</v>
      </c>
      <c r="E3536" s="704"/>
      <c r="F3536" s="449"/>
      <c r="G3536" s="245"/>
      <c r="H3536" s="245"/>
      <c r="I3536" s="476">
        <f>F3536+G3536+H3536</f>
        <v>0</v>
      </c>
      <c r="J3536" s="243" t="str">
        <f t="shared" si="1051"/>
        <v/>
      </c>
      <c r="K3536" s="244"/>
      <c r="L3536" s="423"/>
      <c r="M3536" s="252"/>
      <c r="N3536" s="315">
        <f>I3536</f>
        <v>0</v>
      </c>
      <c r="O3536" s="424">
        <f>L3536+M3536-N3536</f>
        <v>0</v>
      </c>
      <c r="P3536" s="244"/>
      <c r="Q3536" s="663"/>
      <c r="R3536" s="667"/>
      <c r="S3536" s="667"/>
      <c r="T3536" s="667"/>
      <c r="U3536" s="667"/>
      <c r="V3536" s="667"/>
      <c r="W3536" s="711"/>
      <c r="X3536" s="313">
        <f t="shared" si="1052"/>
        <v>0</v>
      </c>
    </row>
    <row r="3537" spans="2:24" ht="18.600000000000001" thickBot="1">
      <c r="B3537" s="686">
        <v>500</v>
      </c>
      <c r="C3537" s="947" t="s">
        <v>203</v>
      </c>
      <c r="D3537" s="947"/>
      <c r="E3537" s="687"/>
      <c r="F3537" s="688">
        <f>SUM(F3538:F3544)</f>
        <v>0</v>
      </c>
      <c r="G3537" s="689">
        <f>SUM(G3538:G3544)</f>
        <v>4000</v>
      </c>
      <c r="H3537" s="689">
        <f>SUM(H3538:H3544)</f>
        <v>0</v>
      </c>
      <c r="I3537" s="689">
        <f>SUM(I3538:I3544)</f>
        <v>4000</v>
      </c>
      <c r="J3537" s="243">
        <f t="shared" si="1051"/>
        <v>1</v>
      </c>
      <c r="K3537" s="244"/>
      <c r="L3537" s="316">
        <f>SUM(L3538:L3544)</f>
        <v>0</v>
      </c>
      <c r="M3537" s="317">
        <f>SUM(M3538:M3544)</f>
        <v>0</v>
      </c>
      <c r="N3537" s="425">
        <f>SUM(N3538:N3544)</f>
        <v>4000</v>
      </c>
      <c r="O3537" s="426">
        <f>SUM(O3538:O3544)</f>
        <v>-4000</v>
      </c>
      <c r="P3537" s="244"/>
      <c r="Q3537" s="665"/>
      <c r="R3537" s="666"/>
      <c r="S3537" s="667"/>
      <c r="T3537" s="666"/>
      <c r="U3537" s="666"/>
      <c r="V3537" s="666"/>
      <c r="W3537" s="712"/>
      <c r="X3537" s="313">
        <f t="shared" si="1052"/>
        <v>0</v>
      </c>
    </row>
    <row r="3538" spans="2:24" ht="18.600000000000001" thickBot="1">
      <c r="B3538" s="143"/>
      <c r="C3538" s="160">
        <v>551</v>
      </c>
      <c r="D3538" s="456" t="s">
        <v>204</v>
      </c>
      <c r="E3538" s="704"/>
      <c r="F3538" s="449"/>
      <c r="G3538" s="245">
        <v>2000</v>
      </c>
      <c r="H3538" s="245"/>
      <c r="I3538" s="476">
        <f t="shared" ref="I3538:I3545" si="1053">F3538+G3538+H3538</f>
        <v>2000</v>
      </c>
      <c r="J3538" s="243">
        <f t="shared" si="1051"/>
        <v>1</v>
      </c>
      <c r="K3538" s="244"/>
      <c r="L3538" s="423"/>
      <c r="M3538" s="252"/>
      <c r="N3538" s="315">
        <f t="shared" ref="N3538:N3545" si="1054">I3538</f>
        <v>2000</v>
      </c>
      <c r="O3538" s="424">
        <f t="shared" ref="O3538:O3545" si="1055">L3538+M3538-N3538</f>
        <v>-2000</v>
      </c>
      <c r="P3538" s="244"/>
      <c r="Q3538" s="663"/>
      <c r="R3538" s="667"/>
      <c r="S3538" s="667"/>
      <c r="T3538" s="667"/>
      <c r="U3538" s="667"/>
      <c r="V3538" s="667"/>
      <c r="W3538" s="711"/>
      <c r="X3538" s="313">
        <f t="shared" si="1052"/>
        <v>0</v>
      </c>
    </row>
    <row r="3539" spans="2:24" ht="18.600000000000001" hidden="1" thickBot="1">
      <c r="B3539" s="143"/>
      <c r="C3539" s="161">
        <v>552</v>
      </c>
      <c r="D3539" s="457" t="s">
        <v>205</v>
      </c>
      <c r="E3539" s="704"/>
      <c r="F3539" s="449"/>
      <c r="G3539" s="245"/>
      <c r="H3539" s="245"/>
      <c r="I3539" s="476">
        <f t="shared" si="1053"/>
        <v>0</v>
      </c>
      <c r="J3539" s="243" t="str">
        <f t="shared" si="1051"/>
        <v/>
      </c>
      <c r="K3539" s="244"/>
      <c r="L3539" s="423"/>
      <c r="M3539" s="252"/>
      <c r="N3539" s="315">
        <f t="shared" si="1054"/>
        <v>0</v>
      </c>
      <c r="O3539" s="424">
        <f t="shared" si="1055"/>
        <v>0</v>
      </c>
      <c r="P3539" s="244"/>
      <c r="Q3539" s="663"/>
      <c r="R3539" s="667"/>
      <c r="S3539" s="667"/>
      <c r="T3539" s="667"/>
      <c r="U3539" s="667"/>
      <c r="V3539" s="667"/>
      <c r="W3539" s="711"/>
      <c r="X3539" s="313">
        <f t="shared" si="1052"/>
        <v>0</v>
      </c>
    </row>
    <row r="3540" spans="2:24" ht="18.600000000000001" hidden="1" thickBot="1">
      <c r="B3540" s="143"/>
      <c r="C3540" s="161">
        <v>558</v>
      </c>
      <c r="D3540" s="457" t="s">
        <v>1676</v>
      </c>
      <c r="E3540" s="704"/>
      <c r="F3540" s="592">
        <v>0</v>
      </c>
      <c r="G3540" s="592">
        <v>0</v>
      </c>
      <c r="H3540" s="592">
        <v>0</v>
      </c>
      <c r="I3540" s="476">
        <f t="shared" si="1053"/>
        <v>0</v>
      </c>
      <c r="J3540" s="243" t="str">
        <f t="shared" si="1051"/>
        <v/>
      </c>
      <c r="K3540" s="244"/>
      <c r="L3540" s="423"/>
      <c r="M3540" s="252"/>
      <c r="N3540" s="315">
        <f t="shared" si="1054"/>
        <v>0</v>
      </c>
      <c r="O3540" s="424">
        <f t="shared" si="1055"/>
        <v>0</v>
      </c>
      <c r="P3540" s="244"/>
      <c r="Q3540" s="663"/>
      <c r="R3540" s="667"/>
      <c r="S3540" s="667"/>
      <c r="T3540" s="667"/>
      <c r="U3540" s="667"/>
      <c r="V3540" s="667"/>
      <c r="W3540" s="711"/>
      <c r="X3540" s="313">
        <f t="shared" si="1052"/>
        <v>0</v>
      </c>
    </row>
    <row r="3541" spans="2:24" ht="18.600000000000001" thickBot="1">
      <c r="B3541" s="143"/>
      <c r="C3541" s="161">
        <v>560</v>
      </c>
      <c r="D3541" s="458" t="s">
        <v>206</v>
      </c>
      <c r="E3541" s="704"/>
      <c r="F3541" s="449"/>
      <c r="G3541" s="245">
        <v>1000</v>
      </c>
      <c r="H3541" s="245"/>
      <c r="I3541" s="476">
        <f t="shared" si="1053"/>
        <v>1000</v>
      </c>
      <c r="J3541" s="243">
        <f t="shared" si="1051"/>
        <v>1</v>
      </c>
      <c r="K3541" s="244"/>
      <c r="L3541" s="423"/>
      <c r="M3541" s="252"/>
      <c r="N3541" s="315">
        <f t="shared" si="1054"/>
        <v>1000</v>
      </c>
      <c r="O3541" s="424">
        <f t="shared" si="1055"/>
        <v>-1000</v>
      </c>
      <c r="P3541" s="244"/>
      <c r="Q3541" s="663"/>
      <c r="R3541" s="667"/>
      <c r="S3541" s="667"/>
      <c r="T3541" s="667"/>
      <c r="U3541" s="667"/>
      <c r="V3541" s="667"/>
      <c r="W3541" s="711"/>
      <c r="X3541" s="313">
        <f t="shared" si="1052"/>
        <v>0</v>
      </c>
    </row>
    <row r="3542" spans="2:24" ht="18.600000000000001" thickBot="1">
      <c r="B3542" s="143"/>
      <c r="C3542" s="161">
        <v>580</v>
      </c>
      <c r="D3542" s="457" t="s">
        <v>207</v>
      </c>
      <c r="E3542" s="704"/>
      <c r="F3542" s="449"/>
      <c r="G3542" s="245">
        <v>1000</v>
      </c>
      <c r="H3542" s="245"/>
      <c r="I3542" s="476">
        <f t="shared" si="1053"/>
        <v>1000</v>
      </c>
      <c r="J3542" s="243">
        <f t="shared" si="1051"/>
        <v>1</v>
      </c>
      <c r="K3542" s="244"/>
      <c r="L3542" s="423"/>
      <c r="M3542" s="252"/>
      <c r="N3542" s="315">
        <f t="shared" si="1054"/>
        <v>1000</v>
      </c>
      <c r="O3542" s="424">
        <f t="shared" si="1055"/>
        <v>-1000</v>
      </c>
      <c r="P3542" s="244"/>
      <c r="Q3542" s="663"/>
      <c r="R3542" s="667"/>
      <c r="S3542" s="667"/>
      <c r="T3542" s="667"/>
      <c r="U3542" s="667"/>
      <c r="V3542" s="667"/>
      <c r="W3542" s="711"/>
      <c r="X3542" s="313">
        <f t="shared" si="1052"/>
        <v>0</v>
      </c>
    </row>
    <row r="3543" spans="2:24" ht="18.600000000000001" hidden="1" thickBot="1">
      <c r="B3543" s="143"/>
      <c r="C3543" s="161">
        <v>588</v>
      </c>
      <c r="D3543" s="457" t="s">
        <v>1681</v>
      </c>
      <c r="E3543" s="704"/>
      <c r="F3543" s="592">
        <v>0</v>
      </c>
      <c r="G3543" s="592">
        <v>0</v>
      </c>
      <c r="H3543" s="592">
        <v>0</v>
      </c>
      <c r="I3543" s="476">
        <f t="shared" si="1053"/>
        <v>0</v>
      </c>
      <c r="J3543" s="243" t="str">
        <f t="shared" si="1051"/>
        <v/>
      </c>
      <c r="K3543" s="244"/>
      <c r="L3543" s="423"/>
      <c r="M3543" s="252"/>
      <c r="N3543" s="315">
        <f t="shared" si="1054"/>
        <v>0</v>
      </c>
      <c r="O3543" s="424">
        <f t="shared" si="1055"/>
        <v>0</v>
      </c>
      <c r="P3543" s="244"/>
      <c r="Q3543" s="663"/>
      <c r="R3543" s="667"/>
      <c r="S3543" s="667"/>
      <c r="T3543" s="667"/>
      <c r="U3543" s="667"/>
      <c r="V3543" s="667"/>
      <c r="W3543" s="711"/>
      <c r="X3543" s="313">
        <f t="shared" si="1052"/>
        <v>0</v>
      </c>
    </row>
    <row r="3544" spans="2:24" ht="32.4" hidden="1" thickBot="1">
      <c r="B3544" s="143"/>
      <c r="C3544" s="162">
        <v>590</v>
      </c>
      <c r="D3544" s="459" t="s">
        <v>208</v>
      </c>
      <c r="E3544" s="704"/>
      <c r="F3544" s="449"/>
      <c r="G3544" s="245"/>
      <c r="H3544" s="245"/>
      <c r="I3544" s="476">
        <f t="shared" si="1053"/>
        <v>0</v>
      </c>
      <c r="J3544" s="243" t="str">
        <f t="shared" si="1051"/>
        <v/>
      </c>
      <c r="K3544" s="244"/>
      <c r="L3544" s="423"/>
      <c r="M3544" s="252"/>
      <c r="N3544" s="315">
        <f t="shared" si="1054"/>
        <v>0</v>
      </c>
      <c r="O3544" s="424">
        <f t="shared" si="1055"/>
        <v>0</v>
      </c>
      <c r="P3544" s="244"/>
      <c r="Q3544" s="663"/>
      <c r="R3544" s="667"/>
      <c r="S3544" s="667"/>
      <c r="T3544" s="667"/>
      <c r="U3544" s="667"/>
      <c r="V3544" s="667"/>
      <c r="W3544" s="711"/>
      <c r="X3544" s="313">
        <f t="shared" si="1052"/>
        <v>0</v>
      </c>
    </row>
    <row r="3545" spans="2:24" ht="18.600000000000001" hidden="1" thickBot="1">
      <c r="B3545" s="686">
        <v>800</v>
      </c>
      <c r="C3545" s="947" t="s">
        <v>1059</v>
      </c>
      <c r="D3545" s="947"/>
      <c r="E3545" s="687"/>
      <c r="F3545" s="690"/>
      <c r="G3545" s="691"/>
      <c r="H3545" s="691"/>
      <c r="I3545" s="692">
        <f t="shared" si="1053"/>
        <v>0</v>
      </c>
      <c r="J3545" s="243" t="str">
        <f t="shared" si="1051"/>
        <v/>
      </c>
      <c r="K3545" s="244"/>
      <c r="L3545" s="428"/>
      <c r="M3545" s="254"/>
      <c r="N3545" s="315">
        <f t="shared" si="1054"/>
        <v>0</v>
      </c>
      <c r="O3545" s="424">
        <f t="shared" si="1055"/>
        <v>0</v>
      </c>
      <c r="P3545" s="244"/>
      <c r="Q3545" s="665"/>
      <c r="R3545" s="666"/>
      <c r="S3545" s="667"/>
      <c r="T3545" s="667"/>
      <c r="U3545" s="666"/>
      <c r="V3545" s="667"/>
      <c r="W3545" s="711"/>
      <c r="X3545" s="313">
        <f t="shared" si="1052"/>
        <v>0</v>
      </c>
    </row>
    <row r="3546" spans="2:24" ht="18.600000000000001" thickBot="1">
      <c r="B3546" s="686">
        <v>1000</v>
      </c>
      <c r="C3546" s="943" t="s">
        <v>210</v>
      </c>
      <c r="D3546" s="943"/>
      <c r="E3546" s="687"/>
      <c r="F3546" s="688">
        <f>SUM(F3547:F3563)</f>
        <v>0</v>
      </c>
      <c r="G3546" s="689">
        <f>SUM(G3547:G3563)</f>
        <v>65500</v>
      </c>
      <c r="H3546" s="689">
        <f>SUM(H3547:H3563)</f>
        <v>0</v>
      </c>
      <c r="I3546" s="689">
        <f>SUM(I3547:I3563)</f>
        <v>65500</v>
      </c>
      <c r="J3546" s="243">
        <f t="shared" si="1051"/>
        <v>1</v>
      </c>
      <c r="K3546" s="244"/>
      <c r="L3546" s="316">
        <f>SUM(L3547:L3563)</f>
        <v>0</v>
      </c>
      <c r="M3546" s="317">
        <f>SUM(M3547:M3563)</f>
        <v>0</v>
      </c>
      <c r="N3546" s="425">
        <f>SUM(N3547:N3563)</f>
        <v>65500</v>
      </c>
      <c r="O3546" s="426">
        <f>SUM(O3547:O3563)</f>
        <v>-65500</v>
      </c>
      <c r="P3546" s="244"/>
      <c r="Q3546" s="316">
        <f t="shared" ref="Q3546:W3546" si="1056">SUM(Q3547:Q3563)</f>
        <v>0</v>
      </c>
      <c r="R3546" s="317">
        <f t="shared" si="1056"/>
        <v>0</v>
      </c>
      <c r="S3546" s="317">
        <f t="shared" si="1056"/>
        <v>62500</v>
      </c>
      <c r="T3546" s="317">
        <f t="shared" si="1056"/>
        <v>-62500</v>
      </c>
      <c r="U3546" s="317">
        <f t="shared" si="1056"/>
        <v>0</v>
      </c>
      <c r="V3546" s="317">
        <f t="shared" si="1056"/>
        <v>0</v>
      </c>
      <c r="W3546" s="426">
        <f t="shared" si="1056"/>
        <v>0</v>
      </c>
      <c r="X3546" s="313">
        <f t="shared" si="1052"/>
        <v>-62500</v>
      </c>
    </row>
    <row r="3547" spans="2:24" ht="18.600000000000001" hidden="1" thickBot="1">
      <c r="B3547" s="136"/>
      <c r="C3547" s="144">
        <v>1011</v>
      </c>
      <c r="D3547" s="163" t="s">
        <v>211</v>
      </c>
      <c r="E3547" s="704"/>
      <c r="F3547" s="449"/>
      <c r="G3547" s="245"/>
      <c r="H3547" s="245"/>
      <c r="I3547" s="476">
        <f t="shared" ref="I3547:I3563" si="1057">F3547+G3547+H3547</f>
        <v>0</v>
      </c>
      <c r="J3547" s="243" t="str">
        <f t="shared" si="1051"/>
        <v/>
      </c>
      <c r="K3547" s="244"/>
      <c r="L3547" s="423"/>
      <c r="M3547" s="252"/>
      <c r="N3547" s="315">
        <f t="shared" ref="N3547:N3563" si="1058">I3547</f>
        <v>0</v>
      </c>
      <c r="O3547" s="424">
        <f t="shared" ref="O3547:O3563" si="1059">L3547+M3547-N3547</f>
        <v>0</v>
      </c>
      <c r="P3547" s="244"/>
      <c r="Q3547" s="423"/>
      <c r="R3547" s="252"/>
      <c r="S3547" s="429">
        <f t="shared" ref="S3547:S3554" si="1060">+IF(+(L3547+M3547)&gt;=I3547,+M3547,+(+I3547-L3547))</f>
        <v>0</v>
      </c>
      <c r="T3547" s="315">
        <f t="shared" ref="T3547:T3554" si="1061">Q3547+R3547-S3547</f>
        <v>0</v>
      </c>
      <c r="U3547" s="252"/>
      <c r="V3547" s="252"/>
      <c r="W3547" s="253"/>
      <c r="X3547" s="313">
        <f t="shared" si="1052"/>
        <v>0</v>
      </c>
    </row>
    <row r="3548" spans="2:24" ht="18.600000000000001" hidden="1" thickBot="1">
      <c r="B3548" s="136"/>
      <c r="C3548" s="137">
        <v>1012</v>
      </c>
      <c r="D3548" s="145" t="s">
        <v>212</v>
      </c>
      <c r="E3548" s="704"/>
      <c r="F3548" s="449"/>
      <c r="G3548" s="245"/>
      <c r="H3548" s="245"/>
      <c r="I3548" s="476">
        <f t="shared" si="1057"/>
        <v>0</v>
      </c>
      <c r="J3548" s="243" t="str">
        <f t="shared" si="1051"/>
        <v/>
      </c>
      <c r="K3548" s="244"/>
      <c r="L3548" s="423"/>
      <c r="M3548" s="252"/>
      <c r="N3548" s="315">
        <f t="shared" si="1058"/>
        <v>0</v>
      </c>
      <c r="O3548" s="424">
        <f t="shared" si="1059"/>
        <v>0</v>
      </c>
      <c r="P3548" s="244"/>
      <c r="Q3548" s="423"/>
      <c r="R3548" s="252"/>
      <c r="S3548" s="429">
        <f t="shared" si="1060"/>
        <v>0</v>
      </c>
      <c r="T3548" s="315">
        <f t="shared" si="1061"/>
        <v>0</v>
      </c>
      <c r="U3548" s="252"/>
      <c r="V3548" s="252"/>
      <c r="W3548" s="253"/>
      <c r="X3548" s="313">
        <f t="shared" si="1052"/>
        <v>0</v>
      </c>
    </row>
    <row r="3549" spans="2:24" ht="18.600000000000001" hidden="1" thickBot="1">
      <c r="B3549" s="136"/>
      <c r="C3549" s="137">
        <v>1013</v>
      </c>
      <c r="D3549" s="145" t="s">
        <v>213</v>
      </c>
      <c r="E3549" s="704"/>
      <c r="F3549" s="449"/>
      <c r="G3549" s="245"/>
      <c r="H3549" s="245"/>
      <c r="I3549" s="476">
        <f t="shared" si="1057"/>
        <v>0</v>
      </c>
      <c r="J3549" s="243" t="str">
        <f t="shared" si="1051"/>
        <v/>
      </c>
      <c r="K3549" s="244"/>
      <c r="L3549" s="423"/>
      <c r="M3549" s="252"/>
      <c r="N3549" s="315">
        <f t="shared" si="1058"/>
        <v>0</v>
      </c>
      <c r="O3549" s="424">
        <f t="shared" si="1059"/>
        <v>0</v>
      </c>
      <c r="P3549" s="244"/>
      <c r="Q3549" s="423"/>
      <c r="R3549" s="252"/>
      <c r="S3549" s="429">
        <f t="shared" si="1060"/>
        <v>0</v>
      </c>
      <c r="T3549" s="315">
        <f t="shared" si="1061"/>
        <v>0</v>
      </c>
      <c r="U3549" s="252"/>
      <c r="V3549" s="252"/>
      <c r="W3549" s="253"/>
      <c r="X3549" s="313">
        <f t="shared" si="1052"/>
        <v>0</v>
      </c>
    </row>
    <row r="3550" spans="2:24" ht="18.600000000000001" hidden="1" thickBot="1">
      <c r="B3550" s="136"/>
      <c r="C3550" s="137">
        <v>1014</v>
      </c>
      <c r="D3550" s="145" t="s">
        <v>214</v>
      </c>
      <c r="E3550" s="704"/>
      <c r="F3550" s="449"/>
      <c r="G3550" s="245"/>
      <c r="H3550" s="245"/>
      <c r="I3550" s="476">
        <f t="shared" si="1057"/>
        <v>0</v>
      </c>
      <c r="J3550" s="243" t="str">
        <f t="shared" si="1051"/>
        <v/>
      </c>
      <c r="K3550" s="244"/>
      <c r="L3550" s="423"/>
      <c r="M3550" s="252"/>
      <c r="N3550" s="315">
        <f t="shared" si="1058"/>
        <v>0</v>
      </c>
      <c r="O3550" s="424">
        <f t="shared" si="1059"/>
        <v>0</v>
      </c>
      <c r="P3550" s="244"/>
      <c r="Q3550" s="423"/>
      <c r="R3550" s="252"/>
      <c r="S3550" s="429">
        <f t="shared" si="1060"/>
        <v>0</v>
      </c>
      <c r="T3550" s="315">
        <f t="shared" si="1061"/>
        <v>0</v>
      </c>
      <c r="U3550" s="252"/>
      <c r="V3550" s="252"/>
      <c r="W3550" s="253"/>
      <c r="X3550" s="313">
        <f t="shared" si="1052"/>
        <v>0</v>
      </c>
    </row>
    <row r="3551" spans="2:24" ht="18.600000000000001" hidden="1" thickBot="1">
      <c r="B3551" s="136"/>
      <c r="C3551" s="137">
        <v>1015</v>
      </c>
      <c r="D3551" s="145" t="s">
        <v>215</v>
      </c>
      <c r="E3551" s="704"/>
      <c r="F3551" s="449"/>
      <c r="G3551" s="245"/>
      <c r="H3551" s="245"/>
      <c r="I3551" s="476">
        <f t="shared" si="1057"/>
        <v>0</v>
      </c>
      <c r="J3551" s="243" t="str">
        <f t="shared" si="1051"/>
        <v/>
      </c>
      <c r="K3551" s="244"/>
      <c r="L3551" s="423"/>
      <c r="M3551" s="252"/>
      <c r="N3551" s="315">
        <f t="shared" si="1058"/>
        <v>0</v>
      </c>
      <c r="O3551" s="424">
        <f t="shared" si="1059"/>
        <v>0</v>
      </c>
      <c r="P3551" s="244"/>
      <c r="Q3551" s="423"/>
      <c r="R3551" s="252"/>
      <c r="S3551" s="429">
        <f t="shared" si="1060"/>
        <v>0</v>
      </c>
      <c r="T3551" s="315">
        <f t="shared" si="1061"/>
        <v>0</v>
      </c>
      <c r="U3551" s="252"/>
      <c r="V3551" s="252"/>
      <c r="W3551" s="253"/>
      <c r="X3551" s="313">
        <f t="shared" si="1052"/>
        <v>0</v>
      </c>
    </row>
    <row r="3552" spans="2:24" ht="18.600000000000001" hidden="1" thickBot="1">
      <c r="B3552" s="136"/>
      <c r="C3552" s="137">
        <v>1016</v>
      </c>
      <c r="D3552" s="145" t="s">
        <v>216</v>
      </c>
      <c r="E3552" s="704"/>
      <c r="F3552" s="449"/>
      <c r="G3552" s="245"/>
      <c r="H3552" s="245"/>
      <c r="I3552" s="476">
        <f t="shared" si="1057"/>
        <v>0</v>
      </c>
      <c r="J3552" s="243" t="str">
        <f t="shared" si="1051"/>
        <v/>
      </c>
      <c r="K3552" s="244"/>
      <c r="L3552" s="423"/>
      <c r="M3552" s="252"/>
      <c r="N3552" s="315">
        <f t="shared" si="1058"/>
        <v>0</v>
      </c>
      <c r="O3552" s="424">
        <f t="shared" si="1059"/>
        <v>0</v>
      </c>
      <c r="P3552" s="244"/>
      <c r="Q3552" s="423"/>
      <c r="R3552" s="252"/>
      <c r="S3552" s="429">
        <f t="shared" si="1060"/>
        <v>0</v>
      </c>
      <c r="T3552" s="315">
        <f t="shared" si="1061"/>
        <v>0</v>
      </c>
      <c r="U3552" s="252"/>
      <c r="V3552" s="252"/>
      <c r="W3552" s="253"/>
      <c r="X3552" s="313">
        <f t="shared" si="1052"/>
        <v>0</v>
      </c>
    </row>
    <row r="3553" spans="2:24" ht="18.600000000000001" thickBot="1">
      <c r="B3553" s="140"/>
      <c r="C3553" s="164">
        <v>1020</v>
      </c>
      <c r="D3553" s="165" t="s">
        <v>217</v>
      </c>
      <c r="E3553" s="704"/>
      <c r="F3553" s="449"/>
      <c r="G3553" s="245">
        <v>62500</v>
      </c>
      <c r="H3553" s="245"/>
      <c r="I3553" s="476">
        <f t="shared" si="1057"/>
        <v>62500</v>
      </c>
      <c r="J3553" s="243">
        <f t="shared" si="1051"/>
        <v>1</v>
      </c>
      <c r="K3553" s="244"/>
      <c r="L3553" s="423"/>
      <c r="M3553" s="252"/>
      <c r="N3553" s="315">
        <f t="shared" si="1058"/>
        <v>62500</v>
      </c>
      <c r="O3553" s="424">
        <f t="shared" si="1059"/>
        <v>-62500</v>
      </c>
      <c r="P3553" s="244"/>
      <c r="Q3553" s="423"/>
      <c r="R3553" s="252"/>
      <c r="S3553" s="429">
        <f t="shared" si="1060"/>
        <v>62500</v>
      </c>
      <c r="T3553" s="315">
        <f t="shared" si="1061"/>
        <v>-62500</v>
      </c>
      <c r="U3553" s="252"/>
      <c r="V3553" s="252"/>
      <c r="W3553" s="253"/>
      <c r="X3553" s="313">
        <f t="shared" si="1052"/>
        <v>-62500</v>
      </c>
    </row>
    <row r="3554" spans="2:24" ht="18.600000000000001" hidden="1" thickBot="1">
      <c r="B3554" s="136"/>
      <c r="C3554" s="137">
        <v>1030</v>
      </c>
      <c r="D3554" s="145" t="s">
        <v>218</v>
      </c>
      <c r="E3554" s="704"/>
      <c r="F3554" s="449"/>
      <c r="G3554" s="245"/>
      <c r="H3554" s="245"/>
      <c r="I3554" s="476">
        <f t="shared" si="1057"/>
        <v>0</v>
      </c>
      <c r="J3554" s="243" t="str">
        <f t="shared" si="1051"/>
        <v/>
      </c>
      <c r="K3554" s="244"/>
      <c r="L3554" s="423"/>
      <c r="M3554" s="252"/>
      <c r="N3554" s="315">
        <f t="shared" si="1058"/>
        <v>0</v>
      </c>
      <c r="O3554" s="424">
        <f t="shared" si="1059"/>
        <v>0</v>
      </c>
      <c r="P3554" s="244"/>
      <c r="Q3554" s="423"/>
      <c r="R3554" s="252"/>
      <c r="S3554" s="429">
        <f t="shared" si="1060"/>
        <v>0</v>
      </c>
      <c r="T3554" s="315">
        <f t="shared" si="1061"/>
        <v>0</v>
      </c>
      <c r="U3554" s="252"/>
      <c r="V3554" s="252"/>
      <c r="W3554" s="253"/>
      <c r="X3554" s="313">
        <f t="shared" si="1052"/>
        <v>0</v>
      </c>
    </row>
    <row r="3555" spans="2:24" ht="18.600000000000001" thickBot="1">
      <c r="B3555" s="136"/>
      <c r="C3555" s="164">
        <v>1051</v>
      </c>
      <c r="D3555" s="167" t="s">
        <v>219</v>
      </c>
      <c r="E3555" s="704"/>
      <c r="F3555" s="449"/>
      <c r="G3555" s="245">
        <v>3000</v>
      </c>
      <c r="H3555" s="245"/>
      <c r="I3555" s="476">
        <f t="shared" si="1057"/>
        <v>3000</v>
      </c>
      <c r="J3555" s="243">
        <f t="shared" si="1051"/>
        <v>1</v>
      </c>
      <c r="K3555" s="244"/>
      <c r="L3555" s="423"/>
      <c r="M3555" s="252"/>
      <c r="N3555" s="315">
        <f t="shared" si="1058"/>
        <v>3000</v>
      </c>
      <c r="O3555" s="424">
        <f t="shared" si="1059"/>
        <v>-3000</v>
      </c>
      <c r="P3555" s="244"/>
      <c r="Q3555" s="663"/>
      <c r="R3555" s="667"/>
      <c r="S3555" s="667"/>
      <c r="T3555" s="667"/>
      <c r="U3555" s="667"/>
      <c r="V3555" s="667"/>
      <c r="W3555" s="711"/>
      <c r="X3555" s="313">
        <f t="shared" si="1052"/>
        <v>0</v>
      </c>
    </row>
    <row r="3556" spans="2:24" ht="18.600000000000001" hidden="1" thickBot="1">
      <c r="B3556" s="136"/>
      <c r="C3556" s="137">
        <v>1052</v>
      </c>
      <c r="D3556" s="145" t="s">
        <v>220</v>
      </c>
      <c r="E3556" s="704"/>
      <c r="F3556" s="449"/>
      <c r="G3556" s="245"/>
      <c r="H3556" s="245"/>
      <c r="I3556" s="476">
        <f t="shared" si="1057"/>
        <v>0</v>
      </c>
      <c r="J3556" s="243" t="str">
        <f t="shared" si="1051"/>
        <v/>
      </c>
      <c r="K3556" s="244"/>
      <c r="L3556" s="423"/>
      <c r="M3556" s="252"/>
      <c r="N3556" s="315">
        <f t="shared" si="1058"/>
        <v>0</v>
      </c>
      <c r="O3556" s="424">
        <f t="shared" si="1059"/>
        <v>0</v>
      </c>
      <c r="P3556" s="244"/>
      <c r="Q3556" s="663"/>
      <c r="R3556" s="667"/>
      <c r="S3556" s="667"/>
      <c r="T3556" s="667"/>
      <c r="U3556" s="667"/>
      <c r="V3556" s="667"/>
      <c r="W3556" s="711"/>
      <c r="X3556" s="313">
        <f t="shared" si="1052"/>
        <v>0</v>
      </c>
    </row>
    <row r="3557" spans="2:24" ht="18.600000000000001" hidden="1" thickBot="1">
      <c r="B3557" s="136"/>
      <c r="C3557" s="168">
        <v>1053</v>
      </c>
      <c r="D3557" s="169" t="s">
        <v>1682</v>
      </c>
      <c r="E3557" s="704"/>
      <c r="F3557" s="449"/>
      <c r="G3557" s="245"/>
      <c r="H3557" s="245"/>
      <c r="I3557" s="476">
        <f t="shared" si="1057"/>
        <v>0</v>
      </c>
      <c r="J3557" s="243" t="str">
        <f t="shared" si="1051"/>
        <v/>
      </c>
      <c r="K3557" s="244"/>
      <c r="L3557" s="423"/>
      <c r="M3557" s="252"/>
      <c r="N3557" s="315">
        <f t="shared" si="1058"/>
        <v>0</v>
      </c>
      <c r="O3557" s="424">
        <f t="shared" si="1059"/>
        <v>0</v>
      </c>
      <c r="P3557" s="244"/>
      <c r="Q3557" s="663"/>
      <c r="R3557" s="667"/>
      <c r="S3557" s="667"/>
      <c r="T3557" s="667"/>
      <c r="U3557" s="667"/>
      <c r="V3557" s="667"/>
      <c r="W3557" s="711"/>
      <c r="X3557" s="313">
        <f t="shared" si="1052"/>
        <v>0</v>
      </c>
    </row>
    <row r="3558" spans="2:24" ht="18.600000000000001" hidden="1" thickBot="1">
      <c r="B3558" s="136"/>
      <c r="C3558" s="137">
        <v>1062</v>
      </c>
      <c r="D3558" s="139" t="s">
        <v>221</v>
      </c>
      <c r="E3558" s="704"/>
      <c r="F3558" s="449"/>
      <c r="G3558" s="245"/>
      <c r="H3558" s="245"/>
      <c r="I3558" s="476">
        <f t="shared" si="1057"/>
        <v>0</v>
      </c>
      <c r="J3558" s="243" t="str">
        <f t="shared" si="1051"/>
        <v/>
      </c>
      <c r="K3558" s="244"/>
      <c r="L3558" s="423"/>
      <c r="M3558" s="252"/>
      <c r="N3558" s="315">
        <f t="shared" si="1058"/>
        <v>0</v>
      </c>
      <c r="O3558" s="424">
        <f t="shared" si="1059"/>
        <v>0</v>
      </c>
      <c r="P3558" s="244"/>
      <c r="Q3558" s="423"/>
      <c r="R3558" s="252"/>
      <c r="S3558" s="429">
        <f>+IF(+(L3558+M3558)&gt;=I3558,+M3558,+(+I3558-L3558))</f>
        <v>0</v>
      </c>
      <c r="T3558" s="315">
        <f>Q3558+R3558-S3558</f>
        <v>0</v>
      </c>
      <c r="U3558" s="252"/>
      <c r="V3558" s="252"/>
      <c r="W3558" s="253"/>
      <c r="X3558" s="313">
        <f t="shared" si="1052"/>
        <v>0</v>
      </c>
    </row>
    <row r="3559" spans="2:24" ht="18.600000000000001" hidden="1" thickBot="1">
      <c r="B3559" s="136"/>
      <c r="C3559" s="137">
        <v>1063</v>
      </c>
      <c r="D3559" s="139" t="s">
        <v>222</v>
      </c>
      <c r="E3559" s="704"/>
      <c r="F3559" s="449"/>
      <c r="G3559" s="245"/>
      <c r="H3559" s="245"/>
      <c r="I3559" s="476">
        <f t="shared" si="1057"/>
        <v>0</v>
      </c>
      <c r="J3559" s="243" t="str">
        <f t="shared" si="1051"/>
        <v/>
      </c>
      <c r="K3559" s="244"/>
      <c r="L3559" s="423"/>
      <c r="M3559" s="252"/>
      <c r="N3559" s="315">
        <f t="shared" si="1058"/>
        <v>0</v>
      </c>
      <c r="O3559" s="424">
        <f t="shared" si="1059"/>
        <v>0</v>
      </c>
      <c r="P3559" s="244"/>
      <c r="Q3559" s="663"/>
      <c r="R3559" s="667"/>
      <c r="S3559" s="667"/>
      <c r="T3559" s="667"/>
      <c r="U3559" s="667"/>
      <c r="V3559" s="667"/>
      <c r="W3559" s="711"/>
      <c r="X3559" s="313">
        <f t="shared" si="1052"/>
        <v>0</v>
      </c>
    </row>
    <row r="3560" spans="2:24" ht="18.600000000000001" hidden="1" thickBot="1">
      <c r="B3560" s="136"/>
      <c r="C3560" s="168">
        <v>1069</v>
      </c>
      <c r="D3560" s="170" t="s">
        <v>223</v>
      </c>
      <c r="E3560" s="704"/>
      <c r="F3560" s="449"/>
      <c r="G3560" s="245"/>
      <c r="H3560" s="245"/>
      <c r="I3560" s="476">
        <f t="shared" si="1057"/>
        <v>0</v>
      </c>
      <c r="J3560" s="243" t="str">
        <f t="shared" ref="J3560:J3591" si="1062">(IF($E3560&lt;&gt;0,$J$2,IF($I3560&lt;&gt;0,$J$2,"")))</f>
        <v/>
      </c>
      <c r="K3560" s="244"/>
      <c r="L3560" s="423"/>
      <c r="M3560" s="252"/>
      <c r="N3560" s="315">
        <f t="shared" si="1058"/>
        <v>0</v>
      </c>
      <c r="O3560" s="424">
        <f t="shared" si="1059"/>
        <v>0</v>
      </c>
      <c r="P3560" s="244"/>
      <c r="Q3560" s="423"/>
      <c r="R3560" s="252"/>
      <c r="S3560" s="429">
        <f>+IF(+(L3560+M3560)&gt;=I3560,+M3560,+(+I3560-L3560))</f>
        <v>0</v>
      </c>
      <c r="T3560" s="315">
        <f>Q3560+R3560-S3560</f>
        <v>0</v>
      </c>
      <c r="U3560" s="252"/>
      <c r="V3560" s="252"/>
      <c r="W3560" s="253"/>
      <c r="X3560" s="313">
        <f t="shared" ref="X3560:X3591" si="1063">T3560-U3560-V3560-W3560</f>
        <v>0</v>
      </c>
    </row>
    <row r="3561" spans="2:24" ht="31.8" hidden="1" thickBot="1">
      <c r="B3561" s="140"/>
      <c r="C3561" s="137">
        <v>1091</v>
      </c>
      <c r="D3561" s="145" t="s">
        <v>224</v>
      </c>
      <c r="E3561" s="704"/>
      <c r="F3561" s="449"/>
      <c r="G3561" s="245"/>
      <c r="H3561" s="245"/>
      <c r="I3561" s="476">
        <f t="shared" si="1057"/>
        <v>0</v>
      </c>
      <c r="J3561" s="243" t="str">
        <f t="shared" si="1062"/>
        <v/>
      </c>
      <c r="K3561" s="244"/>
      <c r="L3561" s="423"/>
      <c r="M3561" s="252"/>
      <c r="N3561" s="315">
        <f t="shared" si="1058"/>
        <v>0</v>
      </c>
      <c r="O3561" s="424">
        <f t="shared" si="1059"/>
        <v>0</v>
      </c>
      <c r="P3561" s="244"/>
      <c r="Q3561" s="423"/>
      <c r="R3561" s="252"/>
      <c r="S3561" s="429">
        <f>+IF(+(L3561+M3561)&gt;=I3561,+M3561,+(+I3561-L3561))</f>
        <v>0</v>
      </c>
      <c r="T3561" s="315">
        <f>Q3561+R3561-S3561</f>
        <v>0</v>
      </c>
      <c r="U3561" s="252"/>
      <c r="V3561" s="252"/>
      <c r="W3561" s="253"/>
      <c r="X3561" s="313">
        <f t="shared" si="1063"/>
        <v>0</v>
      </c>
    </row>
    <row r="3562" spans="2:24" ht="18.600000000000001" hidden="1" thickBot="1">
      <c r="B3562" s="136"/>
      <c r="C3562" s="137">
        <v>1092</v>
      </c>
      <c r="D3562" s="145" t="s">
        <v>352</v>
      </c>
      <c r="E3562" s="704"/>
      <c r="F3562" s="449"/>
      <c r="G3562" s="245"/>
      <c r="H3562" s="245"/>
      <c r="I3562" s="476">
        <f t="shared" si="1057"/>
        <v>0</v>
      </c>
      <c r="J3562" s="243" t="str">
        <f t="shared" si="1062"/>
        <v/>
      </c>
      <c r="K3562" s="244"/>
      <c r="L3562" s="423"/>
      <c r="M3562" s="252"/>
      <c r="N3562" s="315">
        <f t="shared" si="1058"/>
        <v>0</v>
      </c>
      <c r="O3562" s="424">
        <f t="shared" si="1059"/>
        <v>0</v>
      </c>
      <c r="P3562" s="244"/>
      <c r="Q3562" s="663"/>
      <c r="R3562" s="667"/>
      <c r="S3562" s="667"/>
      <c r="T3562" s="667"/>
      <c r="U3562" s="667"/>
      <c r="V3562" s="667"/>
      <c r="W3562" s="711"/>
      <c r="X3562" s="313">
        <f t="shared" si="1063"/>
        <v>0</v>
      </c>
    </row>
    <row r="3563" spans="2:24" ht="18.600000000000001" hidden="1" thickBot="1">
      <c r="B3563" s="136"/>
      <c r="C3563" s="142">
        <v>1098</v>
      </c>
      <c r="D3563" s="146" t="s">
        <v>225</v>
      </c>
      <c r="E3563" s="704"/>
      <c r="F3563" s="449"/>
      <c r="G3563" s="245"/>
      <c r="H3563" s="245"/>
      <c r="I3563" s="476">
        <f t="shared" si="1057"/>
        <v>0</v>
      </c>
      <c r="J3563" s="243" t="str">
        <f t="shared" si="1062"/>
        <v/>
      </c>
      <c r="K3563" s="244"/>
      <c r="L3563" s="423"/>
      <c r="M3563" s="252"/>
      <c r="N3563" s="315">
        <f t="shared" si="1058"/>
        <v>0</v>
      </c>
      <c r="O3563" s="424">
        <f t="shared" si="1059"/>
        <v>0</v>
      </c>
      <c r="P3563" s="244"/>
      <c r="Q3563" s="423"/>
      <c r="R3563" s="252"/>
      <c r="S3563" s="429">
        <f>+IF(+(L3563+M3563)&gt;=I3563,+M3563,+(+I3563-L3563))</f>
        <v>0</v>
      </c>
      <c r="T3563" s="315">
        <f>Q3563+R3563-S3563</f>
        <v>0</v>
      </c>
      <c r="U3563" s="252"/>
      <c r="V3563" s="252"/>
      <c r="W3563" s="253"/>
      <c r="X3563" s="313">
        <f t="shared" si="1063"/>
        <v>0</v>
      </c>
    </row>
    <row r="3564" spans="2:24" ht="18.600000000000001" hidden="1" thickBot="1">
      <c r="B3564" s="686">
        <v>1900</v>
      </c>
      <c r="C3564" s="942" t="s">
        <v>286</v>
      </c>
      <c r="D3564" s="942"/>
      <c r="E3564" s="687"/>
      <c r="F3564" s="688">
        <f>SUM(F3565:F3567)</f>
        <v>0</v>
      </c>
      <c r="G3564" s="689">
        <f>SUM(G3565:G3567)</f>
        <v>0</v>
      </c>
      <c r="H3564" s="689">
        <f>SUM(H3565:H3567)</f>
        <v>0</v>
      </c>
      <c r="I3564" s="689">
        <f>SUM(I3565:I3567)</f>
        <v>0</v>
      </c>
      <c r="J3564" s="243" t="str">
        <f t="shared" si="1062"/>
        <v/>
      </c>
      <c r="K3564" s="244"/>
      <c r="L3564" s="316">
        <f>SUM(L3565:L3567)</f>
        <v>0</v>
      </c>
      <c r="M3564" s="317">
        <f>SUM(M3565:M3567)</f>
        <v>0</v>
      </c>
      <c r="N3564" s="425">
        <f>SUM(N3565:N3567)</f>
        <v>0</v>
      </c>
      <c r="O3564" s="426">
        <f>SUM(O3565:O3567)</f>
        <v>0</v>
      </c>
      <c r="P3564" s="244"/>
      <c r="Q3564" s="665"/>
      <c r="R3564" s="666"/>
      <c r="S3564" s="666"/>
      <c r="T3564" s="666"/>
      <c r="U3564" s="666"/>
      <c r="V3564" s="666"/>
      <c r="W3564" s="712"/>
      <c r="X3564" s="313">
        <f t="shared" si="1063"/>
        <v>0</v>
      </c>
    </row>
    <row r="3565" spans="2:24" ht="18.600000000000001" hidden="1" thickBot="1">
      <c r="B3565" s="136"/>
      <c r="C3565" s="144">
        <v>1901</v>
      </c>
      <c r="D3565" s="138" t="s">
        <v>287</v>
      </c>
      <c r="E3565" s="704"/>
      <c r="F3565" s="449"/>
      <c r="G3565" s="245"/>
      <c r="H3565" s="245"/>
      <c r="I3565" s="476">
        <f>F3565+G3565+H3565</f>
        <v>0</v>
      </c>
      <c r="J3565" s="243" t="str">
        <f t="shared" si="1062"/>
        <v/>
      </c>
      <c r="K3565" s="244"/>
      <c r="L3565" s="423"/>
      <c r="M3565" s="252"/>
      <c r="N3565" s="315">
        <f>I3565</f>
        <v>0</v>
      </c>
      <c r="O3565" s="424">
        <f>L3565+M3565-N3565</f>
        <v>0</v>
      </c>
      <c r="P3565" s="244"/>
      <c r="Q3565" s="663"/>
      <c r="R3565" s="667"/>
      <c r="S3565" s="667"/>
      <c r="T3565" s="667"/>
      <c r="U3565" s="667"/>
      <c r="V3565" s="667"/>
      <c r="W3565" s="711"/>
      <c r="X3565" s="313">
        <f t="shared" si="1063"/>
        <v>0</v>
      </c>
    </row>
    <row r="3566" spans="2:24" ht="18.600000000000001" hidden="1" thickBot="1">
      <c r="B3566" s="136"/>
      <c r="C3566" s="137">
        <v>1981</v>
      </c>
      <c r="D3566" s="139" t="s">
        <v>288</v>
      </c>
      <c r="E3566" s="704"/>
      <c r="F3566" s="449"/>
      <c r="G3566" s="245"/>
      <c r="H3566" s="245"/>
      <c r="I3566" s="476">
        <f>F3566+G3566+H3566</f>
        <v>0</v>
      </c>
      <c r="J3566" s="243" t="str">
        <f t="shared" si="1062"/>
        <v/>
      </c>
      <c r="K3566" s="244"/>
      <c r="L3566" s="423"/>
      <c r="M3566" s="252"/>
      <c r="N3566" s="315">
        <f>I3566</f>
        <v>0</v>
      </c>
      <c r="O3566" s="424">
        <f>L3566+M3566-N3566</f>
        <v>0</v>
      </c>
      <c r="P3566" s="244"/>
      <c r="Q3566" s="663"/>
      <c r="R3566" s="667"/>
      <c r="S3566" s="667"/>
      <c r="T3566" s="667"/>
      <c r="U3566" s="667"/>
      <c r="V3566" s="667"/>
      <c r="W3566" s="711"/>
      <c r="X3566" s="313">
        <f t="shared" si="1063"/>
        <v>0</v>
      </c>
    </row>
    <row r="3567" spans="2:24" ht="18.600000000000001" hidden="1" thickBot="1">
      <c r="B3567" s="136"/>
      <c r="C3567" s="142">
        <v>1991</v>
      </c>
      <c r="D3567" s="141" t="s">
        <v>289</v>
      </c>
      <c r="E3567" s="704"/>
      <c r="F3567" s="449"/>
      <c r="G3567" s="245"/>
      <c r="H3567" s="245"/>
      <c r="I3567" s="476">
        <f>F3567+G3567+H3567</f>
        <v>0</v>
      </c>
      <c r="J3567" s="243" t="str">
        <f t="shared" si="1062"/>
        <v/>
      </c>
      <c r="K3567" s="244"/>
      <c r="L3567" s="423"/>
      <c r="M3567" s="252"/>
      <c r="N3567" s="315">
        <f>I3567</f>
        <v>0</v>
      </c>
      <c r="O3567" s="424">
        <f>L3567+M3567-N3567</f>
        <v>0</v>
      </c>
      <c r="P3567" s="244"/>
      <c r="Q3567" s="663"/>
      <c r="R3567" s="667"/>
      <c r="S3567" s="667"/>
      <c r="T3567" s="667"/>
      <c r="U3567" s="667"/>
      <c r="V3567" s="667"/>
      <c r="W3567" s="711"/>
      <c r="X3567" s="313">
        <f t="shared" si="1063"/>
        <v>0</v>
      </c>
    </row>
    <row r="3568" spans="2:24" ht="18.600000000000001" hidden="1" thickBot="1">
      <c r="B3568" s="686">
        <v>2100</v>
      </c>
      <c r="C3568" s="942" t="s">
        <v>1067</v>
      </c>
      <c r="D3568" s="942"/>
      <c r="E3568" s="687"/>
      <c r="F3568" s="688">
        <f>SUM(F3569:F3573)</f>
        <v>0</v>
      </c>
      <c r="G3568" s="689">
        <f>SUM(G3569:G3573)</f>
        <v>0</v>
      </c>
      <c r="H3568" s="689">
        <f>SUM(H3569:H3573)</f>
        <v>0</v>
      </c>
      <c r="I3568" s="689">
        <f>SUM(I3569:I3573)</f>
        <v>0</v>
      </c>
      <c r="J3568" s="243" t="str">
        <f t="shared" si="1062"/>
        <v/>
      </c>
      <c r="K3568" s="244"/>
      <c r="L3568" s="316">
        <f>SUM(L3569:L3573)</f>
        <v>0</v>
      </c>
      <c r="M3568" s="317">
        <f>SUM(M3569:M3573)</f>
        <v>0</v>
      </c>
      <c r="N3568" s="425">
        <f>SUM(N3569:N3573)</f>
        <v>0</v>
      </c>
      <c r="O3568" s="426">
        <f>SUM(O3569:O3573)</f>
        <v>0</v>
      </c>
      <c r="P3568" s="244"/>
      <c r="Q3568" s="665"/>
      <c r="R3568" s="666"/>
      <c r="S3568" s="666"/>
      <c r="T3568" s="666"/>
      <c r="U3568" s="666"/>
      <c r="V3568" s="666"/>
      <c r="W3568" s="712"/>
      <c r="X3568" s="313">
        <f t="shared" si="1063"/>
        <v>0</v>
      </c>
    </row>
    <row r="3569" spans="2:24" ht="18.600000000000001" hidden="1" thickBot="1">
      <c r="B3569" s="136"/>
      <c r="C3569" s="144">
        <v>2110</v>
      </c>
      <c r="D3569" s="147" t="s">
        <v>226</v>
      </c>
      <c r="E3569" s="704"/>
      <c r="F3569" s="449"/>
      <c r="G3569" s="245"/>
      <c r="H3569" s="245"/>
      <c r="I3569" s="476">
        <f>F3569+G3569+H3569</f>
        <v>0</v>
      </c>
      <c r="J3569" s="243" t="str">
        <f t="shared" si="1062"/>
        <v/>
      </c>
      <c r="K3569" s="244"/>
      <c r="L3569" s="423"/>
      <c r="M3569" s="252"/>
      <c r="N3569" s="315">
        <f>I3569</f>
        <v>0</v>
      </c>
      <c r="O3569" s="424">
        <f>L3569+M3569-N3569</f>
        <v>0</v>
      </c>
      <c r="P3569" s="244"/>
      <c r="Q3569" s="663"/>
      <c r="R3569" s="667"/>
      <c r="S3569" s="667"/>
      <c r="T3569" s="667"/>
      <c r="U3569" s="667"/>
      <c r="V3569" s="667"/>
      <c r="W3569" s="711"/>
      <c r="X3569" s="313">
        <f t="shared" si="1063"/>
        <v>0</v>
      </c>
    </row>
    <row r="3570" spans="2:24" ht="18.600000000000001" hidden="1" thickBot="1">
      <c r="B3570" s="171"/>
      <c r="C3570" s="137">
        <v>2120</v>
      </c>
      <c r="D3570" s="159" t="s">
        <v>227</v>
      </c>
      <c r="E3570" s="704"/>
      <c r="F3570" s="449"/>
      <c r="G3570" s="245"/>
      <c r="H3570" s="245"/>
      <c r="I3570" s="476">
        <f>F3570+G3570+H3570</f>
        <v>0</v>
      </c>
      <c r="J3570" s="243" t="str">
        <f t="shared" si="1062"/>
        <v/>
      </c>
      <c r="K3570" s="244"/>
      <c r="L3570" s="423"/>
      <c r="M3570" s="252"/>
      <c r="N3570" s="315">
        <f>I3570</f>
        <v>0</v>
      </c>
      <c r="O3570" s="424">
        <f>L3570+M3570-N3570</f>
        <v>0</v>
      </c>
      <c r="P3570" s="244"/>
      <c r="Q3570" s="663"/>
      <c r="R3570" s="667"/>
      <c r="S3570" s="667"/>
      <c r="T3570" s="667"/>
      <c r="U3570" s="667"/>
      <c r="V3570" s="667"/>
      <c r="W3570" s="711"/>
      <c r="X3570" s="313">
        <f t="shared" si="1063"/>
        <v>0</v>
      </c>
    </row>
    <row r="3571" spans="2:24" ht="18.600000000000001" hidden="1" thickBot="1">
      <c r="B3571" s="171"/>
      <c r="C3571" s="137">
        <v>2125</v>
      </c>
      <c r="D3571" s="156" t="s">
        <v>1060</v>
      </c>
      <c r="E3571" s="704"/>
      <c r="F3571" s="592">
        <v>0</v>
      </c>
      <c r="G3571" s="592">
        <v>0</v>
      </c>
      <c r="H3571" s="592">
        <v>0</v>
      </c>
      <c r="I3571" s="476">
        <f>F3571+G3571+H3571</f>
        <v>0</v>
      </c>
      <c r="J3571" s="243" t="str">
        <f t="shared" si="1062"/>
        <v/>
      </c>
      <c r="K3571" s="244"/>
      <c r="L3571" s="423"/>
      <c r="M3571" s="252"/>
      <c r="N3571" s="315">
        <f>I3571</f>
        <v>0</v>
      </c>
      <c r="O3571" s="424">
        <f>L3571+M3571-N3571</f>
        <v>0</v>
      </c>
      <c r="P3571" s="244"/>
      <c r="Q3571" s="663"/>
      <c r="R3571" s="667"/>
      <c r="S3571" s="667"/>
      <c r="T3571" s="667"/>
      <c r="U3571" s="667"/>
      <c r="V3571" s="667"/>
      <c r="W3571" s="711"/>
      <c r="X3571" s="313">
        <f t="shared" si="1063"/>
        <v>0</v>
      </c>
    </row>
    <row r="3572" spans="2:24" ht="18.600000000000001" hidden="1" thickBot="1">
      <c r="B3572" s="143"/>
      <c r="C3572" s="137">
        <v>2140</v>
      </c>
      <c r="D3572" s="159" t="s">
        <v>229</v>
      </c>
      <c r="E3572" s="704"/>
      <c r="F3572" s="592">
        <v>0</v>
      </c>
      <c r="G3572" s="592">
        <v>0</v>
      </c>
      <c r="H3572" s="592">
        <v>0</v>
      </c>
      <c r="I3572" s="476">
        <f>F3572+G3572+H3572</f>
        <v>0</v>
      </c>
      <c r="J3572" s="243" t="str">
        <f t="shared" si="1062"/>
        <v/>
      </c>
      <c r="K3572" s="244"/>
      <c r="L3572" s="423"/>
      <c r="M3572" s="252"/>
      <c r="N3572" s="315">
        <f>I3572</f>
        <v>0</v>
      </c>
      <c r="O3572" s="424">
        <f>L3572+M3572-N3572</f>
        <v>0</v>
      </c>
      <c r="P3572" s="244"/>
      <c r="Q3572" s="663"/>
      <c r="R3572" s="667"/>
      <c r="S3572" s="667"/>
      <c r="T3572" s="667"/>
      <c r="U3572" s="667"/>
      <c r="V3572" s="667"/>
      <c r="W3572" s="711"/>
      <c r="X3572" s="313">
        <f t="shared" si="1063"/>
        <v>0</v>
      </c>
    </row>
    <row r="3573" spans="2:24" ht="18.600000000000001" hidden="1" thickBot="1">
      <c r="B3573" s="136"/>
      <c r="C3573" s="142">
        <v>2190</v>
      </c>
      <c r="D3573" s="491" t="s">
        <v>230</v>
      </c>
      <c r="E3573" s="704"/>
      <c r="F3573" s="449"/>
      <c r="G3573" s="245"/>
      <c r="H3573" s="245"/>
      <c r="I3573" s="476">
        <f>F3573+G3573+H3573</f>
        <v>0</v>
      </c>
      <c r="J3573" s="243" t="str">
        <f t="shared" si="1062"/>
        <v/>
      </c>
      <c r="K3573" s="244"/>
      <c r="L3573" s="423"/>
      <c r="M3573" s="252"/>
      <c r="N3573" s="315">
        <f>I3573</f>
        <v>0</v>
      </c>
      <c r="O3573" s="424">
        <f>L3573+M3573-N3573</f>
        <v>0</v>
      </c>
      <c r="P3573" s="244"/>
      <c r="Q3573" s="663"/>
      <c r="R3573" s="667"/>
      <c r="S3573" s="667"/>
      <c r="T3573" s="667"/>
      <c r="U3573" s="667"/>
      <c r="V3573" s="667"/>
      <c r="W3573" s="711"/>
      <c r="X3573" s="313">
        <f t="shared" si="1063"/>
        <v>0</v>
      </c>
    </row>
    <row r="3574" spans="2:24" ht="18.600000000000001" hidden="1" thickBot="1">
      <c r="B3574" s="686">
        <v>2200</v>
      </c>
      <c r="C3574" s="942" t="s">
        <v>231</v>
      </c>
      <c r="D3574" s="942"/>
      <c r="E3574" s="687"/>
      <c r="F3574" s="688">
        <f>SUM(F3575:F3576)</f>
        <v>0</v>
      </c>
      <c r="G3574" s="689">
        <f>SUM(G3575:G3576)</f>
        <v>0</v>
      </c>
      <c r="H3574" s="689">
        <f>SUM(H3575:H3576)</f>
        <v>0</v>
      </c>
      <c r="I3574" s="689">
        <f>SUM(I3575:I3576)</f>
        <v>0</v>
      </c>
      <c r="J3574" s="243" t="str">
        <f t="shared" si="1062"/>
        <v/>
      </c>
      <c r="K3574" s="244"/>
      <c r="L3574" s="316">
        <f>SUM(L3575:L3576)</f>
        <v>0</v>
      </c>
      <c r="M3574" s="317">
        <f>SUM(M3575:M3576)</f>
        <v>0</v>
      </c>
      <c r="N3574" s="425">
        <f>SUM(N3575:N3576)</f>
        <v>0</v>
      </c>
      <c r="O3574" s="426">
        <f>SUM(O3575:O3576)</f>
        <v>0</v>
      </c>
      <c r="P3574" s="244"/>
      <c r="Q3574" s="665"/>
      <c r="R3574" s="666"/>
      <c r="S3574" s="666"/>
      <c r="T3574" s="666"/>
      <c r="U3574" s="666"/>
      <c r="V3574" s="666"/>
      <c r="W3574" s="712"/>
      <c r="X3574" s="313">
        <f t="shared" si="1063"/>
        <v>0</v>
      </c>
    </row>
    <row r="3575" spans="2:24" ht="18.600000000000001" hidden="1" thickBot="1">
      <c r="B3575" s="136"/>
      <c r="C3575" s="137">
        <v>2221</v>
      </c>
      <c r="D3575" s="139" t="s">
        <v>1440</v>
      </c>
      <c r="E3575" s="704"/>
      <c r="F3575" s="449"/>
      <c r="G3575" s="245"/>
      <c r="H3575" s="245"/>
      <c r="I3575" s="476">
        <f t="shared" ref="I3575:I3580" si="1064">F3575+G3575+H3575</f>
        <v>0</v>
      </c>
      <c r="J3575" s="243" t="str">
        <f t="shared" si="1062"/>
        <v/>
      </c>
      <c r="K3575" s="244"/>
      <c r="L3575" s="423"/>
      <c r="M3575" s="252"/>
      <c r="N3575" s="315">
        <f t="shared" ref="N3575:N3580" si="1065">I3575</f>
        <v>0</v>
      </c>
      <c r="O3575" s="424">
        <f t="shared" ref="O3575:O3580" si="1066">L3575+M3575-N3575</f>
        <v>0</v>
      </c>
      <c r="P3575" s="244"/>
      <c r="Q3575" s="663"/>
      <c r="R3575" s="667"/>
      <c r="S3575" s="667"/>
      <c r="T3575" s="667"/>
      <c r="U3575" s="667"/>
      <c r="V3575" s="667"/>
      <c r="W3575" s="711"/>
      <c r="X3575" s="313">
        <f t="shared" si="1063"/>
        <v>0</v>
      </c>
    </row>
    <row r="3576" spans="2:24" ht="18.600000000000001" hidden="1" thickBot="1">
      <c r="B3576" s="136"/>
      <c r="C3576" s="142">
        <v>2224</v>
      </c>
      <c r="D3576" s="141" t="s">
        <v>232</v>
      </c>
      <c r="E3576" s="704"/>
      <c r="F3576" s="449"/>
      <c r="G3576" s="245"/>
      <c r="H3576" s="245"/>
      <c r="I3576" s="476">
        <f t="shared" si="1064"/>
        <v>0</v>
      </c>
      <c r="J3576" s="243" t="str">
        <f t="shared" si="1062"/>
        <v/>
      </c>
      <c r="K3576" s="244"/>
      <c r="L3576" s="423"/>
      <c r="M3576" s="252"/>
      <c r="N3576" s="315">
        <f t="shared" si="1065"/>
        <v>0</v>
      </c>
      <c r="O3576" s="424">
        <f t="shared" si="1066"/>
        <v>0</v>
      </c>
      <c r="P3576" s="244"/>
      <c r="Q3576" s="663"/>
      <c r="R3576" s="667"/>
      <c r="S3576" s="667"/>
      <c r="T3576" s="667"/>
      <c r="U3576" s="667"/>
      <c r="V3576" s="667"/>
      <c r="W3576" s="711"/>
      <c r="X3576" s="313">
        <f t="shared" si="1063"/>
        <v>0</v>
      </c>
    </row>
    <row r="3577" spans="2:24" ht="18.600000000000001" hidden="1" thickBot="1">
      <c r="B3577" s="686">
        <v>2500</v>
      </c>
      <c r="C3577" s="944" t="s">
        <v>233</v>
      </c>
      <c r="D3577" s="944"/>
      <c r="E3577" s="687"/>
      <c r="F3577" s="690"/>
      <c r="G3577" s="691"/>
      <c r="H3577" s="691"/>
      <c r="I3577" s="692">
        <f t="shared" si="1064"/>
        <v>0</v>
      </c>
      <c r="J3577" s="243" t="str">
        <f t="shared" si="1062"/>
        <v/>
      </c>
      <c r="K3577" s="244"/>
      <c r="L3577" s="428"/>
      <c r="M3577" s="254"/>
      <c r="N3577" s="315">
        <f t="shared" si="1065"/>
        <v>0</v>
      </c>
      <c r="O3577" s="424">
        <f t="shared" si="1066"/>
        <v>0</v>
      </c>
      <c r="P3577" s="244"/>
      <c r="Q3577" s="665"/>
      <c r="R3577" s="666"/>
      <c r="S3577" s="667"/>
      <c r="T3577" s="667"/>
      <c r="U3577" s="666"/>
      <c r="V3577" s="667"/>
      <c r="W3577" s="711"/>
      <c r="X3577" s="313">
        <f t="shared" si="1063"/>
        <v>0</v>
      </c>
    </row>
    <row r="3578" spans="2:24" ht="18.600000000000001" hidden="1" thickBot="1">
      <c r="B3578" s="686">
        <v>2600</v>
      </c>
      <c r="C3578" s="961" t="s">
        <v>234</v>
      </c>
      <c r="D3578" s="962"/>
      <c r="E3578" s="687"/>
      <c r="F3578" s="690"/>
      <c r="G3578" s="691"/>
      <c r="H3578" s="691"/>
      <c r="I3578" s="692">
        <f t="shared" si="1064"/>
        <v>0</v>
      </c>
      <c r="J3578" s="243" t="str">
        <f t="shared" si="1062"/>
        <v/>
      </c>
      <c r="K3578" s="244"/>
      <c r="L3578" s="428"/>
      <c r="M3578" s="254"/>
      <c r="N3578" s="315">
        <f t="shared" si="1065"/>
        <v>0</v>
      </c>
      <c r="O3578" s="424">
        <f t="shared" si="1066"/>
        <v>0</v>
      </c>
      <c r="P3578" s="244"/>
      <c r="Q3578" s="665"/>
      <c r="R3578" s="666"/>
      <c r="S3578" s="667"/>
      <c r="T3578" s="667"/>
      <c r="U3578" s="666"/>
      <c r="V3578" s="667"/>
      <c r="W3578" s="711"/>
      <c r="X3578" s="313">
        <f t="shared" si="1063"/>
        <v>0</v>
      </c>
    </row>
    <row r="3579" spans="2:24" ht="18.600000000000001" hidden="1" thickBot="1">
      <c r="B3579" s="686">
        <v>2700</v>
      </c>
      <c r="C3579" s="961" t="s">
        <v>235</v>
      </c>
      <c r="D3579" s="962"/>
      <c r="E3579" s="687"/>
      <c r="F3579" s="690"/>
      <c r="G3579" s="691"/>
      <c r="H3579" s="691"/>
      <c r="I3579" s="692">
        <f t="shared" si="1064"/>
        <v>0</v>
      </c>
      <c r="J3579" s="243" t="str">
        <f t="shared" si="1062"/>
        <v/>
      </c>
      <c r="K3579" s="244"/>
      <c r="L3579" s="428"/>
      <c r="M3579" s="254"/>
      <c r="N3579" s="315">
        <f t="shared" si="1065"/>
        <v>0</v>
      </c>
      <c r="O3579" s="424">
        <f t="shared" si="1066"/>
        <v>0</v>
      </c>
      <c r="P3579" s="244"/>
      <c r="Q3579" s="665"/>
      <c r="R3579" s="666"/>
      <c r="S3579" s="667"/>
      <c r="T3579" s="667"/>
      <c r="U3579" s="666"/>
      <c r="V3579" s="667"/>
      <c r="W3579" s="711"/>
      <c r="X3579" s="313">
        <f t="shared" si="1063"/>
        <v>0</v>
      </c>
    </row>
    <row r="3580" spans="2:24" ht="18.600000000000001" hidden="1" thickBot="1">
      <c r="B3580" s="686">
        <v>2800</v>
      </c>
      <c r="C3580" s="961" t="s">
        <v>1683</v>
      </c>
      <c r="D3580" s="962"/>
      <c r="E3580" s="687"/>
      <c r="F3580" s="690"/>
      <c r="G3580" s="691"/>
      <c r="H3580" s="691"/>
      <c r="I3580" s="692">
        <f t="shared" si="1064"/>
        <v>0</v>
      </c>
      <c r="J3580" s="243" t="str">
        <f t="shared" si="1062"/>
        <v/>
      </c>
      <c r="K3580" s="244"/>
      <c r="L3580" s="428"/>
      <c r="M3580" s="254"/>
      <c r="N3580" s="315">
        <f t="shared" si="1065"/>
        <v>0</v>
      </c>
      <c r="O3580" s="424">
        <f t="shared" si="1066"/>
        <v>0</v>
      </c>
      <c r="P3580" s="244"/>
      <c r="Q3580" s="665"/>
      <c r="R3580" s="666"/>
      <c r="S3580" s="667"/>
      <c r="T3580" s="667"/>
      <c r="U3580" s="666"/>
      <c r="V3580" s="667"/>
      <c r="W3580" s="711"/>
      <c r="X3580" s="313">
        <f t="shared" si="1063"/>
        <v>0</v>
      </c>
    </row>
    <row r="3581" spans="2:24" ht="18.600000000000001" hidden="1" thickBot="1">
      <c r="B3581" s="686">
        <v>2900</v>
      </c>
      <c r="C3581" s="952" t="s">
        <v>236</v>
      </c>
      <c r="D3581" s="953"/>
      <c r="E3581" s="687"/>
      <c r="F3581" s="688">
        <f>SUM(F3582:F3589)</f>
        <v>0</v>
      </c>
      <c r="G3581" s="689">
        <f>SUM(G3582:G3589)</f>
        <v>0</v>
      </c>
      <c r="H3581" s="689">
        <f>SUM(H3582:H3589)</f>
        <v>0</v>
      </c>
      <c r="I3581" s="689">
        <f>SUM(I3582:I3589)</f>
        <v>0</v>
      </c>
      <c r="J3581" s="243" t="str">
        <f t="shared" si="1062"/>
        <v/>
      </c>
      <c r="K3581" s="244"/>
      <c r="L3581" s="316">
        <f>SUM(L3582:L3589)</f>
        <v>0</v>
      </c>
      <c r="M3581" s="317">
        <f>SUM(M3582:M3589)</f>
        <v>0</v>
      </c>
      <c r="N3581" s="425">
        <f>SUM(N3582:N3589)</f>
        <v>0</v>
      </c>
      <c r="O3581" s="426">
        <f>SUM(O3582:O3589)</f>
        <v>0</v>
      </c>
      <c r="P3581" s="244"/>
      <c r="Q3581" s="665"/>
      <c r="R3581" s="666"/>
      <c r="S3581" s="666"/>
      <c r="T3581" s="666"/>
      <c r="U3581" s="666"/>
      <c r="V3581" s="666"/>
      <c r="W3581" s="712"/>
      <c r="X3581" s="313">
        <f t="shared" si="1063"/>
        <v>0</v>
      </c>
    </row>
    <row r="3582" spans="2:24" ht="18.600000000000001" hidden="1" thickBot="1">
      <c r="B3582" s="172"/>
      <c r="C3582" s="144">
        <v>2910</v>
      </c>
      <c r="D3582" s="319" t="s">
        <v>1720</v>
      </c>
      <c r="E3582" s="704"/>
      <c r="F3582" s="449"/>
      <c r="G3582" s="245"/>
      <c r="H3582" s="245"/>
      <c r="I3582" s="476">
        <f t="shared" ref="I3582:I3589" si="1067">F3582+G3582+H3582</f>
        <v>0</v>
      </c>
      <c r="J3582" s="243" t="str">
        <f t="shared" si="1062"/>
        <v/>
      </c>
      <c r="K3582" s="244"/>
      <c r="L3582" s="423"/>
      <c r="M3582" s="252"/>
      <c r="N3582" s="315">
        <f t="shared" ref="N3582:N3589" si="1068">I3582</f>
        <v>0</v>
      </c>
      <c r="O3582" s="424">
        <f t="shared" ref="O3582:O3589" si="1069">L3582+M3582-N3582</f>
        <v>0</v>
      </c>
      <c r="P3582" s="244"/>
      <c r="Q3582" s="663"/>
      <c r="R3582" s="667"/>
      <c r="S3582" s="667"/>
      <c r="T3582" s="667"/>
      <c r="U3582" s="667"/>
      <c r="V3582" s="667"/>
      <c r="W3582" s="711"/>
      <c r="X3582" s="313">
        <f t="shared" si="1063"/>
        <v>0</v>
      </c>
    </row>
    <row r="3583" spans="2:24" ht="18.600000000000001" hidden="1" thickBot="1">
      <c r="B3583" s="172"/>
      <c r="C3583" s="144">
        <v>2920</v>
      </c>
      <c r="D3583" s="319" t="s">
        <v>237</v>
      </c>
      <c r="E3583" s="704"/>
      <c r="F3583" s="449"/>
      <c r="G3583" s="245"/>
      <c r="H3583" s="245"/>
      <c r="I3583" s="476">
        <f t="shared" si="1067"/>
        <v>0</v>
      </c>
      <c r="J3583" s="243" t="str">
        <f t="shared" si="1062"/>
        <v/>
      </c>
      <c r="K3583" s="244"/>
      <c r="L3583" s="423"/>
      <c r="M3583" s="252"/>
      <c r="N3583" s="315">
        <f t="shared" si="1068"/>
        <v>0</v>
      </c>
      <c r="O3583" s="424">
        <f t="shared" si="1069"/>
        <v>0</v>
      </c>
      <c r="P3583" s="244"/>
      <c r="Q3583" s="663"/>
      <c r="R3583" s="667"/>
      <c r="S3583" s="667"/>
      <c r="T3583" s="667"/>
      <c r="U3583" s="667"/>
      <c r="V3583" s="667"/>
      <c r="W3583" s="711"/>
      <c r="X3583" s="313">
        <f t="shared" si="1063"/>
        <v>0</v>
      </c>
    </row>
    <row r="3584" spans="2:24" ht="33" hidden="1" thickBot="1">
      <c r="B3584" s="172"/>
      <c r="C3584" s="168">
        <v>2969</v>
      </c>
      <c r="D3584" s="320" t="s">
        <v>238</v>
      </c>
      <c r="E3584" s="704"/>
      <c r="F3584" s="449"/>
      <c r="G3584" s="245"/>
      <c r="H3584" s="245"/>
      <c r="I3584" s="476">
        <f t="shared" si="1067"/>
        <v>0</v>
      </c>
      <c r="J3584" s="243" t="str">
        <f t="shared" si="1062"/>
        <v/>
      </c>
      <c r="K3584" s="244"/>
      <c r="L3584" s="423"/>
      <c r="M3584" s="252"/>
      <c r="N3584" s="315">
        <f t="shared" si="1068"/>
        <v>0</v>
      </c>
      <c r="O3584" s="424">
        <f t="shared" si="1069"/>
        <v>0</v>
      </c>
      <c r="P3584" s="244"/>
      <c r="Q3584" s="663"/>
      <c r="R3584" s="667"/>
      <c r="S3584" s="667"/>
      <c r="T3584" s="667"/>
      <c r="U3584" s="667"/>
      <c r="V3584" s="667"/>
      <c r="W3584" s="711"/>
      <c r="X3584" s="313">
        <f t="shared" si="1063"/>
        <v>0</v>
      </c>
    </row>
    <row r="3585" spans="2:24" ht="33" hidden="1" thickBot="1">
      <c r="B3585" s="172"/>
      <c r="C3585" s="168">
        <v>2970</v>
      </c>
      <c r="D3585" s="320" t="s">
        <v>239</v>
      </c>
      <c r="E3585" s="704"/>
      <c r="F3585" s="449"/>
      <c r="G3585" s="245"/>
      <c r="H3585" s="245"/>
      <c r="I3585" s="476">
        <f t="shared" si="1067"/>
        <v>0</v>
      </c>
      <c r="J3585" s="243" t="str">
        <f t="shared" si="1062"/>
        <v/>
      </c>
      <c r="K3585" s="244"/>
      <c r="L3585" s="423"/>
      <c r="M3585" s="252"/>
      <c r="N3585" s="315">
        <f t="shared" si="1068"/>
        <v>0</v>
      </c>
      <c r="O3585" s="424">
        <f t="shared" si="1069"/>
        <v>0</v>
      </c>
      <c r="P3585" s="244"/>
      <c r="Q3585" s="663"/>
      <c r="R3585" s="667"/>
      <c r="S3585" s="667"/>
      <c r="T3585" s="667"/>
      <c r="U3585" s="667"/>
      <c r="V3585" s="667"/>
      <c r="W3585" s="711"/>
      <c r="X3585" s="313">
        <f t="shared" si="1063"/>
        <v>0</v>
      </c>
    </row>
    <row r="3586" spans="2:24" ht="18.600000000000001" hidden="1" thickBot="1">
      <c r="B3586" s="172"/>
      <c r="C3586" s="166">
        <v>2989</v>
      </c>
      <c r="D3586" s="321" t="s">
        <v>240</v>
      </c>
      <c r="E3586" s="704"/>
      <c r="F3586" s="449"/>
      <c r="G3586" s="245"/>
      <c r="H3586" s="245"/>
      <c r="I3586" s="476">
        <f t="shared" si="1067"/>
        <v>0</v>
      </c>
      <c r="J3586" s="243" t="str">
        <f t="shared" si="1062"/>
        <v/>
      </c>
      <c r="K3586" s="244"/>
      <c r="L3586" s="423"/>
      <c r="M3586" s="252"/>
      <c r="N3586" s="315">
        <f t="shared" si="1068"/>
        <v>0</v>
      </c>
      <c r="O3586" s="424">
        <f t="shared" si="1069"/>
        <v>0</v>
      </c>
      <c r="P3586" s="244"/>
      <c r="Q3586" s="663"/>
      <c r="R3586" s="667"/>
      <c r="S3586" s="667"/>
      <c r="T3586" s="667"/>
      <c r="U3586" s="667"/>
      <c r="V3586" s="667"/>
      <c r="W3586" s="711"/>
      <c r="X3586" s="313">
        <f t="shared" si="1063"/>
        <v>0</v>
      </c>
    </row>
    <row r="3587" spans="2:24" ht="33" hidden="1" thickBot="1">
      <c r="B3587" s="136"/>
      <c r="C3587" s="137">
        <v>2990</v>
      </c>
      <c r="D3587" s="322" t="s">
        <v>1701</v>
      </c>
      <c r="E3587" s="704"/>
      <c r="F3587" s="449"/>
      <c r="G3587" s="245"/>
      <c r="H3587" s="245"/>
      <c r="I3587" s="476">
        <f t="shared" si="1067"/>
        <v>0</v>
      </c>
      <c r="J3587" s="243" t="str">
        <f t="shared" si="1062"/>
        <v/>
      </c>
      <c r="K3587" s="244"/>
      <c r="L3587" s="423"/>
      <c r="M3587" s="252"/>
      <c r="N3587" s="315">
        <f t="shared" si="1068"/>
        <v>0</v>
      </c>
      <c r="O3587" s="424">
        <f t="shared" si="1069"/>
        <v>0</v>
      </c>
      <c r="P3587" s="244"/>
      <c r="Q3587" s="663"/>
      <c r="R3587" s="667"/>
      <c r="S3587" s="667"/>
      <c r="T3587" s="667"/>
      <c r="U3587" s="667"/>
      <c r="V3587" s="667"/>
      <c r="W3587" s="711"/>
      <c r="X3587" s="313">
        <f t="shared" si="1063"/>
        <v>0</v>
      </c>
    </row>
    <row r="3588" spans="2:24" ht="18.600000000000001" hidden="1" thickBot="1">
      <c r="B3588" s="136"/>
      <c r="C3588" s="137">
        <v>2991</v>
      </c>
      <c r="D3588" s="322" t="s">
        <v>241</v>
      </c>
      <c r="E3588" s="704"/>
      <c r="F3588" s="449"/>
      <c r="G3588" s="245"/>
      <c r="H3588" s="245"/>
      <c r="I3588" s="476">
        <f t="shared" si="1067"/>
        <v>0</v>
      </c>
      <c r="J3588" s="243" t="str">
        <f t="shared" si="1062"/>
        <v/>
      </c>
      <c r="K3588" s="244"/>
      <c r="L3588" s="423"/>
      <c r="M3588" s="252"/>
      <c r="N3588" s="315">
        <f t="shared" si="1068"/>
        <v>0</v>
      </c>
      <c r="O3588" s="424">
        <f t="shared" si="1069"/>
        <v>0</v>
      </c>
      <c r="P3588" s="244"/>
      <c r="Q3588" s="663"/>
      <c r="R3588" s="667"/>
      <c r="S3588" s="667"/>
      <c r="T3588" s="667"/>
      <c r="U3588" s="667"/>
      <c r="V3588" s="667"/>
      <c r="W3588" s="711"/>
      <c r="X3588" s="313">
        <f t="shared" si="1063"/>
        <v>0</v>
      </c>
    </row>
    <row r="3589" spans="2:24" ht="18.600000000000001" hidden="1" thickBot="1">
      <c r="B3589" s="136"/>
      <c r="C3589" s="142">
        <v>2992</v>
      </c>
      <c r="D3589" s="154" t="s">
        <v>242</v>
      </c>
      <c r="E3589" s="704"/>
      <c r="F3589" s="449"/>
      <c r="G3589" s="245"/>
      <c r="H3589" s="245"/>
      <c r="I3589" s="476">
        <f t="shared" si="1067"/>
        <v>0</v>
      </c>
      <c r="J3589" s="243" t="str">
        <f t="shared" si="1062"/>
        <v/>
      </c>
      <c r="K3589" s="244"/>
      <c r="L3589" s="423"/>
      <c r="M3589" s="252"/>
      <c r="N3589" s="315">
        <f t="shared" si="1068"/>
        <v>0</v>
      </c>
      <c r="O3589" s="424">
        <f t="shared" si="1069"/>
        <v>0</v>
      </c>
      <c r="P3589" s="244"/>
      <c r="Q3589" s="663"/>
      <c r="R3589" s="667"/>
      <c r="S3589" s="667"/>
      <c r="T3589" s="667"/>
      <c r="U3589" s="667"/>
      <c r="V3589" s="667"/>
      <c r="W3589" s="711"/>
      <c r="X3589" s="313">
        <f t="shared" si="1063"/>
        <v>0</v>
      </c>
    </row>
    <row r="3590" spans="2:24" ht="18.600000000000001" hidden="1" thickBot="1">
      <c r="B3590" s="686">
        <v>3300</v>
      </c>
      <c r="C3590" s="952" t="s">
        <v>1740</v>
      </c>
      <c r="D3590" s="952"/>
      <c r="E3590" s="687"/>
      <c r="F3590" s="673">
        <v>0</v>
      </c>
      <c r="G3590" s="673">
        <v>0</v>
      </c>
      <c r="H3590" s="673">
        <v>0</v>
      </c>
      <c r="I3590" s="689">
        <f>SUM(I3591:I3595)</f>
        <v>0</v>
      </c>
      <c r="J3590" s="243" t="str">
        <f t="shared" si="1062"/>
        <v/>
      </c>
      <c r="K3590" s="244"/>
      <c r="L3590" s="665"/>
      <c r="M3590" s="666"/>
      <c r="N3590" s="666"/>
      <c r="O3590" s="712"/>
      <c r="P3590" s="244"/>
      <c r="Q3590" s="665"/>
      <c r="R3590" s="666"/>
      <c r="S3590" s="666"/>
      <c r="T3590" s="666"/>
      <c r="U3590" s="666"/>
      <c r="V3590" s="666"/>
      <c r="W3590" s="712"/>
      <c r="X3590" s="313">
        <f t="shared" si="1063"/>
        <v>0</v>
      </c>
    </row>
    <row r="3591" spans="2:24" ht="18.600000000000001" hidden="1" thickBot="1">
      <c r="B3591" s="143"/>
      <c r="C3591" s="144">
        <v>3301</v>
      </c>
      <c r="D3591" s="460" t="s">
        <v>243</v>
      </c>
      <c r="E3591" s="704"/>
      <c r="F3591" s="592">
        <v>0</v>
      </c>
      <c r="G3591" s="592">
        <v>0</v>
      </c>
      <c r="H3591" s="592">
        <v>0</v>
      </c>
      <c r="I3591" s="476">
        <f t="shared" ref="I3591:I3598" si="1070">F3591+G3591+H3591</f>
        <v>0</v>
      </c>
      <c r="J3591" s="243" t="str">
        <f t="shared" si="1062"/>
        <v/>
      </c>
      <c r="K3591" s="244"/>
      <c r="L3591" s="663"/>
      <c r="M3591" s="667"/>
      <c r="N3591" s="667"/>
      <c r="O3591" s="711"/>
      <c r="P3591" s="244"/>
      <c r="Q3591" s="663"/>
      <c r="R3591" s="667"/>
      <c r="S3591" s="667"/>
      <c r="T3591" s="667"/>
      <c r="U3591" s="667"/>
      <c r="V3591" s="667"/>
      <c r="W3591" s="711"/>
      <c r="X3591" s="313">
        <f t="shared" si="1063"/>
        <v>0</v>
      </c>
    </row>
    <row r="3592" spans="2:24" ht="18.600000000000001" hidden="1" thickBot="1">
      <c r="B3592" s="143"/>
      <c r="C3592" s="168">
        <v>3302</v>
      </c>
      <c r="D3592" s="461" t="s">
        <v>1061</v>
      </c>
      <c r="E3592" s="704"/>
      <c r="F3592" s="592">
        <v>0</v>
      </c>
      <c r="G3592" s="592">
        <v>0</v>
      </c>
      <c r="H3592" s="592">
        <v>0</v>
      </c>
      <c r="I3592" s="476">
        <f t="shared" si="1070"/>
        <v>0</v>
      </c>
      <c r="J3592" s="243" t="str">
        <f t="shared" ref="J3592:J3623" si="1071">(IF($E3592&lt;&gt;0,$J$2,IF($I3592&lt;&gt;0,$J$2,"")))</f>
        <v/>
      </c>
      <c r="K3592" s="244"/>
      <c r="L3592" s="663"/>
      <c r="M3592" s="667"/>
      <c r="N3592" s="667"/>
      <c r="O3592" s="711"/>
      <c r="P3592" s="244"/>
      <c r="Q3592" s="663"/>
      <c r="R3592" s="667"/>
      <c r="S3592" s="667"/>
      <c r="T3592" s="667"/>
      <c r="U3592" s="667"/>
      <c r="V3592" s="667"/>
      <c r="W3592" s="711"/>
      <c r="X3592" s="313">
        <f t="shared" ref="X3592:X3623" si="1072">T3592-U3592-V3592-W3592</f>
        <v>0</v>
      </c>
    </row>
    <row r="3593" spans="2:24" ht="18.600000000000001" hidden="1" thickBot="1">
      <c r="B3593" s="143"/>
      <c r="C3593" s="166">
        <v>3304</v>
      </c>
      <c r="D3593" s="462" t="s">
        <v>245</v>
      </c>
      <c r="E3593" s="704"/>
      <c r="F3593" s="592">
        <v>0</v>
      </c>
      <c r="G3593" s="592">
        <v>0</v>
      </c>
      <c r="H3593" s="592">
        <v>0</v>
      </c>
      <c r="I3593" s="476">
        <f t="shared" si="1070"/>
        <v>0</v>
      </c>
      <c r="J3593" s="243" t="str">
        <f t="shared" si="1071"/>
        <v/>
      </c>
      <c r="K3593" s="244"/>
      <c r="L3593" s="663"/>
      <c r="M3593" s="667"/>
      <c r="N3593" s="667"/>
      <c r="O3593" s="711"/>
      <c r="P3593" s="244"/>
      <c r="Q3593" s="663"/>
      <c r="R3593" s="667"/>
      <c r="S3593" s="667"/>
      <c r="T3593" s="667"/>
      <c r="U3593" s="667"/>
      <c r="V3593" s="667"/>
      <c r="W3593" s="711"/>
      <c r="X3593" s="313">
        <f t="shared" si="1072"/>
        <v>0</v>
      </c>
    </row>
    <row r="3594" spans="2:24" ht="31.8" hidden="1" thickBot="1">
      <c r="B3594" s="143"/>
      <c r="C3594" s="142">
        <v>3306</v>
      </c>
      <c r="D3594" s="463" t="s">
        <v>1684</v>
      </c>
      <c r="E3594" s="704"/>
      <c r="F3594" s="592">
        <v>0</v>
      </c>
      <c r="G3594" s="592">
        <v>0</v>
      </c>
      <c r="H3594" s="592">
        <v>0</v>
      </c>
      <c r="I3594" s="476">
        <f t="shared" si="1070"/>
        <v>0</v>
      </c>
      <c r="J3594" s="243" t="str">
        <f t="shared" si="1071"/>
        <v/>
      </c>
      <c r="K3594" s="244"/>
      <c r="L3594" s="663"/>
      <c r="M3594" s="667"/>
      <c r="N3594" s="667"/>
      <c r="O3594" s="711"/>
      <c r="P3594" s="244"/>
      <c r="Q3594" s="663"/>
      <c r="R3594" s="667"/>
      <c r="S3594" s="667"/>
      <c r="T3594" s="667"/>
      <c r="U3594" s="667"/>
      <c r="V3594" s="667"/>
      <c r="W3594" s="711"/>
      <c r="X3594" s="313">
        <f t="shared" si="1072"/>
        <v>0</v>
      </c>
    </row>
    <row r="3595" spans="2:24" ht="18.600000000000001" hidden="1" thickBot="1">
      <c r="B3595" s="143"/>
      <c r="C3595" s="142">
        <v>3307</v>
      </c>
      <c r="D3595" s="463" t="s">
        <v>1775</v>
      </c>
      <c r="E3595" s="704"/>
      <c r="F3595" s="592">
        <v>0</v>
      </c>
      <c r="G3595" s="592">
        <v>0</v>
      </c>
      <c r="H3595" s="592">
        <v>0</v>
      </c>
      <c r="I3595" s="476">
        <f t="shared" si="1070"/>
        <v>0</v>
      </c>
      <c r="J3595" s="243" t="str">
        <f t="shared" si="1071"/>
        <v/>
      </c>
      <c r="K3595" s="244"/>
      <c r="L3595" s="663"/>
      <c r="M3595" s="667"/>
      <c r="N3595" s="667"/>
      <c r="O3595" s="711"/>
      <c r="P3595" s="244"/>
      <c r="Q3595" s="663"/>
      <c r="R3595" s="667"/>
      <c r="S3595" s="667"/>
      <c r="T3595" s="667"/>
      <c r="U3595" s="667"/>
      <c r="V3595" s="667"/>
      <c r="W3595" s="711"/>
      <c r="X3595" s="313">
        <f t="shared" si="1072"/>
        <v>0</v>
      </c>
    </row>
    <row r="3596" spans="2:24" ht="18.600000000000001" hidden="1" thickBot="1">
      <c r="B3596" s="686">
        <v>3900</v>
      </c>
      <c r="C3596" s="944" t="s">
        <v>246</v>
      </c>
      <c r="D3596" s="965"/>
      <c r="E3596" s="687"/>
      <c r="F3596" s="673">
        <v>0</v>
      </c>
      <c r="G3596" s="673">
        <v>0</v>
      </c>
      <c r="H3596" s="673">
        <v>0</v>
      </c>
      <c r="I3596" s="692">
        <f t="shared" si="1070"/>
        <v>0</v>
      </c>
      <c r="J3596" s="243" t="str">
        <f t="shared" si="1071"/>
        <v/>
      </c>
      <c r="K3596" s="244"/>
      <c r="L3596" s="428"/>
      <c r="M3596" s="254"/>
      <c r="N3596" s="317">
        <f>I3596</f>
        <v>0</v>
      </c>
      <c r="O3596" s="424">
        <f>L3596+M3596-N3596</f>
        <v>0</v>
      </c>
      <c r="P3596" s="244"/>
      <c r="Q3596" s="428"/>
      <c r="R3596" s="254"/>
      <c r="S3596" s="429">
        <f>+IF(+(L3596+M3596)&gt;=I3596,+M3596,+(+I3596-L3596))</f>
        <v>0</v>
      </c>
      <c r="T3596" s="315">
        <f>Q3596+R3596-S3596</f>
        <v>0</v>
      </c>
      <c r="U3596" s="254"/>
      <c r="V3596" s="254"/>
      <c r="W3596" s="253"/>
      <c r="X3596" s="313">
        <f t="shared" si="1072"/>
        <v>0</v>
      </c>
    </row>
    <row r="3597" spans="2:24" ht="18.600000000000001" hidden="1" thickBot="1">
      <c r="B3597" s="686">
        <v>4000</v>
      </c>
      <c r="C3597" s="966" t="s">
        <v>247</v>
      </c>
      <c r="D3597" s="966"/>
      <c r="E3597" s="687"/>
      <c r="F3597" s="690"/>
      <c r="G3597" s="691"/>
      <c r="H3597" s="691"/>
      <c r="I3597" s="692">
        <f t="shared" si="1070"/>
        <v>0</v>
      </c>
      <c r="J3597" s="243" t="str">
        <f t="shared" si="1071"/>
        <v/>
      </c>
      <c r="K3597" s="244"/>
      <c r="L3597" s="428"/>
      <c r="M3597" s="254"/>
      <c r="N3597" s="317">
        <f>I3597</f>
        <v>0</v>
      </c>
      <c r="O3597" s="424">
        <f>L3597+M3597-N3597</f>
        <v>0</v>
      </c>
      <c r="P3597" s="244"/>
      <c r="Q3597" s="665"/>
      <c r="R3597" s="666"/>
      <c r="S3597" s="666"/>
      <c r="T3597" s="667"/>
      <c r="U3597" s="666"/>
      <c r="V3597" s="666"/>
      <c r="W3597" s="711"/>
      <c r="X3597" s="313">
        <f t="shared" si="1072"/>
        <v>0</v>
      </c>
    </row>
    <row r="3598" spans="2:24" ht="18.600000000000001" hidden="1" thickBot="1">
      <c r="B3598" s="686">
        <v>4100</v>
      </c>
      <c r="C3598" s="966" t="s">
        <v>248</v>
      </c>
      <c r="D3598" s="966"/>
      <c r="E3598" s="687"/>
      <c r="F3598" s="673">
        <v>0</v>
      </c>
      <c r="G3598" s="673">
        <v>0</v>
      </c>
      <c r="H3598" s="673">
        <v>0</v>
      </c>
      <c r="I3598" s="692">
        <f t="shared" si="1070"/>
        <v>0</v>
      </c>
      <c r="J3598" s="243" t="str">
        <f t="shared" si="1071"/>
        <v/>
      </c>
      <c r="K3598" s="244"/>
      <c r="L3598" s="665"/>
      <c r="M3598" s="666"/>
      <c r="N3598" s="666"/>
      <c r="O3598" s="712"/>
      <c r="P3598" s="244"/>
      <c r="Q3598" s="665"/>
      <c r="R3598" s="666"/>
      <c r="S3598" s="666"/>
      <c r="T3598" s="666"/>
      <c r="U3598" s="666"/>
      <c r="V3598" s="666"/>
      <c r="W3598" s="712"/>
      <c r="X3598" s="313">
        <f t="shared" si="1072"/>
        <v>0</v>
      </c>
    </row>
    <row r="3599" spans="2:24" ht="18.600000000000001" hidden="1" thickBot="1">
      <c r="B3599" s="686">
        <v>4200</v>
      </c>
      <c r="C3599" s="952" t="s">
        <v>249</v>
      </c>
      <c r="D3599" s="953"/>
      <c r="E3599" s="687"/>
      <c r="F3599" s="688">
        <f>SUM(F3600:F3605)</f>
        <v>0</v>
      </c>
      <c r="G3599" s="689">
        <f>SUM(G3600:G3605)</f>
        <v>0</v>
      </c>
      <c r="H3599" s="689">
        <f>SUM(H3600:H3605)</f>
        <v>0</v>
      </c>
      <c r="I3599" s="689">
        <f>SUM(I3600:I3605)</f>
        <v>0</v>
      </c>
      <c r="J3599" s="243" t="str">
        <f t="shared" si="1071"/>
        <v/>
      </c>
      <c r="K3599" s="244"/>
      <c r="L3599" s="316">
        <f>SUM(L3600:L3605)</f>
        <v>0</v>
      </c>
      <c r="M3599" s="317">
        <f>SUM(M3600:M3605)</f>
        <v>0</v>
      </c>
      <c r="N3599" s="425">
        <f>SUM(N3600:N3605)</f>
        <v>0</v>
      </c>
      <c r="O3599" s="426">
        <f>SUM(O3600:O3605)</f>
        <v>0</v>
      </c>
      <c r="P3599" s="244"/>
      <c r="Q3599" s="316">
        <f t="shared" ref="Q3599:W3599" si="1073">SUM(Q3600:Q3605)</f>
        <v>0</v>
      </c>
      <c r="R3599" s="317">
        <f t="shared" si="1073"/>
        <v>0</v>
      </c>
      <c r="S3599" s="317">
        <f t="shared" si="1073"/>
        <v>0</v>
      </c>
      <c r="T3599" s="317">
        <f t="shared" si="1073"/>
        <v>0</v>
      </c>
      <c r="U3599" s="317">
        <f t="shared" si="1073"/>
        <v>0</v>
      </c>
      <c r="V3599" s="317">
        <f t="shared" si="1073"/>
        <v>0</v>
      </c>
      <c r="W3599" s="426">
        <f t="shared" si="1073"/>
        <v>0</v>
      </c>
      <c r="X3599" s="313">
        <f t="shared" si="1072"/>
        <v>0</v>
      </c>
    </row>
    <row r="3600" spans="2:24" ht="18.600000000000001" hidden="1" thickBot="1">
      <c r="B3600" s="173"/>
      <c r="C3600" s="144">
        <v>4201</v>
      </c>
      <c r="D3600" s="138" t="s">
        <v>250</v>
      </c>
      <c r="E3600" s="704"/>
      <c r="F3600" s="449"/>
      <c r="G3600" s="245"/>
      <c r="H3600" s="245"/>
      <c r="I3600" s="476">
        <f t="shared" ref="I3600:I3605" si="1074">F3600+G3600+H3600</f>
        <v>0</v>
      </c>
      <c r="J3600" s="243" t="str">
        <f t="shared" si="1071"/>
        <v/>
      </c>
      <c r="K3600" s="244"/>
      <c r="L3600" s="423"/>
      <c r="M3600" s="252"/>
      <c r="N3600" s="315">
        <f t="shared" ref="N3600:N3605" si="1075">I3600</f>
        <v>0</v>
      </c>
      <c r="O3600" s="424">
        <f t="shared" ref="O3600:O3605" si="1076">L3600+M3600-N3600</f>
        <v>0</v>
      </c>
      <c r="P3600" s="244"/>
      <c r="Q3600" s="423"/>
      <c r="R3600" s="252"/>
      <c r="S3600" s="429">
        <f t="shared" ref="S3600:S3605" si="1077">+IF(+(L3600+M3600)&gt;=I3600,+M3600,+(+I3600-L3600))</f>
        <v>0</v>
      </c>
      <c r="T3600" s="315">
        <f t="shared" ref="T3600:T3605" si="1078">Q3600+R3600-S3600</f>
        <v>0</v>
      </c>
      <c r="U3600" s="252"/>
      <c r="V3600" s="252"/>
      <c r="W3600" s="253"/>
      <c r="X3600" s="313">
        <f t="shared" si="1072"/>
        <v>0</v>
      </c>
    </row>
    <row r="3601" spans="2:24" ht="18.600000000000001" hidden="1" thickBot="1">
      <c r="B3601" s="173"/>
      <c r="C3601" s="137">
        <v>4202</v>
      </c>
      <c r="D3601" s="139" t="s">
        <v>251</v>
      </c>
      <c r="E3601" s="704"/>
      <c r="F3601" s="449"/>
      <c r="G3601" s="245"/>
      <c r="H3601" s="245"/>
      <c r="I3601" s="476">
        <f t="shared" si="1074"/>
        <v>0</v>
      </c>
      <c r="J3601" s="243" t="str">
        <f t="shared" si="1071"/>
        <v/>
      </c>
      <c r="K3601" s="244"/>
      <c r="L3601" s="423"/>
      <c r="M3601" s="252"/>
      <c r="N3601" s="315">
        <f t="shared" si="1075"/>
        <v>0</v>
      </c>
      <c r="O3601" s="424">
        <f t="shared" si="1076"/>
        <v>0</v>
      </c>
      <c r="P3601" s="244"/>
      <c r="Q3601" s="423"/>
      <c r="R3601" s="252"/>
      <c r="S3601" s="429">
        <f t="shared" si="1077"/>
        <v>0</v>
      </c>
      <c r="T3601" s="315">
        <f t="shared" si="1078"/>
        <v>0</v>
      </c>
      <c r="U3601" s="252"/>
      <c r="V3601" s="252"/>
      <c r="W3601" s="253"/>
      <c r="X3601" s="313">
        <f t="shared" si="1072"/>
        <v>0</v>
      </c>
    </row>
    <row r="3602" spans="2:24" ht="18.600000000000001" hidden="1" thickBot="1">
      <c r="B3602" s="173"/>
      <c r="C3602" s="137">
        <v>4214</v>
      </c>
      <c r="D3602" s="139" t="s">
        <v>252</v>
      </c>
      <c r="E3602" s="704"/>
      <c r="F3602" s="449"/>
      <c r="G3602" s="245"/>
      <c r="H3602" s="245"/>
      <c r="I3602" s="476">
        <f t="shared" si="1074"/>
        <v>0</v>
      </c>
      <c r="J3602" s="243" t="str">
        <f t="shared" si="1071"/>
        <v/>
      </c>
      <c r="K3602" s="244"/>
      <c r="L3602" s="423"/>
      <c r="M3602" s="252"/>
      <c r="N3602" s="315">
        <f t="shared" si="1075"/>
        <v>0</v>
      </c>
      <c r="O3602" s="424">
        <f t="shared" si="1076"/>
        <v>0</v>
      </c>
      <c r="P3602" s="244"/>
      <c r="Q3602" s="423"/>
      <c r="R3602" s="252"/>
      <c r="S3602" s="429">
        <f t="shared" si="1077"/>
        <v>0</v>
      </c>
      <c r="T3602" s="315">
        <f t="shared" si="1078"/>
        <v>0</v>
      </c>
      <c r="U3602" s="252"/>
      <c r="V3602" s="252"/>
      <c r="W3602" s="253"/>
      <c r="X3602" s="313">
        <f t="shared" si="1072"/>
        <v>0</v>
      </c>
    </row>
    <row r="3603" spans="2:24" ht="18.600000000000001" hidden="1" thickBot="1">
      <c r="B3603" s="173"/>
      <c r="C3603" s="137">
        <v>4217</v>
      </c>
      <c r="D3603" s="139" t="s">
        <v>253</v>
      </c>
      <c r="E3603" s="704"/>
      <c r="F3603" s="449"/>
      <c r="G3603" s="245"/>
      <c r="H3603" s="245"/>
      <c r="I3603" s="476">
        <f t="shared" si="1074"/>
        <v>0</v>
      </c>
      <c r="J3603" s="243" t="str">
        <f t="shared" si="1071"/>
        <v/>
      </c>
      <c r="K3603" s="244"/>
      <c r="L3603" s="423"/>
      <c r="M3603" s="252"/>
      <c r="N3603" s="315">
        <f t="shared" si="1075"/>
        <v>0</v>
      </c>
      <c r="O3603" s="424">
        <f t="shared" si="1076"/>
        <v>0</v>
      </c>
      <c r="P3603" s="244"/>
      <c r="Q3603" s="423"/>
      <c r="R3603" s="252"/>
      <c r="S3603" s="429">
        <f t="shared" si="1077"/>
        <v>0</v>
      </c>
      <c r="T3603" s="315">
        <f t="shared" si="1078"/>
        <v>0</v>
      </c>
      <c r="U3603" s="252"/>
      <c r="V3603" s="252"/>
      <c r="W3603" s="253"/>
      <c r="X3603" s="313">
        <f t="shared" si="1072"/>
        <v>0</v>
      </c>
    </row>
    <row r="3604" spans="2:24" ht="18.600000000000001" hidden="1" thickBot="1">
      <c r="B3604" s="173"/>
      <c r="C3604" s="137">
        <v>4218</v>
      </c>
      <c r="D3604" s="145" t="s">
        <v>254</v>
      </c>
      <c r="E3604" s="704"/>
      <c r="F3604" s="449"/>
      <c r="G3604" s="245"/>
      <c r="H3604" s="245"/>
      <c r="I3604" s="476">
        <f t="shared" si="1074"/>
        <v>0</v>
      </c>
      <c r="J3604" s="243" t="str">
        <f t="shared" si="1071"/>
        <v/>
      </c>
      <c r="K3604" s="244"/>
      <c r="L3604" s="423"/>
      <c r="M3604" s="252"/>
      <c r="N3604" s="315">
        <f t="shared" si="1075"/>
        <v>0</v>
      </c>
      <c r="O3604" s="424">
        <f t="shared" si="1076"/>
        <v>0</v>
      </c>
      <c r="P3604" s="244"/>
      <c r="Q3604" s="423"/>
      <c r="R3604" s="252"/>
      <c r="S3604" s="429">
        <f t="shared" si="1077"/>
        <v>0</v>
      </c>
      <c r="T3604" s="315">
        <f t="shared" si="1078"/>
        <v>0</v>
      </c>
      <c r="U3604" s="252"/>
      <c r="V3604" s="252"/>
      <c r="W3604" s="253"/>
      <c r="X3604" s="313">
        <f t="shared" si="1072"/>
        <v>0</v>
      </c>
    </row>
    <row r="3605" spans="2:24" ht="18.600000000000001" hidden="1" thickBot="1">
      <c r="B3605" s="173"/>
      <c r="C3605" s="137">
        <v>4219</v>
      </c>
      <c r="D3605" s="156" t="s">
        <v>255</v>
      </c>
      <c r="E3605" s="704"/>
      <c r="F3605" s="449"/>
      <c r="G3605" s="245"/>
      <c r="H3605" s="245"/>
      <c r="I3605" s="476">
        <f t="shared" si="1074"/>
        <v>0</v>
      </c>
      <c r="J3605" s="243" t="str">
        <f t="shared" si="1071"/>
        <v/>
      </c>
      <c r="K3605" s="244"/>
      <c r="L3605" s="423"/>
      <c r="M3605" s="252"/>
      <c r="N3605" s="315">
        <f t="shared" si="1075"/>
        <v>0</v>
      </c>
      <c r="O3605" s="424">
        <f t="shared" si="1076"/>
        <v>0</v>
      </c>
      <c r="P3605" s="244"/>
      <c r="Q3605" s="423"/>
      <c r="R3605" s="252"/>
      <c r="S3605" s="429">
        <f t="shared" si="1077"/>
        <v>0</v>
      </c>
      <c r="T3605" s="315">
        <f t="shared" si="1078"/>
        <v>0</v>
      </c>
      <c r="U3605" s="252"/>
      <c r="V3605" s="252"/>
      <c r="W3605" s="253"/>
      <c r="X3605" s="313">
        <f t="shared" si="1072"/>
        <v>0</v>
      </c>
    </row>
    <row r="3606" spans="2:24" ht="18.600000000000001" hidden="1" thickBot="1">
      <c r="B3606" s="686">
        <v>4300</v>
      </c>
      <c r="C3606" s="942" t="s">
        <v>1685</v>
      </c>
      <c r="D3606" s="942"/>
      <c r="E3606" s="687"/>
      <c r="F3606" s="688">
        <f>SUM(F3607:F3609)</f>
        <v>0</v>
      </c>
      <c r="G3606" s="689">
        <f>SUM(G3607:G3609)</f>
        <v>0</v>
      </c>
      <c r="H3606" s="689">
        <f>SUM(H3607:H3609)</f>
        <v>0</v>
      </c>
      <c r="I3606" s="689">
        <f>SUM(I3607:I3609)</f>
        <v>0</v>
      </c>
      <c r="J3606" s="243" t="str">
        <f t="shared" si="1071"/>
        <v/>
      </c>
      <c r="K3606" s="244"/>
      <c r="L3606" s="316">
        <f>SUM(L3607:L3609)</f>
        <v>0</v>
      </c>
      <c r="M3606" s="317">
        <f>SUM(M3607:M3609)</f>
        <v>0</v>
      </c>
      <c r="N3606" s="425">
        <f>SUM(N3607:N3609)</f>
        <v>0</v>
      </c>
      <c r="O3606" s="426">
        <f>SUM(O3607:O3609)</f>
        <v>0</v>
      </c>
      <c r="P3606" s="244"/>
      <c r="Q3606" s="316">
        <f t="shared" ref="Q3606:W3606" si="1079">SUM(Q3607:Q3609)</f>
        <v>0</v>
      </c>
      <c r="R3606" s="317">
        <f t="shared" si="1079"/>
        <v>0</v>
      </c>
      <c r="S3606" s="317">
        <f t="shared" si="1079"/>
        <v>0</v>
      </c>
      <c r="T3606" s="317">
        <f t="shared" si="1079"/>
        <v>0</v>
      </c>
      <c r="U3606" s="317">
        <f t="shared" si="1079"/>
        <v>0</v>
      </c>
      <c r="V3606" s="317">
        <f t="shared" si="1079"/>
        <v>0</v>
      </c>
      <c r="W3606" s="426">
        <f t="shared" si="1079"/>
        <v>0</v>
      </c>
      <c r="X3606" s="313">
        <f t="shared" si="1072"/>
        <v>0</v>
      </c>
    </row>
    <row r="3607" spans="2:24" ht="18.600000000000001" hidden="1" thickBot="1">
      <c r="B3607" s="173"/>
      <c r="C3607" s="144">
        <v>4301</v>
      </c>
      <c r="D3607" s="163" t="s">
        <v>256</v>
      </c>
      <c r="E3607" s="704"/>
      <c r="F3607" s="449"/>
      <c r="G3607" s="245"/>
      <c r="H3607" s="245"/>
      <c r="I3607" s="476">
        <f t="shared" ref="I3607:I3612" si="1080">F3607+G3607+H3607</f>
        <v>0</v>
      </c>
      <c r="J3607" s="243" t="str">
        <f t="shared" si="1071"/>
        <v/>
      </c>
      <c r="K3607" s="244"/>
      <c r="L3607" s="423"/>
      <c r="M3607" s="252"/>
      <c r="N3607" s="315">
        <f t="shared" ref="N3607:N3612" si="1081">I3607</f>
        <v>0</v>
      </c>
      <c r="O3607" s="424">
        <f t="shared" ref="O3607:O3612" si="1082">L3607+M3607-N3607</f>
        <v>0</v>
      </c>
      <c r="P3607" s="244"/>
      <c r="Q3607" s="423"/>
      <c r="R3607" s="252"/>
      <c r="S3607" s="429">
        <f t="shared" ref="S3607:S3612" si="1083">+IF(+(L3607+M3607)&gt;=I3607,+M3607,+(+I3607-L3607))</f>
        <v>0</v>
      </c>
      <c r="T3607" s="315">
        <f t="shared" ref="T3607:T3612" si="1084">Q3607+R3607-S3607</f>
        <v>0</v>
      </c>
      <c r="U3607" s="252"/>
      <c r="V3607" s="252"/>
      <c r="W3607" s="253"/>
      <c r="X3607" s="313">
        <f t="shared" si="1072"/>
        <v>0</v>
      </c>
    </row>
    <row r="3608" spans="2:24" ht="18.600000000000001" hidden="1" thickBot="1">
      <c r="B3608" s="173"/>
      <c r="C3608" s="137">
        <v>4302</v>
      </c>
      <c r="D3608" s="139" t="s">
        <v>1062</v>
      </c>
      <c r="E3608" s="704"/>
      <c r="F3608" s="449"/>
      <c r="G3608" s="245"/>
      <c r="H3608" s="245"/>
      <c r="I3608" s="476">
        <f t="shared" si="1080"/>
        <v>0</v>
      </c>
      <c r="J3608" s="243" t="str">
        <f t="shared" si="1071"/>
        <v/>
      </c>
      <c r="K3608" s="244"/>
      <c r="L3608" s="423"/>
      <c r="M3608" s="252"/>
      <c r="N3608" s="315">
        <f t="shared" si="1081"/>
        <v>0</v>
      </c>
      <c r="O3608" s="424">
        <f t="shared" si="1082"/>
        <v>0</v>
      </c>
      <c r="P3608" s="244"/>
      <c r="Q3608" s="423"/>
      <c r="R3608" s="252"/>
      <c r="S3608" s="429">
        <f t="shared" si="1083"/>
        <v>0</v>
      </c>
      <c r="T3608" s="315">
        <f t="shared" si="1084"/>
        <v>0</v>
      </c>
      <c r="U3608" s="252"/>
      <c r="V3608" s="252"/>
      <c r="W3608" s="253"/>
      <c r="X3608" s="313">
        <f t="shared" si="1072"/>
        <v>0</v>
      </c>
    </row>
    <row r="3609" spans="2:24" ht="18.600000000000001" hidden="1" thickBot="1">
      <c r="B3609" s="173"/>
      <c r="C3609" s="142">
        <v>4309</v>
      </c>
      <c r="D3609" s="148" t="s">
        <v>258</v>
      </c>
      <c r="E3609" s="704"/>
      <c r="F3609" s="449"/>
      <c r="G3609" s="245"/>
      <c r="H3609" s="245"/>
      <c r="I3609" s="476">
        <f t="shared" si="1080"/>
        <v>0</v>
      </c>
      <c r="J3609" s="243" t="str">
        <f t="shared" si="1071"/>
        <v/>
      </c>
      <c r="K3609" s="244"/>
      <c r="L3609" s="423"/>
      <c r="M3609" s="252"/>
      <c r="N3609" s="315">
        <f t="shared" si="1081"/>
        <v>0</v>
      </c>
      <c r="O3609" s="424">
        <f t="shared" si="1082"/>
        <v>0</v>
      </c>
      <c r="P3609" s="244"/>
      <c r="Q3609" s="423"/>
      <c r="R3609" s="252"/>
      <c r="S3609" s="429">
        <f t="shared" si="1083"/>
        <v>0</v>
      </c>
      <c r="T3609" s="315">
        <f t="shared" si="1084"/>
        <v>0</v>
      </c>
      <c r="U3609" s="252"/>
      <c r="V3609" s="252"/>
      <c r="W3609" s="253"/>
      <c r="X3609" s="313">
        <f t="shared" si="1072"/>
        <v>0</v>
      </c>
    </row>
    <row r="3610" spans="2:24" ht="18.600000000000001" hidden="1" thickBot="1">
      <c r="B3610" s="686">
        <v>4400</v>
      </c>
      <c r="C3610" s="944" t="s">
        <v>1686</v>
      </c>
      <c r="D3610" s="944"/>
      <c r="E3610" s="687"/>
      <c r="F3610" s="690"/>
      <c r="G3610" s="691"/>
      <c r="H3610" s="691"/>
      <c r="I3610" s="692">
        <f t="shared" si="1080"/>
        <v>0</v>
      </c>
      <c r="J3610" s="243" t="str">
        <f t="shared" si="1071"/>
        <v/>
      </c>
      <c r="K3610" s="244"/>
      <c r="L3610" s="428"/>
      <c r="M3610" s="254"/>
      <c r="N3610" s="317">
        <f t="shared" si="1081"/>
        <v>0</v>
      </c>
      <c r="O3610" s="424">
        <f t="shared" si="1082"/>
        <v>0</v>
      </c>
      <c r="P3610" s="244"/>
      <c r="Q3610" s="428"/>
      <c r="R3610" s="254"/>
      <c r="S3610" s="429">
        <f t="shared" si="1083"/>
        <v>0</v>
      </c>
      <c r="T3610" s="315">
        <f t="shared" si="1084"/>
        <v>0</v>
      </c>
      <c r="U3610" s="254"/>
      <c r="V3610" s="254"/>
      <c r="W3610" s="253"/>
      <c r="X3610" s="313">
        <f t="shared" si="1072"/>
        <v>0</v>
      </c>
    </row>
    <row r="3611" spans="2:24" ht="18.600000000000001" hidden="1" thickBot="1">
      <c r="B3611" s="686">
        <v>4500</v>
      </c>
      <c r="C3611" s="966" t="s">
        <v>1687</v>
      </c>
      <c r="D3611" s="966"/>
      <c r="E3611" s="687"/>
      <c r="F3611" s="690"/>
      <c r="G3611" s="691"/>
      <c r="H3611" s="691"/>
      <c r="I3611" s="692">
        <f t="shared" si="1080"/>
        <v>0</v>
      </c>
      <c r="J3611" s="243" t="str">
        <f t="shared" si="1071"/>
        <v/>
      </c>
      <c r="K3611" s="244"/>
      <c r="L3611" s="428"/>
      <c r="M3611" s="254"/>
      <c r="N3611" s="317">
        <f t="shared" si="1081"/>
        <v>0</v>
      </c>
      <c r="O3611" s="424">
        <f t="shared" si="1082"/>
        <v>0</v>
      </c>
      <c r="P3611" s="244"/>
      <c r="Q3611" s="428"/>
      <c r="R3611" s="254"/>
      <c r="S3611" s="429">
        <f t="shared" si="1083"/>
        <v>0</v>
      </c>
      <c r="T3611" s="315">
        <f t="shared" si="1084"/>
        <v>0</v>
      </c>
      <c r="U3611" s="254"/>
      <c r="V3611" s="254"/>
      <c r="W3611" s="253"/>
      <c r="X3611" s="313">
        <f t="shared" si="1072"/>
        <v>0</v>
      </c>
    </row>
    <row r="3612" spans="2:24" ht="18.600000000000001" thickBot="1">
      <c r="B3612" s="686">
        <v>4600</v>
      </c>
      <c r="C3612" s="961" t="s">
        <v>259</v>
      </c>
      <c r="D3612" s="967"/>
      <c r="E3612" s="687"/>
      <c r="F3612" s="690"/>
      <c r="G3612" s="691">
        <v>1000</v>
      </c>
      <c r="H3612" s="691"/>
      <c r="I3612" s="692">
        <f t="shared" si="1080"/>
        <v>1000</v>
      </c>
      <c r="J3612" s="243">
        <f t="shared" si="1071"/>
        <v>1</v>
      </c>
      <c r="K3612" s="244"/>
      <c r="L3612" s="428"/>
      <c r="M3612" s="254"/>
      <c r="N3612" s="317">
        <f t="shared" si="1081"/>
        <v>1000</v>
      </c>
      <c r="O3612" s="424">
        <f t="shared" si="1082"/>
        <v>-1000</v>
      </c>
      <c r="P3612" s="244"/>
      <c r="Q3612" s="428"/>
      <c r="R3612" s="254"/>
      <c r="S3612" s="429">
        <f t="shared" si="1083"/>
        <v>1000</v>
      </c>
      <c r="T3612" s="315">
        <f t="shared" si="1084"/>
        <v>-1000</v>
      </c>
      <c r="U3612" s="254"/>
      <c r="V3612" s="254"/>
      <c r="W3612" s="253"/>
      <c r="X3612" s="313">
        <f t="shared" si="1072"/>
        <v>-1000</v>
      </c>
    </row>
    <row r="3613" spans="2:24" ht="18.600000000000001" hidden="1" thickBot="1">
      <c r="B3613" s="686">
        <v>4900</v>
      </c>
      <c r="C3613" s="952" t="s">
        <v>290</v>
      </c>
      <c r="D3613" s="952"/>
      <c r="E3613" s="687"/>
      <c r="F3613" s="688">
        <f>+F3614+F3615</f>
        <v>0</v>
      </c>
      <c r="G3613" s="689">
        <f>+G3614+G3615</f>
        <v>0</v>
      </c>
      <c r="H3613" s="689">
        <f>+H3614+H3615</f>
        <v>0</v>
      </c>
      <c r="I3613" s="689">
        <f>+I3614+I3615</f>
        <v>0</v>
      </c>
      <c r="J3613" s="243" t="str">
        <f t="shared" si="1071"/>
        <v/>
      </c>
      <c r="K3613" s="244"/>
      <c r="L3613" s="665"/>
      <c r="M3613" s="666"/>
      <c r="N3613" s="666"/>
      <c r="O3613" s="712"/>
      <c r="P3613" s="244"/>
      <c r="Q3613" s="665"/>
      <c r="R3613" s="666"/>
      <c r="S3613" s="666"/>
      <c r="T3613" s="666"/>
      <c r="U3613" s="666"/>
      <c r="V3613" s="666"/>
      <c r="W3613" s="712"/>
      <c r="X3613" s="313">
        <f t="shared" si="1072"/>
        <v>0</v>
      </c>
    </row>
    <row r="3614" spans="2:24" ht="18.600000000000001" hidden="1" thickBot="1">
      <c r="B3614" s="173"/>
      <c r="C3614" s="144">
        <v>4901</v>
      </c>
      <c r="D3614" s="174" t="s">
        <v>291</v>
      </c>
      <c r="E3614" s="704"/>
      <c r="F3614" s="449"/>
      <c r="G3614" s="245"/>
      <c r="H3614" s="245"/>
      <c r="I3614" s="476">
        <f>F3614+G3614+H3614</f>
        <v>0</v>
      </c>
      <c r="J3614" s="243" t="str">
        <f t="shared" si="1071"/>
        <v/>
      </c>
      <c r="K3614" s="244"/>
      <c r="L3614" s="663"/>
      <c r="M3614" s="667"/>
      <c r="N3614" s="667"/>
      <c r="O3614" s="711"/>
      <c r="P3614" s="244"/>
      <c r="Q3614" s="663"/>
      <c r="R3614" s="667"/>
      <c r="S3614" s="667"/>
      <c r="T3614" s="667"/>
      <c r="U3614" s="667"/>
      <c r="V3614" s="667"/>
      <c r="W3614" s="711"/>
      <c r="X3614" s="313">
        <f t="shared" si="1072"/>
        <v>0</v>
      </c>
    </row>
    <row r="3615" spans="2:24" ht="18.600000000000001" hidden="1" thickBot="1">
      <c r="B3615" s="173"/>
      <c r="C3615" s="142">
        <v>4902</v>
      </c>
      <c r="D3615" s="148" t="s">
        <v>292</v>
      </c>
      <c r="E3615" s="704"/>
      <c r="F3615" s="449"/>
      <c r="G3615" s="245"/>
      <c r="H3615" s="245"/>
      <c r="I3615" s="476">
        <f>F3615+G3615+H3615</f>
        <v>0</v>
      </c>
      <c r="J3615" s="243" t="str">
        <f t="shared" si="1071"/>
        <v/>
      </c>
      <c r="K3615" s="244"/>
      <c r="L3615" s="663"/>
      <c r="M3615" s="667"/>
      <c r="N3615" s="667"/>
      <c r="O3615" s="711"/>
      <c r="P3615" s="244"/>
      <c r="Q3615" s="663"/>
      <c r="R3615" s="667"/>
      <c r="S3615" s="667"/>
      <c r="T3615" s="667"/>
      <c r="U3615" s="667"/>
      <c r="V3615" s="667"/>
      <c r="W3615" s="711"/>
      <c r="X3615" s="313">
        <f t="shared" si="1072"/>
        <v>0</v>
      </c>
    </row>
    <row r="3616" spans="2:24" ht="18.600000000000001" hidden="1" thickBot="1">
      <c r="B3616" s="693">
        <v>5100</v>
      </c>
      <c r="C3616" s="949" t="s">
        <v>260</v>
      </c>
      <c r="D3616" s="949"/>
      <c r="E3616" s="694"/>
      <c r="F3616" s="695"/>
      <c r="G3616" s="696"/>
      <c r="H3616" s="696"/>
      <c r="I3616" s="692">
        <f>F3616+G3616+H3616</f>
        <v>0</v>
      </c>
      <c r="J3616" s="243" t="str">
        <f t="shared" si="1071"/>
        <v/>
      </c>
      <c r="K3616" s="244"/>
      <c r="L3616" s="430"/>
      <c r="M3616" s="431"/>
      <c r="N3616" s="327">
        <f>I3616</f>
        <v>0</v>
      </c>
      <c r="O3616" s="424">
        <f>L3616+M3616-N3616</f>
        <v>0</v>
      </c>
      <c r="P3616" s="244"/>
      <c r="Q3616" s="430"/>
      <c r="R3616" s="431"/>
      <c r="S3616" s="429">
        <f>+IF(+(L3616+M3616)&gt;=I3616,+M3616,+(+I3616-L3616))</f>
        <v>0</v>
      </c>
      <c r="T3616" s="315">
        <f>Q3616+R3616-S3616</f>
        <v>0</v>
      </c>
      <c r="U3616" s="431"/>
      <c r="V3616" s="431"/>
      <c r="W3616" s="253"/>
      <c r="X3616" s="313">
        <f t="shared" si="1072"/>
        <v>0</v>
      </c>
    </row>
    <row r="3617" spans="2:24" ht="18.600000000000001" hidden="1" thickBot="1">
      <c r="B3617" s="693">
        <v>5200</v>
      </c>
      <c r="C3617" s="964" t="s">
        <v>261</v>
      </c>
      <c r="D3617" s="964"/>
      <c r="E3617" s="694"/>
      <c r="F3617" s="697">
        <f>SUM(F3618:F3624)</f>
        <v>0</v>
      </c>
      <c r="G3617" s="698">
        <f>SUM(G3618:G3624)</f>
        <v>0</v>
      </c>
      <c r="H3617" s="698">
        <f>SUM(H3618:H3624)</f>
        <v>0</v>
      </c>
      <c r="I3617" s="698">
        <f>SUM(I3618:I3624)</f>
        <v>0</v>
      </c>
      <c r="J3617" s="243" t="str">
        <f t="shared" si="1071"/>
        <v/>
      </c>
      <c r="K3617" s="244"/>
      <c r="L3617" s="326">
        <f>SUM(L3618:L3624)</f>
        <v>0</v>
      </c>
      <c r="M3617" s="327">
        <f>SUM(M3618:M3624)</f>
        <v>0</v>
      </c>
      <c r="N3617" s="432">
        <f>SUM(N3618:N3624)</f>
        <v>0</v>
      </c>
      <c r="O3617" s="433">
        <f>SUM(O3618:O3624)</f>
        <v>0</v>
      </c>
      <c r="P3617" s="244"/>
      <c r="Q3617" s="326">
        <f t="shared" ref="Q3617:W3617" si="1085">SUM(Q3618:Q3624)</f>
        <v>0</v>
      </c>
      <c r="R3617" s="327">
        <f t="shared" si="1085"/>
        <v>0</v>
      </c>
      <c r="S3617" s="327">
        <f t="shared" si="1085"/>
        <v>0</v>
      </c>
      <c r="T3617" s="327">
        <f t="shared" si="1085"/>
        <v>0</v>
      </c>
      <c r="U3617" s="327">
        <f t="shared" si="1085"/>
        <v>0</v>
      </c>
      <c r="V3617" s="327">
        <f t="shared" si="1085"/>
        <v>0</v>
      </c>
      <c r="W3617" s="433">
        <f t="shared" si="1085"/>
        <v>0</v>
      </c>
      <c r="X3617" s="313">
        <f t="shared" si="1072"/>
        <v>0</v>
      </c>
    </row>
    <row r="3618" spans="2:24" ht="18.600000000000001" hidden="1" thickBot="1">
      <c r="B3618" s="175"/>
      <c r="C3618" s="176">
        <v>5201</v>
      </c>
      <c r="D3618" s="177" t="s">
        <v>262</v>
      </c>
      <c r="E3618" s="705"/>
      <c r="F3618" s="473"/>
      <c r="G3618" s="434"/>
      <c r="H3618" s="434"/>
      <c r="I3618" s="476">
        <f t="shared" ref="I3618:I3624" si="1086">F3618+G3618+H3618</f>
        <v>0</v>
      </c>
      <c r="J3618" s="243" t="str">
        <f t="shared" si="1071"/>
        <v/>
      </c>
      <c r="K3618" s="244"/>
      <c r="L3618" s="435"/>
      <c r="M3618" s="436"/>
      <c r="N3618" s="330">
        <f t="shared" ref="N3618:N3624" si="1087">I3618</f>
        <v>0</v>
      </c>
      <c r="O3618" s="424">
        <f t="shared" ref="O3618:O3624" si="1088">L3618+M3618-N3618</f>
        <v>0</v>
      </c>
      <c r="P3618" s="244"/>
      <c r="Q3618" s="435"/>
      <c r="R3618" s="436"/>
      <c r="S3618" s="429">
        <f t="shared" ref="S3618:S3624" si="1089">+IF(+(L3618+M3618)&gt;=I3618,+M3618,+(+I3618-L3618))</f>
        <v>0</v>
      </c>
      <c r="T3618" s="315">
        <f t="shared" ref="T3618:T3624" si="1090">Q3618+R3618-S3618</f>
        <v>0</v>
      </c>
      <c r="U3618" s="436"/>
      <c r="V3618" s="436"/>
      <c r="W3618" s="253"/>
      <c r="X3618" s="313">
        <f t="shared" si="1072"/>
        <v>0</v>
      </c>
    </row>
    <row r="3619" spans="2:24" ht="18.600000000000001" hidden="1" thickBot="1">
      <c r="B3619" s="175"/>
      <c r="C3619" s="178">
        <v>5202</v>
      </c>
      <c r="D3619" s="179" t="s">
        <v>263</v>
      </c>
      <c r="E3619" s="705"/>
      <c r="F3619" s="473"/>
      <c r="G3619" s="434"/>
      <c r="H3619" s="434"/>
      <c r="I3619" s="476">
        <f t="shared" si="1086"/>
        <v>0</v>
      </c>
      <c r="J3619" s="243" t="str">
        <f t="shared" si="1071"/>
        <v/>
      </c>
      <c r="K3619" s="244"/>
      <c r="L3619" s="435"/>
      <c r="M3619" s="436"/>
      <c r="N3619" s="330">
        <f t="shared" si="1087"/>
        <v>0</v>
      </c>
      <c r="O3619" s="424">
        <f t="shared" si="1088"/>
        <v>0</v>
      </c>
      <c r="P3619" s="244"/>
      <c r="Q3619" s="435"/>
      <c r="R3619" s="436"/>
      <c r="S3619" s="429">
        <f t="shared" si="1089"/>
        <v>0</v>
      </c>
      <c r="T3619" s="315">
        <f t="shared" si="1090"/>
        <v>0</v>
      </c>
      <c r="U3619" s="436"/>
      <c r="V3619" s="436"/>
      <c r="W3619" s="253"/>
      <c r="X3619" s="313">
        <f t="shared" si="1072"/>
        <v>0</v>
      </c>
    </row>
    <row r="3620" spans="2:24" ht="18.600000000000001" hidden="1" thickBot="1">
      <c r="B3620" s="175"/>
      <c r="C3620" s="178">
        <v>5203</v>
      </c>
      <c r="D3620" s="179" t="s">
        <v>924</v>
      </c>
      <c r="E3620" s="705"/>
      <c r="F3620" s="473"/>
      <c r="G3620" s="434"/>
      <c r="H3620" s="434"/>
      <c r="I3620" s="476">
        <f t="shared" si="1086"/>
        <v>0</v>
      </c>
      <c r="J3620" s="243" t="str">
        <f t="shared" si="1071"/>
        <v/>
      </c>
      <c r="K3620" s="244"/>
      <c r="L3620" s="435"/>
      <c r="M3620" s="436"/>
      <c r="N3620" s="330">
        <f t="shared" si="1087"/>
        <v>0</v>
      </c>
      <c r="O3620" s="424">
        <f t="shared" si="1088"/>
        <v>0</v>
      </c>
      <c r="P3620" s="244"/>
      <c r="Q3620" s="435"/>
      <c r="R3620" s="436"/>
      <c r="S3620" s="429">
        <f t="shared" si="1089"/>
        <v>0</v>
      </c>
      <c r="T3620" s="315">
        <f t="shared" si="1090"/>
        <v>0</v>
      </c>
      <c r="U3620" s="436"/>
      <c r="V3620" s="436"/>
      <c r="W3620" s="253"/>
      <c r="X3620" s="313">
        <f t="shared" si="1072"/>
        <v>0</v>
      </c>
    </row>
    <row r="3621" spans="2:24" ht="18.600000000000001" hidden="1" thickBot="1">
      <c r="B3621" s="175"/>
      <c r="C3621" s="178">
        <v>5204</v>
      </c>
      <c r="D3621" s="179" t="s">
        <v>925</v>
      </c>
      <c r="E3621" s="705"/>
      <c r="F3621" s="473"/>
      <c r="G3621" s="434"/>
      <c r="H3621" s="434"/>
      <c r="I3621" s="476">
        <f t="shared" si="1086"/>
        <v>0</v>
      </c>
      <c r="J3621" s="243" t="str">
        <f t="shared" si="1071"/>
        <v/>
      </c>
      <c r="K3621" s="244"/>
      <c r="L3621" s="435"/>
      <c r="M3621" s="436"/>
      <c r="N3621" s="330">
        <f t="shared" si="1087"/>
        <v>0</v>
      </c>
      <c r="O3621" s="424">
        <f t="shared" si="1088"/>
        <v>0</v>
      </c>
      <c r="P3621" s="244"/>
      <c r="Q3621" s="435"/>
      <c r="R3621" s="436"/>
      <c r="S3621" s="429">
        <f t="shared" si="1089"/>
        <v>0</v>
      </c>
      <c r="T3621" s="315">
        <f t="shared" si="1090"/>
        <v>0</v>
      </c>
      <c r="U3621" s="436"/>
      <c r="V3621" s="436"/>
      <c r="W3621" s="253"/>
      <c r="X3621" s="313">
        <f t="shared" si="1072"/>
        <v>0</v>
      </c>
    </row>
    <row r="3622" spans="2:24" ht="18.600000000000001" hidden="1" thickBot="1">
      <c r="B3622" s="175"/>
      <c r="C3622" s="178">
        <v>5205</v>
      </c>
      <c r="D3622" s="179" t="s">
        <v>926</v>
      </c>
      <c r="E3622" s="705"/>
      <c r="F3622" s="473"/>
      <c r="G3622" s="434"/>
      <c r="H3622" s="434"/>
      <c r="I3622" s="476">
        <f t="shared" si="1086"/>
        <v>0</v>
      </c>
      <c r="J3622" s="243" t="str">
        <f t="shared" si="1071"/>
        <v/>
      </c>
      <c r="K3622" s="244"/>
      <c r="L3622" s="435"/>
      <c r="M3622" s="436"/>
      <c r="N3622" s="330">
        <f t="shared" si="1087"/>
        <v>0</v>
      </c>
      <c r="O3622" s="424">
        <f t="shared" si="1088"/>
        <v>0</v>
      </c>
      <c r="P3622" s="244"/>
      <c r="Q3622" s="435"/>
      <c r="R3622" s="436"/>
      <c r="S3622" s="429">
        <f t="shared" si="1089"/>
        <v>0</v>
      </c>
      <c r="T3622" s="315">
        <f t="shared" si="1090"/>
        <v>0</v>
      </c>
      <c r="U3622" s="436"/>
      <c r="V3622" s="436"/>
      <c r="W3622" s="253"/>
      <c r="X3622" s="313">
        <f t="shared" si="1072"/>
        <v>0</v>
      </c>
    </row>
    <row r="3623" spans="2:24" ht="18.600000000000001" hidden="1" thickBot="1">
      <c r="B3623" s="175"/>
      <c r="C3623" s="178">
        <v>5206</v>
      </c>
      <c r="D3623" s="179" t="s">
        <v>927</v>
      </c>
      <c r="E3623" s="705"/>
      <c r="F3623" s="473"/>
      <c r="G3623" s="434"/>
      <c r="H3623" s="434"/>
      <c r="I3623" s="476">
        <f t="shared" si="1086"/>
        <v>0</v>
      </c>
      <c r="J3623" s="243" t="str">
        <f t="shared" si="1071"/>
        <v/>
      </c>
      <c r="K3623" s="244"/>
      <c r="L3623" s="435"/>
      <c r="M3623" s="436"/>
      <c r="N3623" s="330">
        <f t="shared" si="1087"/>
        <v>0</v>
      </c>
      <c r="O3623" s="424">
        <f t="shared" si="1088"/>
        <v>0</v>
      </c>
      <c r="P3623" s="244"/>
      <c r="Q3623" s="435"/>
      <c r="R3623" s="436"/>
      <c r="S3623" s="429">
        <f t="shared" si="1089"/>
        <v>0</v>
      </c>
      <c r="T3623" s="315">
        <f t="shared" si="1090"/>
        <v>0</v>
      </c>
      <c r="U3623" s="436"/>
      <c r="V3623" s="436"/>
      <c r="W3623" s="253"/>
      <c r="X3623" s="313">
        <f t="shared" si="1072"/>
        <v>0</v>
      </c>
    </row>
    <row r="3624" spans="2:24" ht="18.600000000000001" hidden="1" thickBot="1">
      <c r="B3624" s="175"/>
      <c r="C3624" s="180">
        <v>5219</v>
      </c>
      <c r="D3624" s="181" t="s">
        <v>928</v>
      </c>
      <c r="E3624" s="705"/>
      <c r="F3624" s="473"/>
      <c r="G3624" s="434"/>
      <c r="H3624" s="434"/>
      <c r="I3624" s="476">
        <f t="shared" si="1086"/>
        <v>0</v>
      </c>
      <c r="J3624" s="243" t="str">
        <f t="shared" ref="J3624:J3643" si="1091">(IF($E3624&lt;&gt;0,$J$2,IF($I3624&lt;&gt;0,$J$2,"")))</f>
        <v/>
      </c>
      <c r="K3624" s="244"/>
      <c r="L3624" s="435"/>
      <c r="M3624" s="436"/>
      <c r="N3624" s="330">
        <f t="shared" si="1087"/>
        <v>0</v>
      </c>
      <c r="O3624" s="424">
        <f t="shared" si="1088"/>
        <v>0</v>
      </c>
      <c r="P3624" s="244"/>
      <c r="Q3624" s="435"/>
      <c r="R3624" s="436"/>
      <c r="S3624" s="429">
        <f t="shared" si="1089"/>
        <v>0</v>
      </c>
      <c r="T3624" s="315">
        <f t="shared" si="1090"/>
        <v>0</v>
      </c>
      <c r="U3624" s="436"/>
      <c r="V3624" s="436"/>
      <c r="W3624" s="253"/>
      <c r="X3624" s="313">
        <f t="shared" ref="X3624:X3655" si="1092">T3624-U3624-V3624-W3624</f>
        <v>0</v>
      </c>
    </row>
    <row r="3625" spans="2:24" ht="18.600000000000001" hidden="1" thickBot="1">
      <c r="B3625" s="693">
        <v>5300</v>
      </c>
      <c r="C3625" s="968" t="s">
        <v>929</v>
      </c>
      <c r="D3625" s="968"/>
      <c r="E3625" s="694"/>
      <c r="F3625" s="697">
        <f>SUM(F3626:F3627)</f>
        <v>0</v>
      </c>
      <c r="G3625" s="698">
        <f>SUM(G3626:G3627)</f>
        <v>0</v>
      </c>
      <c r="H3625" s="698">
        <f>SUM(H3626:H3627)</f>
        <v>0</v>
      </c>
      <c r="I3625" s="698">
        <f>SUM(I3626:I3627)</f>
        <v>0</v>
      </c>
      <c r="J3625" s="243" t="str">
        <f t="shared" si="1091"/>
        <v/>
      </c>
      <c r="K3625" s="244"/>
      <c r="L3625" s="326">
        <f>SUM(L3626:L3627)</f>
        <v>0</v>
      </c>
      <c r="M3625" s="327">
        <f>SUM(M3626:M3627)</f>
        <v>0</v>
      </c>
      <c r="N3625" s="432">
        <f>SUM(N3626:N3627)</f>
        <v>0</v>
      </c>
      <c r="O3625" s="433">
        <f>SUM(O3626:O3627)</f>
        <v>0</v>
      </c>
      <c r="P3625" s="244"/>
      <c r="Q3625" s="326">
        <f t="shared" ref="Q3625:W3625" si="1093">SUM(Q3626:Q3627)</f>
        <v>0</v>
      </c>
      <c r="R3625" s="327">
        <f t="shared" si="1093"/>
        <v>0</v>
      </c>
      <c r="S3625" s="327">
        <f t="shared" si="1093"/>
        <v>0</v>
      </c>
      <c r="T3625" s="327">
        <f t="shared" si="1093"/>
        <v>0</v>
      </c>
      <c r="U3625" s="327">
        <f t="shared" si="1093"/>
        <v>0</v>
      </c>
      <c r="V3625" s="327">
        <f t="shared" si="1093"/>
        <v>0</v>
      </c>
      <c r="W3625" s="433">
        <f t="shared" si="1093"/>
        <v>0</v>
      </c>
      <c r="X3625" s="313">
        <f t="shared" si="1092"/>
        <v>0</v>
      </c>
    </row>
    <row r="3626" spans="2:24" ht="18.600000000000001" hidden="1" thickBot="1">
      <c r="B3626" s="175"/>
      <c r="C3626" s="176">
        <v>5301</v>
      </c>
      <c r="D3626" s="177" t="s">
        <v>1441</v>
      </c>
      <c r="E3626" s="705"/>
      <c r="F3626" s="473"/>
      <c r="G3626" s="434"/>
      <c r="H3626" s="434"/>
      <c r="I3626" s="476">
        <f>F3626+G3626+H3626</f>
        <v>0</v>
      </c>
      <c r="J3626" s="243" t="str">
        <f t="shared" si="1091"/>
        <v/>
      </c>
      <c r="K3626" s="244"/>
      <c r="L3626" s="435"/>
      <c r="M3626" s="436"/>
      <c r="N3626" s="330">
        <f>I3626</f>
        <v>0</v>
      </c>
      <c r="O3626" s="424">
        <f>L3626+M3626-N3626</f>
        <v>0</v>
      </c>
      <c r="P3626" s="244"/>
      <c r="Q3626" s="435"/>
      <c r="R3626" s="436"/>
      <c r="S3626" s="429">
        <f>+IF(+(L3626+M3626)&gt;=I3626,+M3626,+(+I3626-L3626))</f>
        <v>0</v>
      </c>
      <c r="T3626" s="315">
        <f>Q3626+R3626-S3626</f>
        <v>0</v>
      </c>
      <c r="U3626" s="436"/>
      <c r="V3626" s="436"/>
      <c r="W3626" s="253"/>
      <c r="X3626" s="313">
        <f t="shared" si="1092"/>
        <v>0</v>
      </c>
    </row>
    <row r="3627" spans="2:24" ht="18.600000000000001" hidden="1" thickBot="1">
      <c r="B3627" s="175"/>
      <c r="C3627" s="180">
        <v>5309</v>
      </c>
      <c r="D3627" s="181" t="s">
        <v>930</v>
      </c>
      <c r="E3627" s="705"/>
      <c r="F3627" s="473"/>
      <c r="G3627" s="434"/>
      <c r="H3627" s="434"/>
      <c r="I3627" s="476">
        <f>F3627+G3627+H3627</f>
        <v>0</v>
      </c>
      <c r="J3627" s="243" t="str">
        <f t="shared" si="1091"/>
        <v/>
      </c>
      <c r="K3627" s="244"/>
      <c r="L3627" s="435"/>
      <c r="M3627" s="436"/>
      <c r="N3627" s="330">
        <f>I3627</f>
        <v>0</v>
      </c>
      <c r="O3627" s="424">
        <f>L3627+M3627-N3627</f>
        <v>0</v>
      </c>
      <c r="P3627" s="244"/>
      <c r="Q3627" s="435"/>
      <c r="R3627" s="436"/>
      <c r="S3627" s="429">
        <f>+IF(+(L3627+M3627)&gt;=I3627,+M3627,+(+I3627-L3627))</f>
        <v>0</v>
      </c>
      <c r="T3627" s="315">
        <f>Q3627+R3627-S3627</f>
        <v>0</v>
      </c>
      <c r="U3627" s="436"/>
      <c r="V3627" s="436"/>
      <c r="W3627" s="253"/>
      <c r="X3627" s="313">
        <f t="shared" si="1092"/>
        <v>0</v>
      </c>
    </row>
    <row r="3628" spans="2:24" ht="18.600000000000001" hidden="1" thickBot="1">
      <c r="B3628" s="693">
        <v>5400</v>
      </c>
      <c r="C3628" s="949" t="s">
        <v>1011</v>
      </c>
      <c r="D3628" s="949"/>
      <c r="E3628" s="694"/>
      <c r="F3628" s="695"/>
      <c r="G3628" s="696"/>
      <c r="H3628" s="696"/>
      <c r="I3628" s="692">
        <f>F3628+G3628+H3628</f>
        <v>0</v>
      </c>
      <c r="J3628" s="243" t="str">
        <f t="shared" si="1091"/>
        <v/>
      </c>
      <c r="K3628" s="244"/>
      <c r="L3628" s="430"/>
      <c r="M3628" s="431"/>
      <c r="N3628" s="327">
        <f>I3628</f>
        <v>0</v>
      </c>
      <c r="O3628" s="424">
        <f>L3628+M3628-N3628</f>
        <v>0</v>
      </c>
      <c r="P3628" s="244"/>
      <c r="Q3628" s="430"/>
      <c r="R3628" s="431"/>
      <c r="S3628" s="429">
        <f>+IF(+(L3628+M3628)&gt;=I3628,+M3628,+(+I3628-L3628))</f>
        <v>0</v>
      </c>
      <c r="T3628" s="315">
        <f>Q3628+R3628-S3628</f>
        <v>0</v>
      </c>
      <c r="U3628" s="431"/>
      <c r="V3628" s="431"/>
      <c r="W3628" s="253"/>
      <c r="X3628" s="313">
        <f t="shared" si="1092"/>
        <v>0</v>
      </c>
    </row>
    <row r="3629" spans="2:24" ht="18.600000000000001" hidden="1" thickBot="1">
      <c r="B3629" s="686">
        <v>5500</v>
      </c>
      <c r="C3629" s="952" t="s">
        <v>1012</v>
      </c>
      <c r="D3629" s="952"/>
      <c r="E3629" s="687"/>
      <c r="F3629" s="688">
        <f>SUM(F3630:F3633)</f>
        <v>0</v>
      </c>
      <c r="G3629" s="689">
        <f>SUM(G3630:G3633)</f>
        <v>0</v>
      </c>
      <c r="H3629" s="689">
        <f>SUM(H3630:H3633)</f>
        <v>0</v>
      </c>
      <c r="I3629" s="689">
        <f>SUM(I3630:I3633)</f>
        <v>0</v>
      </c>
      <c r="J3629" s="243" t="str">
        <f t="shared" si="1091"/>
        <v/>
      </c>
      <c r="K3629" s="244"/>
      <c r="L3629" s="316">
        <f>SUM(L3630:L3633)</f>
        <v>0</v>
      </c>
      <c r="M3629" s="317">
        <f>SUM(M3630:M3633)</f>
        <v>0</v>
      </c>
      <c r="N3629" s="425">
        <f>SUM(N3630:N3633)</f>
        <v>0</v>
      </c>
      <c r="O3629" s="426">
        <f>SUM(O3630:O3633)</f>
        <v>0</v>
      </c>
      <c r="P3629" s="244"/>
      <c r="Q3629" s="316">
        <f t="shared" ref="Q3629:W3629" si="1094">SUM(Q3630:Q3633)</f>
        <v>0</v>
      </c>
      <c r="R3629" s="317">
        <f t="shared" si="1094"/>
        <v>0</v>
      </c>
      <c r="S3629" s="317">
        <f t="shared" si="1094"/>
        <v>0</v>
      </c>
      <c r="T3629" s="317">
        <f t="shared" si="1094"/>
        <v>0</v>
      </c>
      <c r="U3629" s="317">
        <f t="shared" si="1094"/>
        <v>0</v>
      </c>
      <c r="V3629" s="317">
        <f t="shared" si="1094"/>
        <v>0</v>
      </c>
      <c r="W3629" s="426">
        <f t="shared" si="1094"/>
        <v>0</v>
      </c>
      <c r="X3629" s="313">
        <f t="shared" si="1092"/>
        <v>0</v>
      </c>
    </row>
    <row r="3630" spans="2:24" ht="18.600000000000001" hidden="1" thickBot="1">
      <c r="B3630" s="173"/>
      <c r="C3630" s="144">
        <v>5501</v>
      </c>
      <c r="D3630" s="163" t="s">
        <v>1013</v>
      </c>
      <c r="E3630" s="704"/>
      <c r="F3630" s="449"/>
      <c r="G3630" s="245"/>
      <c r="H3630" s="245"/>
      <c r="I3630" s="476">
        <f>F3630+G3630+H3630</f>
        <v>0</v>
      </c>
      <c r="J3630" s="243" t="str">
        <f t="shared" si="1091"/>
        <v/>
      </c>
      <c r="K3630" s="244"/>
      <c r="L3630" s="423"/>
      <c r="M3630" s="252"/>
      <c r="N3630" s="315">
        <f>I3630</f>
        <v>0</v>
      </c>
      <c r="O3630" s="424">
        <f>L3630+M3630-N3630</f>
        <v>0</v>
      </c>
      <c r="P3630" s="244"/>
      <c r="Q3630" s="423"/>
      <c r="R3630" s="252"/>
      <c r="S3630" s="429">
        <f>+IF(+(L3630+M3630)&gt;=I3630,+M3630,+(+I3630-L3630))</f>
        <v>0</v>
      </c>
      <c r="T3630" s="315">
        <f>Q3630+R3630-S3630</f>
        <v>0</v>
      </c>
      <c r="U3630" s="252"/>
      <c r="V3630" s="252"/>
      <c r="W3630" s="253"/>
      <c r="X3630" s="313">
        <f t="shared" si="1092"/>
        <v>0</v>
      </c>
    </row>
    <row r="3631" spans="2:24" ht="18.600000000000001" hidden="1" thickBot="1">
      <c r="B3631" s="173"/>
      <c r="C3631" s="137">
        <v>5502</v>
      </c>
      <c r="D3631" s="145" t="s">
        <v>1014</v>
      </c>
      <c r="E3631" s="704"/>
      <c r="F3631" s="449"/>
      <c r="G3631" s="245"/>
      <c r="H3631" s="245"/>
      <c r="I3631" s="476">
        <f>F3631+G3631+H3631</f>
        <v>0</v>
      </c>
      <c r="J3631" s="243" t="str">
        <f t="shared" si="1091"/>
        <v/>
      </c>
      <c r="K3631" s="244"/>
      <c r="L3631" s="423"/>
      <c r="M3631" s="252"/>
      <c r="N3631" s="315">
        <f>I3631</f>
        <v>0</v>
      </c>
      <c r="O3631" s="424">
        <f>L3631+M3631-N3631</f>
        <v>0</v>
      </c>
      <c r="P3631" s="244"/>
      <c r="Q3631" s="423"/>
      <c r="R3631" s="252"/>
      <c r="S3631" s="429">
        <f>+IF(+(L3631+M3631)&gt;=I3631,+M3631,+(+I3631-L3631))</f>
        <v>0</v>
      </c>
      <c r="T3631" s="315">
        <f>Q3631+R3631-S3631</f>
        <v>0</v>
      </c>
      <c r="U3631" s="252"/>
      <c r="V3631" s="252"/>
      <c r="W3631" s="253"/>
      <c r="X3631" s="313">
        <f t="shared" si="1092"/>
        <v>0</v>
      </c>
    </row>
    <row r="3632" spans="2:24" ht="18.600000000000001" hidden="1" thickBot="1">
      <c r="B3632" s="173"/>
      <c r="C3632" s="137">
        <v>5503</v>
      </c>
      <c r="D3632" s="139" t="s">
        <v>1015</v>
      </c>
      <c r="E3632" s="704"/>
      <c r="F3632" s="449"/>
      <c r="G3632" s="245"/>
      <c r="H3632" s="245"/>
      <c r="I3632" s="476">
        <f>F3632+G3632+H3632</f>
        <v>0</v>
      </c>
      <c r="J3632" s="243" t="str">
        <f t="shared" si="1091"/>
        <v/>
      </c>
      <c r="K3632" s="244"/>
      <c r="L3632" s="423"/>
      <c r="M3632" s="252"/>
      <c r="N3632" s="315">
        <f>I3632</f>
        <v>0</v>
      </c>
      <c r="O3632" s="424">
        <f>L3632+M3632-N3632</f>
        <v>0</v>
      </c>
      <c r="P3632" s="244"/>
      <c r="Q3632" s="423"/>
      <c r="R3632" s="252"/>
      <c r="S3632" s="429">
        <f>+IF(+(L3632+M3632)&gt;=I3632,+M3632,+(+I3632-L3632))</f>
        <v>0</v>
      </c>
      <c r="T3632" s="315">
        <f>Q3632+R3632-S3632</f>
        <v>0</v>
      </c>
      <c r="U3632" s="252"/>
      <c r="V3632" s="252"/>
      <c r="W3632" s="253"/>
      <c r="X3632" s="313">
        <f t="shared" si="1092"/>
        <v>0</v>
      </c>
    </row>
    <row r="3633" spans="2:24" ht="18.600000000000001" hidden="1" thickBot="1">
      <c r="B3633" s="173"/>
      <c r="C3633" s="137">
        <v>5504</v>
      </c>
      <c r="D3633" s="145" t="s">
        <v>1016</v>
      </c>
      <c r="E3633" s="704"/>
      <c r="F3633" s="449"/>
      <c r="G3633" s="245"/>
      <c r="H3633" s="245"/>
      <c r="I3633" s="476">
        <f>F3633+G3633+H3633</f>
        <v>0</v>
      </c>
      <c r="J3633" s="243" t="str">
        <f t="shared" si="1091"/>
        <v/>
      </c>
      <c r="K3633" s="244"/>
      <c r="L3633" s="423"/>
      <c r="M3633" s="252"/>
      <c r="N3633" s="315">
        <f>I3633</f>
        <v>0</v>
      </c>
      <c r="O3633" s="424">
        <f>L3633+M3633-N3633</f>
        <v>0</v>
      </c>
      <c r="P3633" s="244"/>
      <c r="Q3633" s="423"/>
      <c r="R3633" s="252"/>
      <c r="S3633" s="429">
        <f>+IF(+(L3633+M3633)&gt;=I3633,+M3633,+(+I3633-L3633))</f>
        <v>0</v>
      </c>
      <c r="T3633" s="315">
        <f>Q3633+R3633-S3633</f>
        <v>0</v>
      </c>
      <c r="U3633" s="252"/>
      <c r="V3633" s="252"/>
      <c r="W3633" s="253"/>
      <c r="X3633" s="313">
        <f t="shared" si="1092"/>
        <v>0</v>
      </c>
    </row>
    <row r="3634" spans="2:24" ht="18.600000000000001" hidden="1" thickBot="1">
      <c r="B3634" s="686">
        <v>5700</v>
      </c>
      <c r="C3634" s="950" t="s">
        <v>1017</v>
      </c>
      <c r="D3634" s="951"/>
      <c r="E3634" s="694"/>
      <c r="F3634" s="673">
        <v>0</v>
      </c>
      <c r="G3634" s="673">
        <v>0</v>
      </c>
      <c r="H3634" s="673">
        <v>0</v>
      </c>
      <c r="I3634" s="698">
        <f>SUM(I3635:I3637)</f>
        <v>0</v>
      </c>
      <c r="J3634" s="243" t="str">
        <f t="shared" si="1091"/>
        <v/>
      </c>
      <c r="K3634" s="244"/>
      <c r="L3634" s="326">
        <f>SUM(L3635:L3637)</f>
        <v>0</v>
      </c>
      <c r="M3634" s="327">
        <f>SUM(M3635:M3637)</f>
        <v>0</v>
      </c>
      <c r="N3634" s="432">
        <f>SUM(N3635:N3636)</f>
        <v>0</v>
      </c>
      <c r="O3634" s="433">
        <f>SUM(O3635:O3637)</f>
        <v>0</v>
      </c>
      <c r="P3634" s="244"/>
      <c r="Q3634" s="326">
        <f>SUM(Q3635:Q3637)</f>
        <v>0</v>
      </c>
      <c r="R3634" s="327">
        <f>SUM(R3635:R3637)</f>
        <v>0</v>
      </c>
      <c r="S3634" s="327">
        <f>SUM(S3635:S3637)</f>
        <v>0</v>
      </c>
      <c r="T3634" s="327">
        <f>SUM(T3635:T3637)</f>
        <v>0</v>
      </c>
      <c r="U3634" s="327">
        <f>SUM(U3635:U3637)</f>
        <v>0</v>
      </c>
      <c r="V3634" s="327">
        <f>SUM(V3635:V3636)</f>
        <v>0</v>
      </c>
      <c r="W3634" s="433">
        <f>SUM(W3635:W3637)</f>
        <v>0</v>
      </c>
      <c r="X3634" s="313">
        <f t="shared" si="1092"/>
        <v>0</v>
      </c>
    </row>
    <row r="3635" spans="2:24" ht="18.600000000000001" hidden="1" thickBot="1">
      <c r="B3635" s="175"/>
      <c r="C3635" s="176">
        <v>5701</v>
      </c>
      <c r="D3635" s="177" t="s">
        <v>1018</v>
      </c>
      <c r="E3635" s="705"/>
      <c r="F3635" s="592">
        <v>0</v>
      </c>
      <c r="G3635" s="592">
        <v>0</v>
      </c>
      <c r="H3635" s="592">
        <v>0</v>
      </c>
      <c r="I3635" s="476">
        <f>F3635+G3635+H3635</f>
        <v>0</v>
      </c>
      <c r="J3635" s="243" t="str">
        <f t="shared" si="1091"/>
        <v/>
      </c>
      <c r="K3635" s="244"/>
      <c r="L3635" s="435"/>
      <c r="M3635" s="436"/>
      <c r="N3635" s="330">
        <f>I3635</f>
        <v>0</v>
      </c>
      <c r="O3635" s="424">
        <f>L3635+M3635-N3635</f>
        <v>0</v>
      </c>
      <c r="P3635" s="244"/>
      <c r="Q3635" s="435"/>
      <c r="R3635" s="436"/>
      <c r="S3635" s="429">
        <f>+IF(+(L3635+M3635)&gt;=I3635,+M3635,+(+I3635-L3635))</f>
        <v>0</v>
      </c>
      <c r="T3635" s="315">
        <f>Q3635+R3635-S3635</f>
        <v>0</v>
      </c>
      <c r="U3635" s="436"/>
      <c r="V3635" s="436"/>
      <c r="W3635" s="253"/>
      <c r="X3635" s="313">
        <f t="shared" si="1092"/>
        <v>0</v>
      </c>
    </row>
    <row r="3636" spans="2:24" ht="18.600000000000001" hidden="1" thickBot="1">
      <c r="B3636" s="175"/>
      <c r="C3636" s="180">
        <v>5702</v>
      </c>
      <c r="D3636" s="181" t="s">
        <v>1019</v>
      </c>
      <c r="E3636" s="705"/>
      <c r="F3636" s="592">
        <v>0</v>
      </c>
      <c r="G3636" s="592">
        <v>0</v>
      </c>
      <c r="H3636" s="592">
        <v>0</v>
      </c>
      <c r="I3636" s="476">
        <f>F3636+G3636+H3636</f>
        <v>0</v>
      </c>
      <c r="J3636" s="243" t="str">
        <f t="shared" si="1091"/>
        <v/>
      </c>
      <c r="K3636" s="244"/>
      <c r="L3636" s="435"/>
      <c r="M3636" s="436"/>
      <c r="N3636" s="330">
        <f>I3636</f>
        <v>0</v>
      </c>
      <c r="O3636" s="424">
        <f>L3636+M3636-N3636</f>
        <v>0</v>
      </c>
      <c r="P3636" s="244"/>
      <c r="Q3636" s="435"/>
      <c r="R3636" s="436"/>
      <c r="S3636" s="429">
        <f>+IF(+(L3636+M3636)&gt;=I3636,+M3636,+(+I3636-L3636))</f>
        <v>0</v>
      </c>
      <c r="T3636" s="315">
        <f>Q3636+R3636-S3636</f>
        <v>0</v>
      </c>
      <c r="U3636" s="436"/>
      <c r="V3636" s="436"/>
      <c r="W3636" s="253"/>
      <c r="X3636" s="313">
        <f t="shared" si="1092"/>
        <v>0</v>
      </c>
    </row>
    <row r="3637" spans="2:24" ht="18.600000000000001" hidden="1" thickBot="1">
      <c r="B3637" s="136"/>
      <c r="C3637" s="182">
        <v>4071</v>
      </c>
      <c r="D3637" s="464" t="s">
        <v>1020</v>
      </c>
      <c r="E3637" s="704"/>
      <c r="F3637" s="592">
        <v>0</v>
      </c>
      <c r="G3637" s="592">
        <v>0</v>
      </c>
      <c r="H3637" s="592">
        <v>0</v>
      </c>
      <c r="I3637" s="476">
        <f>F3637+G3637+H3637</f>
        <v>0</v>
      </c>
      <c r="J3637" s="243" t="str">
        <f t="shared" si="1091"/>
        <v/>
      </c>
      <c r="K3637" s="244"/>
      <c r="L3637" s="713"/>
      <c r="M3637" s="667"/>
      <c r="N3637" s="667"/>
      <c r="O3637" s="714"/>
      <c r="P3637" s="244"/>
      <c r="Q3637" s="663"/>
      <c r="R3637" s="667"/>
      <c r="S3637" s="667"/>
      <c r="T3637" s="667"/>
      <c r="U3637" s="667"/>
      <c r="V3637" s="667"/>
      <c r="W3637" s="711"/>
      <c r="X3637" s="313">
        <f t="shared" si="1092"/>
        <v>0</v>
      </c>
    </row>
    <row r="3638" spans="2:24" ht="16.2" hidden="1" thickBot="1">
      <c r="B3638" s="173"/>
      <c r="C3638" s="183"/>
      <c r="D3638" s="334"/>
      <c r="E3638" s="706"/>
      <c r="F3638" s="248"/>
      <c r="G3638" s="248"/>
      <c r="H3638" s="248"/>
      <c r="I3638" s="249"/>
      <c r="J3638" s="243" t="str">
        <f t="shared" si="1091"/>
        <v/>
      </c>
      <c r="K3638" s="244"/>
      <c r="L3638" s="437"/>
      <c r="M3638" s="438"/>
      <c r="N3638" s="323"/>
      <c r="O3638" s="324"/>
      <c r="P3638" s="244"/>
      <c r="Q3638" s="437"/>
      <c r="R3638" s="438"/>
      <c r="S3638" s="323"/>
      <c r="T3638" s="323"/>
      <c r="U3638" s="438"/>
      <c r="V3638" s="323"/>
      <c r="W3638" s="324"/>
      <c r="X3638" s="324"/>
    </row>
    <row r="3639" spans="2:24" ht="18.600000000000001" hidden="1" thickBot="1">
      <c r="B3639" s="699">
        <v>98</v>
      </c>
      <c r="C3639" s="963" t="s">
        <v>1021</v>
      </c>
      <c r="D3639" s="942"/>
      <c r="E3639" s="687"/>
      <c r="F3639" s="690"/>
      <c r="G3639" s="691"/>
      <c r="H3639" s="691"/>
      <c r="I3639" s="692">
        <f>F3639+G3639+H3639</f>
        <v>0</v>
      </c>
      <c r="J3639" s="243" t="str">
        <f t="shared" si="1091"/>
        <v/>
      </c>
      <c r="K3639" s="244"/>
      <c r="L3639" s="428"/>
      <c r="M3639" s="254"/>
      <c r="N3639" s="317">
        <f>I3639</f>
        <v>0</v>
      </c>
      <c r="O3639" s="424">
        <f>L3639+M3639-N3639</f>
        <v>0</v>
      </c>
      <c r="P3639" s="244"/>
      <c r="Q3639" s="428"/>
      <c r="R3639" s="254"/>
      <c r="S3639" s="429">
        <f>+IF(+(L3639+M3639)&gt;=I3639,+M3639,+(+I3639-L3639))</f>
        <v>0</v>
      </c>
      <c r="T3639" s="315">
        <f>Q3639+R3639-S3639</f>
        <v>0</v>
      </c>
      <c r="U3639" s="254"/>
      <c r="V3639" s="254"/>
      <c r="W3639" s="253"/>
      <c r="X3639" s="313">
        <f>T3639-U3639-V3639-W3639</f>
        <v>0</v>
      </c>
    </row>
    <row r="3640" spans="2:24" ht="16.8" hidden="1" thickBot="1">
      <c r="B3640" s="184"/>
      <c r="C3640" s="335" t="s">
        <v>1022</v>
      </c>
      <c r="D3640" s="336"/>
      <c r="E3640" s="395"/>
      <c r="F3640" s="395"/>
      <c r="G3640" s="395"/>
      <c r="H3640" s="395"/>
      <c r="I3640" s="337"/>
      <c r="J3640" s="243" t="str">
        <f t="shared" si="1091"/>
        <v/>
      </c>
      <c r="K3640" s="244"/>
      <c r="L3640" s="338"/>
      <c r="M3640" s="339"/>
      <c r="N3640" s="339"/>
      <c r="O3640" s="340"/>
      <c r="P3640" s="244"/>
      <c r="Q3640" s="338"/>
      <c r="R3640" s="339"/>
      <c r="S3640" s="339"/>
      <c r="T3640" s="339"/>
      <c r="U3640" s="339"/>
      <c r="V3640" s="339"/>
      <c r="W3640" s="340"/>
      <c r="X3640" s="340"/>
    </row>
    <row r="3641" spans="2:24" ht="16.8" hidden="1" thickBot="1">
      <c r="B3641" s="184"/>
      <c r="C3641" s="341" t="s">
        <v>1023</v>
      </c>
      <c r="D3641" s="334"/>
      <c r="E3641" s="384"/>
      <c r="F3641" s="384"/>
      <c r="G3641" s="384"/>
      <c r="H3641" s="384"/>
      <c r="I3641" s="307"/>
      <c r="J3641" s="243" t="str">
        <f t="shared" si="1091"/>
        <v/>
      </c>
      <c r="K3641" s="244"/>
      <c r="L3641" s="342"/>
      <c r="M3641" s="343"/>
      <c r="N3641" s="343"/>
      <c r="O3641" s="344"/>
      <c r="P3641" s="244"/>
      <c r="Q3641" s="342"/>
      <c r="R3641" s="343"/>
      <c r="S3641" s="343"/>
      <c r="T3641" s="343"/>
      <c r="U3641" s="343"/>
      <c r="V3641" s="343"/>
      <c r="W3641" s="344"/>
      <c r="X3641" s="344"/>
    </row>
    <row r="3642" spans="2:24" ht="16.8" hidden="1" thickBot="1">
      <c r="B3642" s="185"/>
      <c r="C3642" s="345" t="s">
        <v>1688</v>
      </c>
      <c r="D3642" s="346"/>
      <c r="E3642" s="396"/>
      <c r="F3642" s="396"/>
      <c r="G3642" s="396"/>
      <c r="H3642" s="396"/>
      <c r="I3642" s="309"/>
      <c r="J3642" s="243" t="str">
        <f t="shared" si="1091"/>
        <v/>
      </c>
      <c r="K3642" s="244"/>
      <c r="L3642" s="347"/>
      <c r="M3642" s="348"/>
      <c r="N3642" s="348"/>
      <c r="O3642" s="349"/>
      <c r="P3642" s="244"/>
      <c r="Q3642" s="347"/>
      <c r="R3642" s="348"/>
      <c r="S3642" s="348"/>
      <c r="T3642" s="348"/>
      <c r="U3642" s="348"/>
      <c r="V3642" s="348"/>
      <c r="W3642" s="349"/>
      <c r="X3642" s="349"/>
    </row>
    <row r="3643" spans="2:24" ht="18.600000000000001" thickBot="1">
      <c r="B3643" s="607"/>
      <c r="C3643" s="608" t="s">
        <v>1242</v>
      </c>
      <c r="D3643" s="609" t="s">
        <v>1024</v>
      </c>
      <c r="E3643" s="700"/>
      <c r="F3643" s="700">
        <f>SUM(F3528,F3531,F3537,F3545,F3546,F3564,F3568,F3574,F3577,F3578,F3579,F3580,F3581,F3590,F3596,F3597,F3598,F3599,F3606,F3610,F3611,F3612,F3613,F3616,F3617,F3625,F3628,F3629,F3634)+F3639</f>
        <v>0</v>
      </c>
      <c r="G3643" s="700">
        <f>SUM(G3528,G3531,G3537,G3545,G3546,G3564,G3568,G3574,G3577,G3578,G3579,G3580,G3581,G3590,G3596,G3597,G3598,G3599,G3606,G3610,G3611,G3612,G3613,G3616,G3617,G3625,G3628,G3629,G3634)+G3639</f>
        <v>86500</v>
      </c>
      <c r="H3643" s="700">
        <f>SUM(H3528,H3531,H3537,H3545,H3546,H3564,H3568,H3574,H3577,H3578,H3579,H3580,H3581,H3590,H3596,H3597,H3598,H3599,H3606,H3610,H3611,H3612,H3613,H3616,H3617,H3625,H3628,H3629,H3634)+H3639</f>
        <v>0</v>
      </c>
      <c r="I3643" s="700">
        <f>SUM(I3528,I3531,I3537,I3545,I3546,I3564,I3568,I3574,I3577,I3578,I3579,I3580,I3581,I3590,I3596,I3597,I3598,I3599,I3606,I3610,I3611,I3612,I3613,I3616,I3617,I3625,I3628,I3629,I3634)+I3639</f>
        <v>86500</v>
      </c>
      <c r="J3643" s="243">
        <f t="shared" si="1091"/>
        <v>1</v>
      </c>
      <c r="K3643" s="439" t="str">
        <f>LEFT(C3525,1)</f>
        <v>8</v>
      </c>
      <c r="L3643" s="276">
        <f>SUM(L3528,L3531,L3537,L3545,L3546,L3564,L3568,L3574,L3577,L3578,L3579,L3580,L3581,L3590,L3596,L3597,L3598,L3599,L3606,L3610,L3611,L3612,L3613,L3616,L3617,L3625,L3628,L3629,L3634)+L3639</f>
        <v>0</v>
      </c>
      <c r="M3643" s="276">
        <f>SUM(M3528,M3531,M3537,M3545,M3546,M3564,M3568,M3574,M3577,M3578,M3579,M3580,M3581,M3590,M3596,M3597,M3598,M3599,M3606,M3610,M3611,M3612,M3613,M3616,M3617,M3625,M3628,M3629,M3634)+M3639</f>
        <v>0</v>
      </c>
      <c r="N3643" s="276">
        <f>SUM(N3528,N3531,N3537,N3545,N3546,N3564,N3568,N3574,N3577,N3578,N3579,N3580,N3581,N3590,N3596,N3597,N3598,N3599,N3606,N3610,N3611,N3612,N3613,N3616,N3617,N3625,N3628,N3629,N3634)+N3639</f>
        <v>86500</v>
      </c>
      <c r="O3643" s="276">
        <f>SUM(O3528,O3531,O3537,O3545,O3546,O3564,O3568,O3574,O3577,O3578,O3579,O3580,O3581,O3590,O3596,O3597,O3598,O3599,O3606,O3610,O3611,O3612,O3613,O3616,O3617,O3625,O3628,O3629,O3634)+O3639</f>
        <v>-86500</v>
      </c>
      <c r="P3643" s="222"/>
      <c r="Q3643" s="276">
        <f t="shared" ref="Q3643:W3643" si="1095">SUM(Q3528,Q3531,Q3537,Q3545,Q3546,Q3564,Q3568,Q3574,Q3577,Q3578,Q3579,Q3580,Q3581,Q3590,Q3596,Q3597,Q3598,Q3599,Q3606,Q3610,Q3611,Q3612,Q3613,Q3616,Q3617,Q3625,Q3628,Q3629,Q3634)+Q3639</f>
        <v>0</v>
      </c>
      <c r="R3643" s="276">
        <f t="shared" si="1095"/>
        <v>0</v>
      </c>
      <c r="S3643" s="276">
        <f t="shared" si="1095"/>
        <v>63500</v>
      </c>
      <c r="T3643" s="276">
        <f t="shared" si="1095"/>
        <v>-63500</v>
      </c>
      <c r="U3643" s="276">
        <f t="shared" si="1095"/>
        <v>0</v>
      </c>
      <c r="V3643" s="276">
        <f t="shared" si="1095"/>
        <v>0</v>
      </c>
      <c r="W3643" s="276">
        <f t="shared" si="1095"/>
        <v>0</v>
      </c>
      <c r="X3643" s="313">
        <f>T3643-U3643-V3643-W3643</f>
        <v>-63500</v>
      </c>
    </row>
    <row r="3644" spans="2:24">
      <c r="B3644" s="554" t="s">
        <v>32</v>
      </c>
      <c r="C3644" s="186"/>
      <c r="I3644" s="219"/>
      <c r="J3644" s="221">
        <f>J3643</f>
        <v>1</v>
      </c>
      <c r="P3644"/>
    </row>
    <row r="3645" spans="2:24">
      <c r="B3645" s="392"/>
      <c r="C3645" s="392"/>
      <c r="D3645" s="393"/>
      <c r="E3645" s="392"/>
      <c r="F3645" s="392"/>
      <c r="G3645" s="392"/>
      <c r="H3645" s="392"/>
      <c r="I3645" s="394"/>
      <c r="J3645" s="221">
        <f>J3643</f>
        <v>1</v>
      </c>
      <c r="L3645" s="392"/>
      <c r="M3645" s="392"/>
      <c r="N3645" s="394"/>
      <c r="O3645" s="394"/>
      <c r="P3645" s="394"/>
      <c r="Q3645" s="392"/>
      <c r="R3645" s="392"/>
      <c r="S3645" s="394"/>
      <c r="T3645" s="394"/>
      <c r="U3645" s="392"/>
      <c r="V3645" s="394"/>
      <c r="W3645" s="394"/>
      <c r="X3645" s="394"/>
    </row>
    <row r="3646" spans="2:24" ht="18" hidden="1">
      <c r="B3646" s="402"/>
      <c r="C3646" s="402"/>
      <c r="D3646" s="402"/>
      <c r="E3646" s="402"/>
      <c r="F3646" s="402"/>
      <c r="G3646" s="402"/>
      <c r="H3646" s="402"/>
      <c r="I3646" s="484"/>
      <c r="J3646" s="440">
        <f>(IF(E3643&lt;&gt;0,$G$2,IF(I3643&lt;&gt;0,$G$2,"")))</f>
        <v>0</v>
      </c>
    </row>
    <row r="3647" spans="2:24" ht="18" hidden="1">
      <c r="B3647" s="402"/>
      <c r="C3647" s="402"/>
      <c r="D3647" s="474"/>
      <c r="E3647" s="402"/>
      <c r="F3647" s="402"/>
      <c r="G3647" s="402"/>
      <c r="H3647" s="402"/>
      <c r="I3647" s="484"/>
      <c r="J3647" s="440" t="str">
        <f>(IF(E3644&lt;&gt;0,$G$2,IF(I3644&lt;&gt;0,$G$2,"")))</f>
        <v/>
      </c>
    </row>
    <row r="3648" spans="2:24">
      <c r="E3648" s="278"/>
      <c r="F3648" s="278"/>
      <c r="G3648" s="278"/>
      <c r="H3648" s="278"/>
      <c r="I3648" s="282"/>
      <c r="J3648" s="221">
        <f>(IF($E3781&lt;&gt;0,$J$2,IF($I3781&lt;&gt;0,$J$2,"")))</f>
        <v>1</v>
      </c>
      <c r="L3648" s="278"/>
      <c r="M3648" s="278"/>
      <c r="N3648" s="282"/>
      <c r="O3648" s="282"/>
      <c r="P3648" s="282"/>
      <c r="Q3648" s="278"/>
      <c r="R3648" s="278"/>
      <c r="S3648" s="282"/>
      <c r="T3648" s="282"/>
      <c r="U3648" s="278"/>
      <c r="V3648" s="282"/>
      <c r="W3648" s="282"/>
    </row>
    <row r="3649" spans="2:24">
      <c r="C3649" s="227"/>
      <c r="D3649" s="228"/>
      <c r="E3649" s="278"/>
      <c r="F3649" s="278"/>
      <c r="G3649" s="278"/>
      <c r="H3649" s="278"/>
      <c r="I3649" s="282"/>
      <c r="J3649" s="221">
        <f>(IF($E3781&lt;&gt;0,$J$2,IF($I3781&lt;&gt;0,$J$2,"")))</f>
        <v>1</v>
      </c>
      <c r="L3649" s="278"/>
      <c r="M3649" s="278"/>
      <c r="N3649" s="282"/>
      <c r="O3649" s="282"/>
      <c r="P3649" s="282"/>
      <c r="Q3649" s="278"/>
      <c r="R3649" s="278"/>
      <c r="S3649" s="282"/>
      <c r="T3649" s="282"/>
      <c r="U3649" s="278"/>
      <c r="V3649" s="282"/>
      <c r="W3649" s="282"/>
    </row>
    <row r="3650" spans="2:24">
      <c r="B3650" s="897" t="str">
        <f>$B$7</f>
        <v>БЮДЖЕТ - НАЧАЛЕН ПЛАН
ПО ПЪЛНА ЕДИННА БЮДЖЕТНА КЛАСИФИКАЦИЯ</v>
      </c>
      <c r="C3650" s="898"/>
      <c r="D3650" s="898"/>
      <c r="E3650" s="278"/>
      <c r="F3650" s="278"/>
      <c r="G3650" s="278"/>
      <c r="H3650" s="278"/>
      <c r="I3650" s="282"/>
      <c r="J3650" s="221">
        <f>(IF($E3781&lt;&gt;0,$J$2,IF($I3781&lt;&gt;0,$J$2,"")))</f>
        <v>1</v>
      </c>
      <c r="L3650" s="278"/>
      <c r="M3650" s="278"/>
      <c r="N3650" s="282"/>
      <c r="O3650" s="282"/>
      <c r="P3650" s="282"/>
      <c r="Q3650" s="278"/>
      <c r="R3650" s="278"/>
      <c r="S3650" s="282"/>
      <c r="T3650" s="282"/>
      <c r="U3650" s="278"/>
      <c r="V3650" s="282"/>
      <c r="W3650" s="282"/>
    </row>
    <row r="3651" spans="2:24">
      <c r="C3651" s="227"/>
      <c r="D3651" s="228"/>
      <c r="E3651" s="279" t="s">
        <v>1656</v>
      </c>
      <c r="F3651" s="279" t="s">
        <v>1524</v>
      </c>
      <c r="G3651" s="278"/>
      <c r="H3651" s="278"/>
      <c r="I3651" s="282"/>
      <c r="J3651" s="221">
        <f>(IF($E3781&lt;&gt;0,$J$2,IF($I3781&lt;&gt;0,$J$2,"")))</f>
        <v>1</v>
      </c>
      <c r="L3651" s="278"/>
      <c r="M3651" s="278"/>
      <c r="N3651" s="282"/>
      <c r="O3651" s="282"/>
      <c r="P3651" s="282"/>
      <c r="Q3651" s="278"/>
      <c r="R3651" s="278"/>
      <c r="S3651" s="282"/>
      <c r="T3651" s="282"/>
      <c r="U3651" s="278"/>
      <c r="V3651" s="282"/>
      <c r="W3651" s="282"/>
    </row>
    <row r="3652" spans="2:24" ht="17.399999999999999">
      <c r="B3652" s="899" t="str">
        <f>$B$9</f>
        <v>Маджарово</v>
      </c>
      <c r="C3652" s="900"/>
      <c r="D3652" s="901"/>
      <c r="E3652" s="578">
        <f>$E$9</f>
        <v>44927</v>
      </c>
      <c r="F3652" s="579">
        <f>$F$9</f>
        <v>45291</v>
      </c>
      <c r="G3652" s="278"/>
      <c r="H3652" s="278"/>
      <c r="I3652" s="282"/>
      <c r="J3652" s="221">
        <f>(IF($E3781&lt;&gt;0,$J$2,IF($I3781&lt;&gt;0,$J$2,"")))</f>
        <v>1</v>
      </c>
      <c r="L3652" s="278"/>
      <c r="M3652" s="278"/>
      <c r="N3652" s="282"/>
      <c r="O3652" s="282"/>
      <c r="P3652" s="282"/>
      <c r="Q3652" s="278"/>
      <c r="R3652" s="278"/>
      <c r="S3652" s="282"/>
      <c r="T3652" s="282"/>
      <c r="U3652" s="278"/>
      <c r="V3652" s="282"/>
      <c r="W3652" s="282"/>
    </row>
    <row r="3653" spans="2:24">
      <c r="B3653" s="230" t="str">
        <f>$B$10</f>
        <v>(наименование на разпоредителя с бюджет)</v>
      </c>
      <c r="E3653" s="278"/>
      <c r="F3653" s="280">
        <f>$F$10</f>
        <v>0</v>
      </c>
      <c r="G3653" s="278"/>
      <c r="H3653" s="278"/>
      <c r="I3653" s="282"/>
      <c r="J3653" s="221">
        <f>(IF($E3781&lt;&gt;0,$J$2,IF($I3781&lt;&gt;0,$J$2,"")))</f>
        <v>1</v>
      </c>
      <c r="L3653" s="278"/>
      <c r="M3653" s="278"/>
      <c r="N3653" s="282"/>
      <c r="O3653" s="282"/>
      <c r="P3653" s="282"/>
      <c r="Q3653" s="278"/>
      <c r="R3653" s="278"/>
      <c r="S3653" s="282"/>
      <c r="T3653" s="282"/>
      <c r="U3653" s="278"/>
      <c r="V3653" s="282"/>
      <c r="W3653" s="282"/>
    </row>
    <row r="3654" spans="2:24">
      <c r="B3654" s="230"/>
      <c r="E3654" s="281"/>
      <c r="F3654" s="278"/>
      <c r="G3654" s="278"/>
      <c r="H3654" s="278"/>
      <c r="I3654" s="282"/>
      <c r="J3654" s="221">
        <f>(IF($E3781&lt;&gt;0,$J$2,IF($I3781&lt;&gt;0,$J$2,"")))</f>
        <v>1</v>
      </c>
      <c r="L3654" s="278"/>
      <c r="M3654" s="278"/>
      <c r="N3654" s="282"/>
      <c r="O3654" s="282"/>
      <c r="P3654" s="282"/>
      <c r="Q3654" s="278"/>
      <c r="R3654" s="278"/>
      <c r="S3654" s="282"/>
      <c r="T3654" s="282"/>
      <c r="U3654" s="278"/>
      <c r="V3654" s="282"/>
      <c r="W3654" s="282"/>
    </row>
    <row r="3655" spans="2:24" ht="18">
      <c r="B3655" s="883" t="str">
        <f>$B$12</f>
        <v>Маджарово</v>
      </c>
      <c r="C3655" s="884"/>
      <c r="D3655" s="885"/>
      <c r="E3655" s="229" t="s">
        <v>1657</v>
      </c>
      <c r="F3655" s="580" t="str">
        <f>$F$12</f>
        <v>7604</v>
      </c>
      <c r="G3655" s="278"/>
      <c r="H3655" s="278"/>
      <c r="I3655" s="282"/>
      <c r="J3655" s="221">
        <f>(IF($E3781&lt;&gt;0,$J$2,IF($I3781&lt;&gt;0,$J$2,"")))</f>
        <v>1</v>
      </c>
      <c r="L3655" s="278"/>
      <c r="M3655" s="278"/>
      <c r="N3655" s="282"/>
      <c r="O3655" s="282"/>
      <c r="P3655" s="282"/>
      <c r="Q3655" s="278"/>
      <c r="R3655" s="278"/>
      <c r="S3655" s="282"/>
      <c r="T3655" s="282"/>
      <c r="U3655" s="278"/>
      <c r="V3655" s="282"/>
      <c r="W3655" s="282"/>
    </row>
    <row r="3656" spans="2:24">
      <c r="B3656" s="581" t="str">
        <f>$B$13</f>
        <v>(наименование на първостепенния разпоредител с бюджет)</v>
      </c>
      <c r="E3656" s="281" t="s">
        <v>1658</v>
      </c>
      <c r="F3656" s="278"/>
      <c r="G3656" s="278"/>
      <c r="H3656" s="278"/>
      <c r="I3656" s="282"/>
      <c r="J3656" s="221">
        <f>(IF($E3781&lt;&gt;0,$J$2,IF($I3781&lt;&gt;0,$J$2,"")))</f>
        <v>1</v>
      </c>
      <c r="L3656" s="278"/>
      <c r="M3656" s="278"/>
      <c r="N3656" s="282"/>
      <c r="O3656" s="282"/>
      <c r="P3656" s="282"/>
      <c r="Q3656" s="278"/>
      <c r="R3656" s="278"/>
      <c r="S3656" s="282"/>
      <c r="T3656" s="282"/>
      <c r="U3656" s="278"/>
      <c r="V3656" s="282"/>
      <c r="W3656" s="282"/>
    </row>
    <row r="3657" spans="2:24" ht="18">
      <c r="B3657" s="230"/>
      <c r="D3657" s="441"/>
      <c r="E3657" s="277"/>
      <c r="F3657" s="277"/>
      <c r="G3657" s="277"/>
      <c r="H3657" s="277"/>
      <c r="I3657" s="384"/>
      <c r="J3657" s="221">
        <f>(IF($E3781&lt;&gt;0,$J$2,IF($I3781&lt;&gt;0,$J$2,"")))</f>
        <v>1</v>
      </c>
      <c r="L3657" s="278"/>
      <c r="M3657" s="278"/>
      <c r="N3657" s="282"/>
      <c r="O3657" s="282"/>
      <c r="P3657" s="282"/>
      <c r="Q3657" s="278"/>
      <c r="R3657" s="278"/>
      <c r="S3657" s="282"/>
      <c r="T3657" s="282"/>
      <c r="U3657" s="278"/>
      <c r="V3657" s="282"/>
      <c r="W3657" s="282"/>
    </row>
    <row r="3658" spans="2:24" ht="16.8" thickBot="1">
      <c r="C3658" s="227"/>
      <c r="D3658" s="228"/>
      <c r="E3658" s="278"/>
      <c r="F3658" s="281"/>
      <c r="G3658" s="281"/>
      <c r="H3658" s="281"/>
      <c r="I3658" s="284" t="s">
        <v>1659</v>
      </c>
      <c r="J3658" s="221">
        <f>(IF($E3781&lt;&gt;0,$J$2,IF($I3781&lt;&gt;0,$J$2,"")))</f>
        <v>1</v>
      </c>
      <c r="L3658" s="283" t="s">
        <v>91</v>
      </c>
      <c r="M3658" s="278"/>
      <c r="N3658" s="282"/>
      <c r="O3658" s="284" t="s">
        <v>1659</v>
      </c>
      <c r="P3658" s="282"/>
      <c r="Q3658" s="283" t="s">
        <v>92</v>
      </c>
      <c r="R3658" s="278"/>
      <c r="S3658" s="282"/>
      <c r="T3658" s="284" t="s">
        <v>1659</v>
      </c>
      <c r="U3658" s="278"/>
      <c r="V3658" s="282"/>
      <c r="W3658" s="284" t="s">
        <v>1659</v>
      </c>
    </row>
    <row r="3659" spans="2:24" ht="18.600000000000001" thickBot="1">
      <c r="B3659" s="674"/>
      <c r="C3659" s="675"/>
      <c r="D3659" s="676" t="s">
        <v>1055</v>
      </c>
      <c r="E3659" s="677"/>
      <c r="F3659" s="955" t="s">
        <v>1460</v>
      </c>
      <c r="G3659" s="956"/>
      <c r="H3659" s="957"/>
      <c r="I3659" s="958"/>
      <c r="J3659" s="221">
        <f>(IF($E3781&lt;&gt;0,$J$2,IF($I3781&lt;&gt;0,$J$2,"")))</f>
        <v>1</v>
      </c>
      <c r="L3659" s="912" t="s">
        <v>1888</v>
      </c>
      <c r="M3659" s="912" t="s">
        <v>1889</v>
      </c>
      <c r="N3659" s="905" t="s">
        <v>1890</v>
      </c>
      <c r="O3659" s="905" t="s">
        <v>93</v>
      </c>
      <c r="P3659" s="222"/>
      <c r="Q3659" s="905" t="s">
        <v>1891</v>
      </c>
      <c r="R3659" s="905" t="s">
        <v>1892</v>
      </c>
      <c r="S3659" s="905" t="s">
        <v>1893</v>
      </c>
      <c r="T3659" s="905" t="s">
        <v>94</v>
      </c>
      <c r="U3659" s="409" t="s">
        <v>95</v>
      </c>
      <c r="V3659" s="410"/>
      <c r="W3659" s="411"/>
      <c r="X3659" s="291"/>
    </row>
    <row r="3660" spans="2:24" ht="31.8" thickBot="1">
      <c r="B3660" s="678" t="s">
        <v>1575</v>
      </c>
      <c r="C3660" s="679" t="s">
        <v>1660</v>
      </c>
      <c r="D3660" s="680" t="s">
        <v>1056</v>
      </c>
      <c r="E3660" s="681"/>
      <c r="F3660" s="605" t="s">
        <v>1461</v>
      </c>
      <c r="G3660" s="605" t="s">
        <v>1462</v>
      </c>
      <c r="H3660" s="605" t="s">
        <v>1459</v>
      </c>
      <c r="I3660" s="605" t="s">
        <v>1049</v>
      </c>
      <c r="J3660" s="221">
        <f>(IF($E3781&lt;&gt;0,$J$2,IF($I3781&lt;&gt;0,$J$2,"")))</f>
        <v>1</v>
      </c>
      <c r="L3660" s="948"/>
      <c r="M3660" s="954"/>
      <c r="N3660" s="948"/>
      <c r="O3660" s="954"/>
      <c r="P3660" s="222"/>
      <c r="Q3660" s="945"/>
      <c r="R3660" s="945"/>
      <c r="S3660" s="945"/>
      <c r="T3660" s="945"/>
      <c r="U3660" s="412">
        <f>$C$3</f>
        <v>2023</v>
      </c>
      <c r="V3660" s="412">
        <f>$C$3+1</f>
        <v>2024</v>
      </c>
      <c r="W3660" s="412" t="str">
        <f>CONCATENATE("след ",$C$3+1)</f>
        <v>след 2024</v>
      </c>
      <c r="X3660" s="413" t="s">
        <v>96</v>
      </c>
    </row>
    <row r="3661" spans="2:24" ht="18" thickBot="1">
      <c r="B3661" s="506"/>
      <c r="C3661" s="397"/>
      <c r="D3661" s="295" t="s">
        <v>1244</v>
      </c>
      <c r="E3661" s="701"/>
      <c r="F3661" s="296"/>
      <c r="G3661" s="296"/>
      <c r="H3661" s="296"/>
      <c r="I3661" s="483"/>
      <c r="J3661" s="221">
        <f>(IF($E3781&lt;&gt;0,$J$2,IF($I3781&lt;&gt;0,$J$2,"")))</f>
        <v>1</v>
      </c>
      <c r="L3661" s="297" t="s">
        <v>97</v>
      </c>
      <c r="M3661" s="297" t="s">
        <v>98</v>
      </c>
      <c r="N3661" s="298" t="s">
        <v>99</v>
      </c>
      <c r="O3661" s="298" t="s">
        <v>100</v>
      </c>
      <c r="P3661" s="222"/>
      <c r="Q3661" s="504" t="s">
        <v>101</v>
      </c>
      <c r="R3661" s="504" t="s">
        <v>102</v>
      </c>
      <c r="S3661" s="504" t="s">
        <v>103</v>
      </c>
      <c r="T3661" s="504" t="s">
        <v>104</v>
      </c>
      <c r="U3661" s="504" t="s">
        <v>1026</v>
      </c>
      <c r="V3661" s="504" t="s">
        <v>1027</v>
      </c>
      <c r="W3661" s="504" t="s">
        <v>1028</v>
      </c>
      <c r="X3661" s="414" t="s">
        <v>1029</v>
      </c>
    </row>
    <row r="3662" spans="2:24" ht="122.4" thickBot="1">
      <c r="B3662" s="236"/>
      <c r="C3662" s="511">
        <f>VLOOKUP(D3662,OP_LIST2,2,FALSE)</f>
        <v>0</v>
      </c>
      <c r="D3662" s="512" t="s">
        <v>944</v>
      </c>
      <c r="E3662" s="702"/>
      <c r="F3662" s="368"/>
      <c r="G3662" s="368"/>
      <c r="H3662" s="368"/>
      <c r="I3662" s="303"/>
      <c r="J3662" s="221">
        <f>(IF($E3781&lt;&gt;0,$J$2,IF($I3781&lt;&gt;0,$J$2,"")))</f>
        <v>1</v>
      </c>
      <c r="L3662" s="415" t="s">
        <v>1030</v>
      </c>
      <c r="M3662" s="415" t="s">
        <v>1030</v>
      </c>
      <c r="N3662" s="415" t="s">
        <v>1031</v>
      </c>
      <c r="O3662" s="415" t="s">
        <v>1032</v>
      </c>
      <c r="P3662" s="222"/>
      <c r="Q3662" s="415" t="s">
        <v>1030</v>
      </c>
      <c r="R3662" s="415" t="s">
        <v>1030</v>
      </c>
      <c r="S3662" s="415" t="s">
        <v>1057</v>
      </c>
      <c r="T3662" s="415" t="s">
        <v>1034</v>
      </c>
      <c r="U3662" s="415" t="s">
        <v>1030</v>
      </c>
      <c r="V3662" s="415" t="s">
        <v>1030</v>
      </c>
      <c r="W3662" s="415" t="s">
        <v>1030</v>
      </c>
      <c r="X3662" s="306" t="s">
        <v>1035</v>
      </c>
    </row>
    <row r="3663" spans="2:24" ht="18" thickBot="1">
      <c r="B3663" s="510"/>
      <c r="C3663" s="513">
        <f>VLOOKUP(D3664,EBK_DEIN2,2,FALSE)</f>
        <v>8832</v>
      </c>
      <c r="D3663" s="505" t="s">
        <v>1444</v>
      </c>
      <c r="E3663" s="703"/>
      <c r="F3663" s="368"/>
      <c r="G3663" s="368"/>
      <c r="H3663" s="368"/>
      <c r="I3663" s="303"/>
      <c r="J3663" s="221">
        <f>(IF($E3781&lt;&gt;0,$J$2,IF($I3781&lt;&gt;0,$J$2,"")))</f>
        <v>1</v>
      </c>
      <c r="L3663" s="416"/>
      <c r="M3663" s="416"/>
      <c r="N3663" s="344"/>
      <c r="O3663" s="417"/>
      <c r="P3663" s="222"/>
      <c r="Q3663" s="416"/>
      <c r="R3663" s="416"/>
      <c r="S3663" s="344"/>
      <c r="T3663" s="417"/>
      <c r="U3663" s="416"/>
      <c r="V3663" s="344"/>
      <c r="W3663" s="417"/>
      <c r="X3663" s="418"/>
    </row>
    <row r="3664" spans="2:24" ht="18">
      <c r="B3664" s="419"/>
      <c r="C3664" s="238"/>
      <c r="D3664" s="502" t="s">
        <v>28</v>
      </c>
      <c r="E3664" s="703"/>
      <c r="F3664" s="368"/>
      <c r="G3664" s="368"/>
      <c r="H3664" s="368"/>
      <c r="I3664" s="303"/>
      <c r="J3664" s="221">
        <f>(IF($E3781&lt;&gt;0,$J$2,IF($I3781&lt;&gt;0,$J$2,"")))</f>
        <v>1</v>
      </c>
      <c r="L3664" s="416"/>
      <c r="M3664" s="416"/>
      <c r="N3664" s="344"/>
      <c r="O3664" s="420">
        <f>SUMIF(O3667:O3668,"&lt;0")+SUMIF(O3670:O3674,"&lt;0")+SUMIF(O3676:O3683,"&lt;0")+SUMIF(O3685:O3701,"&lt;0")+SUMIF(O3707:O3711,"&lt;0")+SUMIF(O3713:O3718,"&lt;0")+SUMIF(O3721:O3727,"&lt;0")+SUMIF(O3734:O3735,"&lt;0")+SUMIF(O3738:O3743,"&lt;0")+SUMIF(O3745:O3750,"&lt;0")+SUMIF(O3754,"&lt;0")+SUMIF(O3756:O3762,"&lt;0")+SUMIF(O3764:O3766,"&lt;0")+SUMIF(O3768:O3771,"&lt;0")+SUMIF(O3773:O3774,"&lt;0")+SUMIF(O3777,"&lt;0")</f>
        <v>-159100</v>
      </c>
      <c r="P3664" s="222"/>
      <c r="Q3664" s="416"/>
      <c r="R3664" s="416"/>
      <c r="S3664" s="344"/>
      <c r="T3664" s="420">
        <f>SUMIF(T3667:T3668,"&lt;0")+SUMIF(T3670:T3674,"&lt;0")+SUMIF(T3676:T3683,"&lt;0")+SUMIF(T3685:T3701,"&lt;0")+SUMIF(T3707:T3711,"&lt;0")+SUMIF(T3713:T3718,"&lt;0")+SUMIF(T3721:T3727,"&lt;0")+SUMIF(T3734:T3735,"&lt;0")+SUMIF(T3738:T3743,"&lt;0")+SUMIF(T3745:T3750,"&lt;0")+SUMIF(T3754,"&lt;0")+SUMIF(T3756:T3762,"&lt;0")+SUMIF(T3764:T3766,"&lt;0")+SUMIF(T3768:T3771,"&lt;0")+SUMIF(T3773:T3774,"&lt;0")+SUMIF(T3777,"&lt;0")</f>
        <v>-158941</v>
      </c>
      <c r="U3664" s="416"/>
      <c r="V3664" s="344"/>
      <c r="W3664" s="417"/>
      <c r="X3664" s="308"/>
    </row>
    <row r="3665" spans="2:24" ht="18.600000000000001" thickBot="1">
      <c r="B3665" s="354"/>
      <c r="C3665" s="238"/>
      <c r="D3665" s="292" t="s">
        <v>1058</v>
      </c>
      <c r="E3665" s="703"/>
      <c r="F3665" s="368"/>
      <c r="G3665" s="368"/>
      <c r="H3665" s="368"/>
      <c r="I3665" s="303"/>
      <c r="J3665" s="221">
        <f>(IF($E3781&lt;&gt;0,$J$2,IF($I3781&lt;&gt;0,$J$2,"")))</f>
        <v>1</v>
      </c>
      <c r="L3665" s="416"/>
      <c r="M3665" s="416"/>
      <c r="N3665" s="344"/>
      <c r="O3665" s="417"/>
      <c r="P3665" s="222"/>
      <c r="Q3665" s="416"/>
      <c r="R3665" s="416"/>
      <c r="S3665" s="344"/>
      <c r="T3665" s="417"/>
      <c r="U3665" s="416"/>
      <c r="V3665" s="344"/>
      <c r="W3665" s="417"/>
      <c r="X3665" s="310"/>
    </row>
    <row r="3666" spans="2:24" ht="18.600000000000001" hidden="1" thickBot="1">
      <c r="B3666" s="682">
        <v>100</v>
      </c>
      <c r="C3666" s="959" t="s">
        <v>1245</v>
      </c>
      <c r="D3666" s="960"/>
      <c r="E3666" s="683"/>
      <c r="F3666" s="684">
        <f>SUM(F3667:F3668)</f>
        <v>0</v>
      </c>
      <c r="G3666" s="685">
        <f>SUM(G3667:G3668)</f>
        <v>0</v>
      </c>
      <c r="H3666" s="685">
        <f>SUM(H3667:H3668)</f>
        <v>0</v>
      </c>
      <c r="I3666" s="685">
        <f>SUM(I3667:I3668)</f>
        <v>0</v>
      </c>
      <c r="J3666" s="243" t="str">
        <f t="shared" ref="J3666:J3697" si="1096">(IF($E3666&lt;&gt;0,$J$2,IF($I3666&lt;&gt;0,$J$2,"")))</f>
        <v/>
      </c>
      <c r="K3666" s="244"/>
      <c r="L3666" s="311">
        <f>SUM(L3667:L3668)</f>
        <v>0</v>
      </c>
      <c r="M3666" s="312">
        <f>SUM(M3667:M3668)</f>
        <v>0</v>
      </c>
      <c r="N3666" s="421">
        <f>SUM(N3667:N3668)</f>
        <v>0</v>
      </c>
      <c r="O3666" s="422">
        <f>SUM(O3667:O3668)</f>
        <v>0</v>
      </c>
      <c r="P3666" s="244"/>
      <c r="Q3666" s="707"/>
      <c r="R3666" s="708"/>
      <c r="S3666" s="709"/>
      <c r="T3666" s="708"/>
      <c r="U3666" s="708"/>
      <c r="V3666" s="708"/>
      <c r="W3666" s="710"/>
      <c r="X3666" s="313">
        <f t="shared" ref="X3666:X3697" si="1097">T3666-U3666-V3666-W3666</f>
        <v>0</v>
      </c>
    </row>
    <row r="3667" spans="2:24" ht="18.600000000000001" hidden="1" thickBot="1">
      <c r="B3667" s="140"/>
      <c r="C3667" s="144">
        <v>101</v>
      </c>
      <c r="D3667" s="138" t="s">
        <v>1246</v>
      </c>
      <c r="E3667" s="704"/>
      <c r="F3667" s="449"/>
      <c r="G3667" s="245"/>
      <c r="H3667" s="245"/>
      <c r="I3667" s="476">
        <f>F3667+G3667+H3667</f>
        <v>0</v>
      </c>
      <c r="J3667" s="243" t="str">
        <f t="shared" si="1096"/>
        <v/>
      </c>
      <c r="K3667" s="244"/>
      <c r="L3667" s="423"/>
      <c r="M3667" s="252"/>
      <c r="N3667" s="315">
        <f>I3667</f>
        <v>0</v>
      </c>
      <c r="O3667" s="424">
        <f>L3667+M3667-N3667</f>
        <v>0</v>
      </c>
      <c r="P3667" s="244"/>
      <c r="Q3667" s="663"/>
      <c r="R3667" s="667"/>
      <c r="S3667" s="667"/>
      <c r="T3667" s="667"/>
      <c r="U3667" s="667"/>
      <c r="V3667" s="667"/>
      <c r="W3667" s="711"/>
      <c r="X3667" s="313">
        <f t="shared" si="1097"/>
        <v>0</v>
      </c>
    </row>
    <row r="3668" spans="2:24" ht="18.600000000000001" hidden="1" thickBot="1">
      <c r="B3668" s="140"/>
      <c r="C3668" s="137">
        <v>102</v>
      </c>
      <c r="D3668" s="139" t="s">
        <v>1247</v>
      </c>
      <c r="E3668" s="704"/>
      <c r="F3668" s="449"/>
      <c r="G3668" s="245"/>
      <c r="H3668" s="245"/>
      <c r="I3668" s="476">
        <f>F3668+G3668+H3668</f>
        <v>0</v>
      </c>
      <c r="J3668" s="243" t="str">
        <f t="shared" si="1096"/>
        <v/>
      </c>
      <c r="K3668" s="244"/>
      <c r="L3668" s="423"/>
      <c r="M3668" s="252"/>
      <c r="N3668" s="315">
        <f>I3668</f>
        <v>0</v>
      </c>
      <c r="O3668" s="424">
        <f>L3668+M3668-N3668</f>
        <v>0</v>
      </c>
      <c r="P3668" s="244"/>
      <c r="Q3668" s="663"/>
      <c r="R3668" s="667"/>
      <c r="S3668" s="667"/>
      <c r="T3668" s="667"/>
      <c r="U3668" s="667"/>
      <c r="V3668" s="667"/>
      <c r="W3668" s="711"/>
      <c r="X3668" s="313">
        <f t="shared" si="1097"/>
        <v>0</v>
      </c>
    </row>
    <row r="3669" spans="2:24" ht="18.600000000000001" hidden="1" thickBot="1">
      <c r="B3669" s="686">
        <v>200</v>
      </c>
      <c r="C3669" s="946" t="s">
        <v>1248</v>
      </c>
      <c r="D3669" s="946"/>
      <c r="E3669" s="687"/>
      <c r="F3669" s="688">
        <f>SUM(F3670:F3674)</f>
        <v>0</v>
      </c>
      <c r="G3669" s="689">
        <f>SUM(G3670:G3674)</f>
        <v>0</v>
      </c>
      <c r="H3669" s="689">
        <f>SUM(H3670:H3674)</f>
        <v>0</v>
      </c>
      <c r="I3669" s="689">
        <f>SUM(I3670:I3674)</f>
        <v>0</v>
      </c>
      <c r="J3669" s="243" t="str">
        <f t="shared" si="1096"/>
        <v/>
      </c>
      <c r="K3669" s="244"/>
      <c r="L3669" s="316">
        <f>SUM(L3670:L3674)</f>
        <v>0</v>
      </c>
      <c r="M3669" s="317">
        <f>SUM(M3670:M3674)</f>
        <v>0</v>
      </c>
      <c r="N3669" s="425">
        <f>SUM(N3670:N3674)</f>
        <v>0</v>
      </c>
      <c r="O3669" s="426">
        <f>SUM(O3670:O3674)</f>
        <v>0</v>
      </c>
      <c r="P3669" s="244"/>
      <c r="Q3669" s="665"/>
      <c r="R3669" s="666"/>
      <c r="S3669" s="666"/>
      <c r="T3669" s="666"/>
      <c r="U3669" s="666"/>
      <c r="V3669" s="666"/>
      <c r="W3669" s="712"/>
      <c r="X3669" s="313">
        <f t="shared" si="1097"/>
        <v>0</v>
      </c>
    </row>
    <row r="3670" spans="2:24" ht="18.600000000000001" hidden="1" thickBot="1">
      <c r="B3670" s="143"/>
      <c r="C3670" s="144">
        <v>201</v>
      </c>
      <c r="D3670" s="138" t="s">
        <v>1249</v>
      </c>
      <c r="E3670" s="704"/>
      <c r="F3670" s="449"/>
      <c r="G3670" s="245"/>
      <c r="H3670" s="245"/>
      <c r="I3670" s="476">
        <f>F3670+G3670+H3670</f>
        <v>0</v>
      </c>
      <c r="J3670" s="243" t="str">
        <f t="shared" si="1096"/>
        <v/>
      </c>
      <c r="K3670" s="244"/>
      <c r="L3670" s="423"/>
      <c r="M3670" s="252"/>
      <c r="N3670" s="315">
        <f>I3670</f>
        <v>0</v>
      </c>
      <c r="O3670" s="424">
        <f>L3670+M3670-N3670</f>
        <v>0</v>
      </c>
      <c r="P3670" s="244"/>
      <c r="Q3670" s="663"/>
      <c r="R3670" s="667"/>
      <c r="S3670" s="667"/>
      <c r="T3670" s="667"/>
      <c r="U3670" s="667"/>
      <c r="V3670" s="667"/>
      <c r="W3670" s="711"/>
      <c r="X3670" s="313">
        <f t="shared" si="1097"/>
        <v>0</v>
      </c>
    </row>
    <row r="3671" spans="2:24" ht="18.600000000000001" hidden="1" thickBot="1">
      <c r="B3671" s="136"/>
      <c r="C3671" s="137">
        <v>202</v>
      </c>
      <c r="D3671" s="145" t="s">
        <v>1250</v>
      </c>
      <c r="E3671" s="704"/>
      <c r="F3671" s="449"/>
      <c r="G3671" s="245"/>
      <c r="H3671" s="245"/>
      <c r="I3671" s="476">
        <f>F3671+G3671+H3671</f>
        <v>0</v>
      </c>
      <c r="J3671" s="243" t="str">
        <f t="shared" si="1096"/>
        <v/>
      </c>
      <c r="K3671" s="244"/>
      <c r="L3671" s="423"/>
      <c r="M3671" s="252"/>
      <c r="N3671" s="315">
        <f>I3671</f>
        <v>0</v>
      </c>
      <c r="O3671" s="424">
        <f>L3671+M3671-N3671</f>
        <v>0</v>
      </c>
      <c r="P3671" s="244"/>
      <c r="Q3671" s="663"/>
      <c r="R3671" s="667"/>
      <c r="S3671" s="667"/>
      <c r="T3671" s="667"/>
      <c r="U3671" s="667"/>
      <c r="V3671" s="667"/>
      <c r="W3671" s="711"/>
      <c r="X3671" s="313">
        <f t="shared" si="1097"/>
        <v>0</v>
      </c>
    </row>
    <row r="3672" spans="2:24" ht="18.600000000000001" hidden="1" thickBot="1">
      <c r="B3672" s="152"/>
      <c r="C3672" s="137">
        <v>205</v>
      </c>
      <c r="D3672" s="145" t="s">
        <v>901</v>
      </c>
      <c r="E3672" s="704"/>
      <c r="F3672" s="449"/>
      <c r="G3672" s="245"/>
      <c r="H3672" s="245"/>
      <c r="I3672" s="476">
        <f>F3672+G3672+H3672</f>
        <v>0</v>
      </c>
      <c r="J3672" s="243" t="str">
        <f t="shared" si="1096"/>
        <v/>
      </c>
      <c r="K3672" s="244"/>
      <c r="L3672" s="423"/>
      <c r="M3672" s="252"/>
      <c r="N3672" s="315">
        <f>I3672</f>
        <v>0</v>
      </c>
      <c r="O3672" s="424">
        <f>L3672+M3672-N3672</f>
        <v>0</v>
      </c>
      <c r="P3672" s="244"/>
      <c r="Q3672" s="663"/>
      <c r="R3672" s="667"/>
      <c r="S3672" s="667"/>
      <c r="T3672" s="667"/>
      <c r="U3672" s="667"/>
      <c r="V3672" s="667"/>
      <c r="W3672" s="711"/>
      <c r="X3672" s="313">
        <f t="shared" si="1097"/>
        <v>0</v>
      </c>
    </row>
    <row r="3673" spans="2:24" ht="18.600000000000001" hidden="1" thickBot="1">
      <c r="B3673" s="152"/>
      <c r="C3673" s="137">
        <v>208</v>
      </c>
      <c r="D3673" s="159" t="s">
        <v>902</v>
      </c>
      <c r="E3673" s="704"/>
      <c r="F3673" s="449"/>
      <c r="G3673" s="245"/>
      <c r="H3673" s="245"/>
      <c r="I3673" s="476">
        <f>F3673+G3673+H3673</f>
        <v>0</v>
      </c>
      <c r="J3673" s="243" t="str">
        <f t="shared" si="1096"/>
        <v/>
      </c>
      <c r="K3673" s="244"/>
      <c r="L3673" s="423"/>
      <c r="M3673" s="252"/>
      <c r="N3673" s="315">
        <f>I3673</f>
        <v>0</v>
      </c>
      <c r="O3673" s="424">
        <f>L3673+M3673-N3673</f>
        <v>0</v>
      </c>
      <c r="P3673" s="244"/>
      <c r="Q3673" s="663"/>
      <c r="R3673" s="667"/>
      <c r="S3673" s="667"/>
      <c r="T3673" s="667"/>
      <c r="U3673" s="667"/>
      <c r="V3673" s="667"/>
      <c r="W3673" s="711"/>
      <c r="X3673" s="313">
        <f t="shared" si="1097"/>
        <v>0</v>
      </c>
    </row>
    <row r="3674" spans="2:24" ht="18.600000000000001" hidden="1" thickBot="1">
      <c r="B3674" s="143"/>
      <c r="C3674" s="142">
        <v>209</v>
      </c>
      <c r="D3674" s="148" t="s">
        <v>903</v>
      </c>
      <c r="E3674" s="704"/>
      <c r="F3674" s="449"/>
      <c r="G3674" s="245"/>
      <c r="H3674" s="245"/>
      <c r="I3674" s="476">
        <f>F3674+G3674+H3674</f>
        <v>0</v>
      </c>
      <c r="J3674" s="243" t="str">
        <f t="shared" si="1096"/>
        <v/>
      </c>
      <c r="K3674" s="244"/>
      <c r="L3674" s="423"/>
      <c r="M3674" s="252"/>
      <c r="N3674" s="315">
        <f>I3674</f>
        <v>0</v>
      </c>
      <c r="O3674" s="424">
        <f>L3674+M3674-N3674</f>
        <v>0</v>
      </c>
      <c r="P3674" s="244"/>
      <c r="Q3674" s="663"/>
      <c r="R3674" s="667"/>
      <c r="S3674" s="667"/>
      <c r="T3674" s="667"/>
      <c r="U3674" s="667"/>
      <c r="V3674" s="667"/>
      <c r="W3674" s="711"/>
      <c r="X3674" s="313">
        <f t="shared" si="1097"/>
        <v>0</v>
      </c>
    </row>
    <row r="3675" spans="2:24" ht="18.600000000000001" hidden="1" thickBot="1">
      <c r="B3675" s="686">
        <v>500</v>
      </c>
      <c r="C3675" s="947" t="s">
        <v>203</v>
      </c>
      <c r="D3675" s="947"/>
      <c r="E3675" s="687"/>
      <c r="F3675" s="688">
        <f>SUM(F3676:F3682)</f>
        <v>0</v>
      </c>
      <c r="G3675" s="689">
        <f>SUM(G3676:G3682)</f>
        <v>0</v>
      </c>
      <c r="H3675" s="689">
        <f>SUM(H3676:H3682)</f>
        <v>0</v>
      </c>
      <c r="I3675" s="689">
        <f>SUM(I3676:I3682)</f>
        <v>0</v>
      </c>
      <c r="J3675" s="243" t="str">
        <f t="shared" si="1096"/>
        <v/>
      </c>
      <c r="K3675" s="244"/>
      <c r="L3675" s="316">
        <f>SUM(L3676:L3682)</f>
        <v>0</v>
      </c>
      <c r="M3675" s="317">
        <f>SUM(M3676:M3682)</f>
        <v>0</v>
      </c>
      <c r="N3675" s="425">
        <f>SUM(N3676:N3682)</f>
        <v>0</v>
      </c>
      <c r="O3675" s="426">
        <f>SUM(O3676:O3682)</f>
        <v>0</v>
      </c>
      <c r="P3675" s="244"/>
      <c r="Q3675" s="665"/>
      <c r="R3675" s="666"/>
      <c r="S3675" s="667"/>
      <c r="T3675" s="666"/>
      <c r="U3675" s="666"/>
      <c r="V3675" s="666"/>
      <c r="W3675" s="712"/>
      <c r="X3675" s="313">
        <f t="shared" si="1097"/>
        <v>0</v>
      </c>
    </row>
    <row r="3676" spans="2:24" ht="18.600000000000001" hidden="1" thickBot="1">
      <c r="B3676" s="143"/>
      <c r="C3676" s="160">
        <v>551</v>
      </c>
      <c r="D3676" s="456" t="s">
        <v>204</v>
      </c>
      <c r="E3676" s="704"/>
      <c r="F3676" s="449"/>
      <c r="G3676" s="245"/>
      <c r="H3676" s="245"/>
      <c r="I3676" s="476">
        <f t="shared" ref="I3676:I3683" si="1098">F3676+G3676+H3676</f>
        <v>0</v>
      </c>
      <c r="J3676" s="243" t="str">
        <f t="shared" si="1096"/>
        <v/>
      </c>
      <c r="K3676" s="244"/>
      <c r="L3676" s="423"/>
      <c r="M3676" s="252"/>
      <c r="N3676" s="315">
        <f t="shared" ref="N3676:N3683" si="1099">I3676</f>
        <v>0</v>
      </c>
      <c r="O3676" s="424">
        <f t="shared" ref="O3676:O3683" si="1100">L3676+M3676-N3676</f>
        <v>0</v>
      </c>
      <c r="P3676" s="244"/>
      <c r="Q3676" s="663"/>
      <c r="R3676" s="667"/>
      <c r="S3676" s="667"/>
      <c r="T3676" s="667"/>
      <c r="U3676" s="667"/>
      <c r="V3676" s="667"/>
      <c r="W3676" s="711"/>
      <c r="X3676" s="313">
        <f t="shared" si="1097"/>
        <v>0</v>
      </c>
    </row>
    <row r="3677" spans="2:24" ht="18.600000000000001" hidden="1" thickBot="1">
      <c r="B3677" s="143"/>
      <c r="C3677" s="161">
        <v>552</v>
      </c>
      <c r="D3677" s="457" t="s">
        <v>205</v>
      </c>
      <c r="E3677" s="704"/>
      <c r="F3677" s="449"/>
      <c r="G3677" s="245"/>
      <c r="H3677" s="245"/>
      <c r="I3677" s="476">
        <f t="shared" si="1098"/>
        <v>0</v>
      </c>
      <c r="J3677" s="243" t="str">
        <f t="shared" si="1096"/>
        <v/>
      </c>
      <c r="K3677" s="244"/>
      <c r="L3677" s="423"/>
      <c r="M3677" s="252"/>
      <c r="N3677" s="315">
        <f t="shared" si="1099"/>
        <v>0</v>
      </c>
      <c r="O3677" s="424">
        <f t="shared" si="1100"/>
        <v>0</v>
      </c>
      <c r="P3677" s="244"/>
      <c r="Q3677" s="663"/>
      <c r="R3677" s="667"/>
      <c r="S3677" s="667"/>
      <c r="T3677" s="667"/>
      <c r="U3677" s="667"/>
      <c r="V3677" s="667"/>
      <c r="W3677" s="711"/>
      <c r="X3677" s="313">
        <f t="shared" si="1097"/>
        <v>0</v>
      </c>
    </row>
    <row r="3678" spans="2:24" ht="18.600000000000001" hidden="1" thickBot="1">
      <c r="B3678" s="143"/>
      <c r="C3678" s="161">
        <v>558</v>
      </c>
      <c r="D3678" s="457" t="s">
        <v>1676</v>
      </c>
      <c r="E3678" s="704"/>
      <c r="F3678" s="592">
        <v>0</v>
      </c>
      <c r="G3678" s="592">
        <v>0</v>
      </c>
      <c r="H3678" s="592">
        <v>0</v>
      </c>
      <c r="I3678" s="476">
        <f t="shared" si="1098"/>
        <v>0</v>
      </c>
      <c r="J3678" s="243" t="str">
        <f t="shared" si="1096"/>
        <v/>
      </c>
      <c r="K3678" s="244"/>
      <c r="L3678" s="423"/>
      <c r="M3678" s="252"/>
      <c r="N3678" s="315">
        <f t="shared" si="1099"/>
        <v>0</v>
      </c>
      <c r="O3678" s="424">
        <f t="shared" si="1100"/>
        <v>0</v>
      </c>
      <c r="P3678" s="244"/>
      <c r="Q3678" s="663"/>
      <c r="R3678" s="667"/>
      <c r="S3678" s="667"/>
      <c r="T3678" s="667"/>
      <c r="U3678" s="667"/>
      <c r="V3678" s="667"/>
      <c r="W3678" s="711"/>
      <c r="X3678" s="313">
        <f t="shared" si="1097"/>
        <v>0</v>
      </c>
    </row>
    <row r="3679" spans="2:24" ht="18.600000000000001" hidden="1" thickBot="1">
      <c r="B3679" s="143"/>
      <c r="C3679" s="161">
        <v>560</v>
      </c>
      <c r="D3679" s="458" t="s">
        <v>206</v>
      </c>
      <c r="E3679" s="704"/>
      <c r="F3679" s="449"/>
      <c r="G3679" s="245"/>
      <c r="H3679" s="245"/>
      <c r="I3679" s="476">
        <f t="shared" si="1098"/>
        <v>0</v>
      </c>
      <c r="J3679" s="243" t="str">
        <f t="shared" si="1096"/>
        <v/>
      </c>
      <c r="K3679" s="244"/>
      <c r="L3679" s="423"/>
      <c r="M3679" s="252"/>
      <c r="N3679" s="315">
        <f t="shared" si="1099"/>
        <v>0</v>
      </c>
      <c r="O3679" s="424">
        <f t="shared" si="1100"/>
        <v>0</v>
      </c>
      <c r="P3679" s="244"/>
      <c r="Q3679" s="663"/>
      <c r="R3679" s="667"/>
      <c r="S3679" s="667"/>
      <c r="T3679" s="667"/>
      <c r="U3679" s="667"/>
      <c r="V3679" s="667"/>
      <c r="W3679" s="711"/>
      <c r="X3679" s="313">
        <f t="shared" si="1097"/>
        <v>0</v>
      </c>
    </row>
    <row r="3680" spans="2:24" ht="18.600000000000001" hidden="1" thickBot="1">
      <c r="B3680" s="143"/>
      <c r="C3680" s="161">
        <v>580</v>
      </c>
      <c r="D3680" s="457" t="s">
        <v>207</v>
      </c>
      <c r="E3680" s="704"/>
      <c r="F3680" s="449"/>
      <c r="G3680" s="245"/>
      <c r="H3680" s="245"/>
      <c r="I3680" s="476">
        <f t="shared" si="1098"/>
        <v>0</v>
      </c>
      <c r="J3680" s="243" t="str">
        <f t="shared" si="1096"/>
        <v/>
      </c>
      <c r="K3680" s="244"/>
      <c r="L3680" s="423"/>
      <c r="M3680" s="252"/>
      <c r="N3680" s="315">
        <f t="shared" si="1099"/>
        <v>0</v>
      </c>
      <c r="O3680" s="424">
        <f t="shared" si="1100"/>
        <v>0</v>
      </c>
      <c r="P3680" s="244"/>
      <c r="Q3680" s="663"/>
      <c r="R3680" s="667"/>
      <c r="S3680" s="667"/>
      <c r="T3680" s="667"/>
      <c r="U3680" s="667"/>
      <c r="V3680" s="667"/>
      <c r="W3680" s="711"/>
      <c r="X3680" s="313">
        <f t="shared" si="1097"/>
        <v>0</v>
      </c>
    </row>
    <row r="3681" spans="2:24" ht="18.600000000000001" hidden="1" thickBot="1">
      <c r="B3681" s="143"/>
      <c r="C3681" s="161">
        <v>588</v>
      </c>
      <c r="D3681" s="457" t="s">
        <v>1681</v>
      </c>
      <c r="E3681" s="704"/>
      <c r="F3681" s="592">
        <v>0</v>
      </c>
      <c r="G3681" s="592">
        <v>0</v>
      </c>
      <c r="H3681" s="592">
        <v>0</v>
      </c>
      <c r="I3681" s="476">
        <f t="shared" si="1098"/>
        <v>0</v>
      </c>
      <c r="J3681" s="243" t="str">
        <f t="shared" si="1096"/>
        <v/>
      </c>
      <c r="K3681" s="244"/>
      <c r="L3681" s="423"/>
      <c r="M3681" s="252"/>
      <c r="N3681" s="315">
        <f t="shared" si="1099"/>
        <v>0</v>
      </c>
      <c r="O3681" s="424">
        <f t="shared" si="1100"/>
        <v>0</v>
      </c>
      <c r="P3681" s="244"/>
      <c r="Q3681" s="663"/>
      <c r="R3681" s="667"/>
      <c r="S3681" s="667"/>
      <c r="T3681" s="667"/>
      <c r="U3681" s="667"/>
      <c r="V3681" s="667"/>
      <c r="W3681" s="711"/>
      <c r="X3681" s="313">
        <f t="shared" si="1097"/>
        <v>0</v>
      </c>
    </row>
    <row r="3682" spans="2:24" ht="32.4" hidden="1" thickBot="1">
      <c r="B3682" s="143"/>
      <c r="C3682" s="162">
        <v>590</v>
      </c>
      <c r="D3682" s="459" t="s">
        <v>208</v>
      </c>
      <c r="E3682" s="704"/>
      <c r="F3682" s="449"/>
      <c r="G3682" s="245"/>
      <c r="H3682" s="245"/>
      <c r="I3682" s="476">
        <f t="shared" si="1098"/>
        <v>0</v>
      </c>
      <c r="J3682" s="243" t="str">
        <f t="shared" si="1096"/>
        <v/>
      </c>
      <c r="K3682" s="244"/>
      <c r="L3682" s="423"/>
      <c r="M3682" s="252"/>
      <c r="N3682" s="315">
        <f t="shared" si="1099"/>
        <v>0</v>
      </c>
      <c r="O3682" s="424">
        <f t="shared" si="1100"/>
        <v>0</v>
      </c>
      <c r="P3682" s="244"/>
      <c r="Q3682" s="663"/>
      <c r="R3682" s="667"/>
      <c r="S3682" s="667"/>
      <c r="T3682" s="667"/>
      <c r="U3682" s="667"/>
      <c r="V3682" s="667"/>
      <c r="W3682" s="711"/>
      <c r="X3682" s="313">
        <f t="shared" si="1097"/>
        <v>0</v>
      </c>
    </row>
    <row r="3683" spans="2:24" ht="18.600000000000001" hidden="1" thickBot="1">
      <c r="B3683" s="686">
        <v>800</v>
      </c>
      <c r="C3683" s="947" t="s">
        <v>1059</v>
      </c>
      <c r="D3683" s="947"/>
      <c r="E3683" s="687"/>
      <c r="F3683" s="690"/>
      <c r="G3683" s="691"/>
      <c r="H3683" s="691"/>
      <c r="I3683" s="692">
        <f t="shared" si="1098"/>
        <v>0</v>
      </c>
      <c r="J3683" s="243" t="str">
        <f t="shared" si="1096"/>
        <v/>
      </c>
      <c r="K3683" s="244"/>
      <c r="L3683" s="428"/>
      <c r="M3683" s="254"/>
      <c r="N3683" s="315">
        <f t="shared" si="1099"/>
        <v>0</v>
      </c>
      <c r="O3683" s="424">
        <f t="shared" si="1100"/>
        <v>0</v>
      </c>
      <c r="P3683" s="244"/>
      <c r="Q3683" s="665"/>
      <c r="R3683" s="666"/>
      <c r="S3683" s="667"/>
      <c r="T3683" s="667"/>
      <c r="U3683" s="666"/>
      <c r="V3683" s="667"/>
      <c r="W3683" s="711"/>
      <c r="X3683" s="313">
        <f t="shared" si="1097"/>
        <v>0</v>
      </c>
    </row>
    <row r="3684" spans="2:24" ht="18.600000000000001" thickBot="1">
      <c r="B3684" s="686">
        <v>1000</v>
      </c>
      <c r="C3684" s="943" t="s">
        <v>210</v>
      </c>
      <c r="D3684" s="943"/>
      <c r="E3684" s="687"/>
      <c r="F3684" s="688">
        <f>SUM(F3685:F3701)</f>
        <v>0</v>
      </c>
      <c r="G3684" s="689">
        <f>SUM(G3685:G3701)</f>
        <v>159100</v>
      </c>
      <c r="H3684" s="689">
        <f>SUM(H3685:H3701)</f>
        <v>0</v>
      </c>
      <c r="I3684" s="689">
        <f>SUM(I3685:I3701)</f>
        <v>159100</v>
      </c>
      <c r="J3684" s="243">
        <f t="shared" si="1096"/>
        <v>1</v>
      </c>
      <c r="K3684" s="244"/>
      <c r="L3684" s="316">
        <f>SUM(L3685:L3701)</f>
        <v>0</v>
      </c>
      <c r="M3684" s="317">
        <f>SUM(M3685:M3701)</f>
        <v>0</v>
      </c>
      <c r="N3684" s="425">
        <f>SUM(N3685:N3701)</f>
        <v>159100</v>
      </c>
      <c r="O3684" s="426">
        <f>SUM(O3685:O3701)</f>
        <v>-159100</v>
      </c>
      <c r="P3684" s="244"/>
      <c r="Q3684" s="316">
        <f t="shared" ref="Q3684:W3684" si="1101">SUM(Q3685:Q3701)</f>
        <v>0</v>
      </c>
      <c r="R3684" s="317">
        <f t="shared" si="1101"/>
        <v>0</v>
      </c>
      <c r="S3684" s="317">
        <f t="shared" si="1101"/>
        <v>158941</v>
      </c>
      <c r="T3684" s="317">
        <f t="shared" si="1101"/>
        <v>-158941</v>
      </c>
      <c r="U3684" s="317">
        <f t="shared" si="1101"/>
        <v>0</v>
      </c>
      <c r="V3684" s="317">
        <f t="shared" si="1101"/>
        <v>0</v>
      </c>
      <c r="W3684" s="426">
        <f t="shared" si="1101"/>
        <v>0</v>
      </c>
      <c r="X3684" s="313">
        <f t="shared" si="1097"/>
        <v>-158941</v>
      </c>
    </row>
    <row r="3685" spans="2:24" ht="18.600000000000001" hidden="1" thickBot="1">
      <c r="B3685" s="136"/>
      <c r="C3685" s="144">
        <v>1011</v>
      </c>
      <c r="D3685" s="163" t="s">
        <v>211</v>
      </c>
      <c r="E3685" s="704"/>
      <c r="F3685" s="449"/>
      <c r="G3685" s="245"/>
      <c r="H3685" s="245"/>
      <c r="I3685" s="476">
        <f t="shared" ref="I3685:I3701" si="1102">F3685+G3685+H3685</f>
        <v>0</v>
      </c>
      <c r="J3685" s="243" t="str">
        <f t="shared" si="1096"/>
        <v/>
      </c>
      <c r="K3685" s="244"/>
      <c r="L3685" s="423"/>
      <c r="M3685" s="252"/>
      <c r="N3685" s="315">
        <f t="shared" ref="N3685:N3701" si="1103">I3685</f>
        <v>0</v>
      </c>
      <c r="O3685" s="424">
        <f t="shared" ref="O3685:O3701" si="1104">L3685+M3685-N3685</f>
        <v>0</v>
      </c>
      <c r="P3685" s="244"/>
      <c r="Q3685" s="423"/>
      <c r="R3685" s="252"/>
      <c r="S3685" s="429">
        <f t="shared" ref="S3685:S3692" si="1105">+IF(+(L3685+M3685)&gt;=I3685,+M3685,+(+I3685-L3685))</f>
        <v>0</v>
      </c>
      <c r="T3685" s="315">
        <f t="shared" ref="T3685:T3692" si="1106">Q3685+R3685-S3685</f>
        <v>0</v>
      </c>
      <c r="U3685" s="252"/>
      <c r="V3685" s="252"/>
      <c r="W3685" s="253"/>
      <c r="X3685" s="313">
        <f t="shared" si="1097"/>
        <v>0</v>
      </c>
    </row>
    <row r="3686" spans="2:24" ht="18.600000000000001" hidden="1" thickBot="1">
      <c r="B3686" s="136"/>
      <c r="C3686" s="137">
        <v>1012</v>
      </c>
      <c r="D3686" s="145" t="s">
        <v>212</v>
      </c>
      <c r="E3686" s="704"/>
      <c r="F3686" s="449"/>
      <c r="G3686" s="245"/>
      <c r="H3686" s="245"/>
      <c r="I3686" s="476">
        <f t="shared" si="1102"/>
        <v>0</v>
      </c>
      <c r="J3686" s="243" t="str">
        <f t="shared" si="1096"/>
        <v/>
      </c>
      <c r="K3686" s="244"/>
      <c r="L3686" s="423"/>
      <c r="M3686" s="252"/>
      <c r="N3686" s="315">
        <f t="shared" si="1103"/>
        <v>0</v>
      </c>
      <c r="O3686" s="424">
        <f t="shared" si="1104"/>
        <v>0</v>
      </c>
      <c r="P3686" s="244"/>
      <c r="Q3686" s="423"/>
      <c r="R3686" s="252"/>
      <c r="S3686" s="429">
        <f t="shared" si="1105"/>
        <v>0</v>
      </c>
      <c r="T3686" s="315">
        <f t="shared" si="1106"/>
        <v>0</v>
      </c>
      <c r="U3686" s="252"/>
      <c r="V3686" s="252"/>
      <c r="W3686" s="253"/>
      <c r="X3686" s="313">
        <f t="shared" si="1097"/>
        <v>0</v>
      </c>
    </row>
    <row r="3687" spans="2:24" ht="18.600000000000001" hidden="1" thickBot="1">
      <c r="B3687" s="136"/>
      <c r="C3687" s="137">
        <v>1013</v>
      </c>
      <c r="D3687" s="145" t="s">
        <v>213</v>
      </c>
      <c r="E3687" s="704"/>
      <c r="F3687" s="449"/>
      <c r="G3687" s="245"/>
      <c r="H3687" s="245"/>
      <c r="I3687" s="476">
        <f t="shared" si="1102"/>
        <v>0</v>
      </c>
      <c r="J3687" s="243" t="str">
        <f t="shared" si="1096"/>
        <v/>
      </c>
      <c r="K3687" s="244"/>
      <c r="L3687" s="423"/>
      <c r="M3687" s="252"/>
      <c r="N3687" s="315">
        <f t="shared" si="1103"/>
        <v>0</v>
      </c>
      <c r="O3687" s="424">
        <f t="shared" si="1104"/>
        <v>0</v>
      </c>
      <c r="P3687" s="244"/>
      <c r="Q3687" s="423"/>
      <c r="R3687" s="252"/>
      <c r="S3687" s="429">
        <f t="shared" si="1105"/>
        <v>0</v>
      </c>
      <c r="T3687" s="315">
        <f t="shared" si="1106"/>
        <v>0</v>
      </c>
      <c r="U3687" s="252"/>
      <c r="V3687" s="252"/>
      <c r="W3687" s="253"/>
      <c r="X3687" s="313">
        <f t="shared" si="1097"/>
        <v>0</v>
      </c>
    </row>
    <row r="3688" spans="2:24" ht="18.600000000000001" hidden="1" thickBot="1">
      <c r="B3688" s="136"/>
      <c r="C3688" s="137">
        <v>1014</v>
      </c>
      <c r="D3688" s="145" t="s">
        <v>214</v>
      </c>
      <c r="E3688" s="704"/>
      <c r="F3688" s="449"/>
      <c r="G3688" s="245"/>
      <c r="H3688" s="245"/>
      <c r="I3688" s="476">
        <f t="shared" si="1102"/>
        <v>0</v>
      </c>
      <c r="J3688" s="243" t="str">
        <f t="shared" si="1096"/>
        <v/>
      </c>
      <c r="K3688" s="244"/>
      <c r="L3688" s="423"/>
      <c r="M3688" s="252"/>
      <c r="N3688" s="315">
        <f t="shared" si="1103"/>
        <v>0</v>
      </c>
      <c r="O3688" s="424">
        <f t="shared" si="1104"/>
        <v>0</v>
      </c>
      <c r="P3688" s="244"/>
      <c r="Q3688" s="423"/>
      <c r="R3688" s="252"/>
      <c r="S3688" s="429">
        <f t="shared" si="1105"/>
        <v>0</v>
      </c>
      <c r="T3688" s="315">
        <f t="shared" si="1106"/>
        <v>0</v>
      </c>
      <c r="U3688" s="252"/>
      <c r="V3688" s="252"/>
      <c r="W3688" s="253"/>
      <c r="X3688" s="313">
        <f t="shared" si="1097"/>
        <v>0</v>
      </c>
    </row>
    <row r="3689" spans="2:24" ht="18.600000000000001" hidden="1" thickBot="1">
      <c r="B3689" s="136"/>
      <c r="C3689" s="137">
        <v>1015</v>
      </c>
      <c r="D3689" s="145" t="s">
        <v>215</v>
      </c>
      <c r="E3689" s="704"/>
      <c r="F3689" s="449"/>
      <c r="G3689" s="245"/>
      <c r="H3689" s="245"/>
      <c r="I3689" s="476">
        <f t="shared" si="1102"/>
        <v>0</v>
      </c>
      <c r="J3689" s="243" t="str">
        <f t="shared" si="1096"/>
        <v/>
      </c>
      <c r="K3689" s="244"/>
      <c r="L3689" s="423"/>
      <c r="M3689" s="252"/>
      <c r="N3689" s="315">
        <f t="shared" si="1103"/>
        <v>0</v>
      </c>
      <c r="O3689" s="424">
        <f t="shared" si="1104"/>
        <v>0</v>
      </c>
      <c r="P3689" s="244"/>
      <c r="Q3689" s="423"/>
      <c r="R3689" s="252"/>
      <c r="S3689" s="429">
        <f t="shared" si="1105"/>
        <v>0</v>
      </c>
      <c r="T3689" s="315">
        <f t="shared" si="1106"/>
        <v>0</v>
      </c>
      <c r="U3689" s="252"/>
      <c r="V3689" s="252"/>
      <c r="W3689" s="253"/>
      <c r="X3689" s="313">
        <f t="shared" si="1097"/>
        <v>0</v>
      </c>
    </row>
    <row r="3690" spans="2:24" ht="18.600000000000001" hidden="1" thickBot="1">
      <c r="B3690" s="136"/>
      <c r="C3690" s="137">
        <v>1016</v>
      </c>
      <c r="D3690" s="145" t="s">
        <v>216</v>
      </c>
      <c r="E3690" s="704"/>
      <c r="F3690" s="449"/>
      <c r="G3690" s="245"/>
      <c r="H3690" s="245"/>
      <c r="I3690" s="476">
        <f t="shared" si="1102"/>
        <v>0</v>
      </c>
      <c r="J3690" s="243" t="str">
        <f t="shared" si="1096"/>
        <v/>
      </c>
      <c r="K3690" s="244"/>
      <c r="L3690" s="423"/>
      <c r="M3690" s="252"/>
      <c r="N3690" s="315">
        <f t="shared" si="1103"/>
        <v>0</v>
      </c>
      <c r="O3690" s="424">
        <f t="shared" si="1104"/>
        <v>0</v>
      </c>
      <c r="P3690" s="244"/>
      <c r="Q3690" s="423"/>
      <c r="R3690" s="252"/>
      <c r="S3690" s="429">
        <f t="shared" si="1105"/>
        <v>0</v>
      </c>
      <c r="T3690" s="315">
        <f t="shared" si="1106"/>
        <v>0</v>
      </c>
      <c r="U3690" s="252"/>
      <c r="V3690" s="252"/>
      <c r="W3690" s="253"/>
      <c r="X3690" s="313">
        <f t="shared" si="1097"/>
        <v>0</v>
      </c>
    </row>
    <row r="3691" spans="2:24" ht="18.600000000000001" thickBot="1">
      <c r="B3691" s="140"/>
      <c r="C3691" s="164">
        <v>1020</v>
      </c>
      <c r="D3691" s="165" t="s">
        <v>217</v>
      </c>
      <c r="E3691" s="704"/>
      <c r="F3691" s="449"/>
      <c r="G3691" s="245">
        <v>115200</v>
      </c>
      <c r="H3691" s="245"/>
      <c r="I3691" s="476">
        <f t="shared" si="1102"/>
        <v>115200</v>
      </c>
      <c r="J3691" s="243">
        <f t="shared" si="1096"/>
        <v>1</v>
      </c>
      <c r="K3691" s="244"/>
      <c r="L3691" s="423"/>
      <c r="M3691" s="252"/>
      <c r="N3691" s="315">
        <f t="shared" si="1103"/>
        <v>115200</v>
      </c>
      <c r="O3691" s="424">
        <f t="shared" si="1104"/>
        <v>-115200</v>
      </c>
      <c r="P3691" s="244"/>
      <c r="Q3691" s="423"/>
      <c r="R3691" s="252"/>
      <c r="S3691" s="429">
        <f t="shared" si="1105"/>
        <v>115200</v>
      </c>
      <c r="T3691" s="315">
        <f t="shared" si="1106"/>
        <v>-115200</v>
      </c>
      <c r="U3691" s="252"/>
      <c r="V3691" s="252"/>
      <c r="W3691" s="253"/>
      <c r="X3691" s="313">
        <f t="shared" si="1097"/>
        <v>-115200</v>
      </c>
    </row>
    <row r="3692" spans="2:24" ht="18.600000000000001" thickBot="1">
      <c r="B3692" s="136"/>
      <c r="C3692" s="137">
        <v>1030</v>
      </c>
      <c r="D3692" s="145" t="s">
        <v>218</v>
      </c>
      <c r="E3692" s="704"/>
      <c r="F3692" s="449"/>
      <c r="G3692" s="245">
        <v>43741</v>
      </c>
      <c r="H3692" s="245"/>
      <c r="I3692" s="476">
        <f t="shared" si="1102"/>
        <v>43741</v>
      </c>
      <c r="J3692" s="243">
        <f t="shared" si="1096"/>
        <v>1</v>
      </c>
      <c r="K3692" s="244"/>
      <c r="L3692" s="423"/>
      <c r="M3692" s="252"/>
      <c r="N3692" s="315">
        <f t="shared" si="1103"/>
        <v>43741</v>
      </c>
      <c r="O3692" s="424">
        <f t="shared" si="1104"/>
        <v>-43741</v>
      </c>
      <c r="P3692" s="244"/>
      <c r="Q3692" s="423"/>
      <c r="R3692" s="252"/>
      <c r="S3692" s="429">
        <f t="shared" si="1105"/>
        <v>43741</v>
      </c>
      <c r="T3692" s="315">
        <f t="shared" si="1106"/>
        <v>-43741</v>
      </c>
      <c r="U3692" s="252"/>
      <c r="V3692" s="252"/>
      <c r="W3692" s="253"/>
      <c r="X3692" s="313">
        <f t="shared" si="1097"/>
        <v>-43741</v>
      </c>
    </row>
    <row r="3693" spans="2:24" ht="18.600000000000001" hidden="1" thickBot="1">
      <c r="B3693" s="136"/>
      <c r="C3693" s="164">
        <v>1051</v>
      </c>
      <c r="D3693" s="167" t="s">
        <v>219</v>
      </c>
      <c r="E3693" s="704"/>
      <c r="F3693" s="449"/>
      <c r="G3693" s="245"/>
      <c r="H3693" s="245"/>
      <c r="I3693" s="476">
        <f t="shared" si="1102"/>
        <v>0</v>
      </c>
      <c r="J3693" s="243" t="str">
        <f t="shared" si="1096"/>
        <v/>
      </c>
      <c r="K3693" s="244"/>
      <c r="L3693" s="423"/>
      <c r="M3693" s="252"/>
      <c r="N3693" s="315">
        <f t="shared" si="1103"/>
        <v>0</v>
      </c>
      <c r="O3693" s="424">
        <f t="shared" si="1104"/>
        <v>0</v>
      </c>
      <c r="P3693" s="244"/>
      <c r="Q3693" s="663"/>
      <c r="R3693" s="667"/>
      <c r="S3693" s="667"/>
      <c r="T3693" s="667"/>
      <c r="U3693" s="667"/>
      <c r="V3693" s="667"/>
      <c r="W3693" s="711"/>
      <c r="X3693" s="313">
        <f t="shared" si="1097"/>
        <v>0</v>
      </c>
    </row>
    <row r="3694" spans="2:24" ht="18.600000000000001" hidden="1" thickBot="1">
      <c r="B3694" s="136"/>
      <c r="C3694" s="137">
        <v>1052</v>
      </c>
      <c r="D3694" s="145" t="s">
        <v>220</v>
      </c>
      <c r="E3694" s="704"/>
      <c r="F3694" s="449"/>
      <c r="G3694" s="245"/>
      <c r="H3694" s="245"/>
      <c r="I3694" s="476">
        <f t="shared" si="1102"/>
        <v>0</v>
      </c>
      <c r="J3694" s="243" t="str">
        <f t="shared" si="1096"/>
        <v/>
      </c>
      <c r="K3694" s="244"/>
      <c r="L3694" s="423"/>
      <c r="M3694" s="252"/>
      <c r="N3694" s="315">
        <f t="shared" si="1103"/>
        <v>0</v>
      </c>
      <c r="O3694" s="424">
        <f t="shared" si="1104"/>
        <v>0</v>
      </c>
      <c r="P3694" s="244"/>
      <c r="Q3694" s="663"/>
      <c r="R3694" s="667"/>
      <c r="S3694" s="667"/>
      <c r="T3694" s="667"/>
      <c r="U3694" s="667"/>
      <c r="V3694" s="667"/>
      <c r="W3694" s="711"/>
      <c r="X3694" s="313">
        <f t="shared" si="1097"/>
        <v>0</v>
      </c>
    </row>
    <row r="3695" spans="2:24" ht="18.600000000000001" hidden="1" thickBot="1">
      <c r="B3695" s="136"/>
      <c r="C3695" s="168">
        <v>1053</v>
      </c>
      <c r="D3695" s="169" t="s">
        <v>1682</v>
      </c>
      <c r="E3695" s="704"/>
      <c r="F3695" s="449"/>
      <c r="G3695" s="245"/>
      <c r="H3695" s="245"/>
      <c r="I3695" s="476">
        <f t="shared" si="1102"/>
        <v>0</v>
      </c>
      <c r="J3695" s="243" t="str">
        <f t="shared" si="1096"/>
        <v/>
      </c>
      <c r="K3695" s="244"/>
      <c r="L3695" s="423"/>
      <c r="M3695" s="252"/>
      <c r="N3695" s="315">
        <f t="shared" si="1103"/>
        <v>0</v>
      </c>
      <c r="O3695" s="424">
        <f t="shared" si="1104"/>
        <v>0</v>
      </c>
      <c r="P3695" s="244"/>
      <c r="Q3695" s="663"/>
      <c r="R3695" s="667"/>
      <c r="S3695" s="667"/>
      <c r="T3695" s="667"/>
      <c r="U3695" s="667"/>
      <c r="V3695" s="667"/>
      <c r="W3695" s="711"/>
      <c r="X3695" s="313">
        <f t="shared" si="1097"/>
        <v>0</v>
      </c>
    </row>
    <row r="3696" spans="2:24" ht="18.600000000000001" hidden="1" thickBot="1">
      <c r="B3696" s="136"/>
      <c r="C3696" s="137">
        <v>1062</v>
      </c>
      <c r="D3696" s="139" t="s">
        <v>221</v>
      </c>
      <c r="E3696" s="704"/>
      <c r="F3696" s="449"/>
      <c r="G3696" s="245"/>
      <c r="H3696" s="245"/>
      <c r="I3696" s="476">
        <f t="shared" si="1102"/>
        <v>0</v>
      </c>
      <c r="J3696" s="243" t="str">
        <f t="shared" si="1096"/>
        <v/>
      </c>
      <c r="K3696" s="244"/>
      <c r="L3696" s="423"/>
      <c r="M3696" s="252"/>
      <c r="N3696" s="315">
        <f t="shared" si="1103"/>
        <v>0</v>
      </c>
      <c r="O3696" s="424">
        <f t="shared" si="1104"/>
        <v>0</v>
      </c>
      <c r="P3696" s="244"/>
      <c r="Q3696" s="423"/>
      <c r="R3696" s="252"/>
      <c r="S3696" s="429">
        <f>+IF(+(L3696+M3696)&gt;=I3696,+M3696,+(+I3696-L3696))</f>
        <v>0</v>
      </c>
      <c r="T3696" s="315">
        <f>Q3696+R3696-S3696</f>
        <v>0</v>
      </c>
      <c r="U3696" s="252"/>
      <c r="V3696" s="252"/>
      <c r="W3696" s="253"/>
      <c r="X3696" s="313">
        <f t="shared" si="1097"/>
        <v>0</v>
      </c>
    </row>
    <row r="3697" spans="2:24" ht="18.600000000000001" thickBot="1">
      <c r="B3697" s="136"/>
      <c r="C3697" s="137">
        <v>1063</v>
      </c>
      <c r="D3697" s="139" t="s">
        <v>222</v>
      </c>
      <c r="E3697" s="704"/>
      <c r="F3697" s="449"/>
      <c r="G3697" s="245">
        <v>159</v>
      </c>
      <c r="H3697" s="245"/>
      <c r="I3697" s="476">
        <f t="shared" si="1102"/>
        <v>159</v>
      </c>
      <c r="J3697" s="243">
        <f t="shared" si="1096"/>
        <v>1</v>
      </c>
      <c r="K3697" s="244"/>
      <c r="L3697" s="423"/>
      <c r="M3697" s="252"/>
      <c r="N3697" s="315">
        <f t="shared" si="1103"/>
        <v>159</v>
      </c>
      <c r="O3697" s="424">
        <f t="shared" si="1104"/>
        <v>-159</v>
      </c>
      <c r="P3697" s="244"/>
      <c r="Q3697" s="663"/>
      <c r="R3697" s="667"/>
      <c r="S3697" s="667"/>
      <c r="T3697" s="667"/>
      <c r="U3697" s="667"/>
      <c r="V3697" s="667"/>
      <c r="W3697" s="711"/>
      <c r="X3697" s="313">
        <f t="shared" si="1097"/>
        <v>0</v>
      </c>
    </row>
    <row r="3698" spans="2:24" ht="18.600000000000001" hidden="1" thickBot="1">
      <c r="B3698" s="136"/>
      <c r="C3698" s="168">
        <v>1069</v>
      </c>
      <c r="D3698" s="170" t="s">
        <v>223</v>
      </c>
      <c r="E3698" s="704"/>
      <c r="F3698" s="449"/>
      <c r="G3698" s="245"/>
      <c r="H3698" s="245"/>
      <c r="I3698" s="476">
        <f t="shared" si="1102"/>
        <v>0</v>
      </c>
      <c r="J3698" s="243" t="str">
        <f t="shared" ref="J3698:J3729" si="1107">(IF($E3698&lt;&gt;0,$J$2,IF($I3698&lt;&gt;0,$J$2,"")))</f>
        <v/>
      </c>
      <c r="K3698" s="244"/>
      <c r="L3698" s="423"/>
      <c r="M3698" s="252"/>
      <c r="N3698" s="315">
        <f t="shared" si="1103"/>
        <v>0</v>
      </c>
      <c r="O3698" s="424">
        <f t="shared" si="1104"/>
        <v>0</v>
      </c>
      <c r="P3698" s="244"/>
      <c r="Q3698" s="423"/>
      <c r="R3698" s="252"/>
      <c r="S3698" s="429">
        <f>+IF(+(L3698+M3698)&gt;=I3698,+M3698,+(+I3698-L3698))</f>
        <v>0</v>
      </c>
      <c r="T3698" s="315">
        <f>Q3698+R3698-S3698</f>
        <v>0</v>
      </c>
      <c r="U3698" s="252"/>
      <c r="V3698" s="252"/>
      <c r="W3698" s="253"/>
      <c r="X3698" s="313">
        <f t="shared" ref="X3698:X3729" si="1108">T3698-U3698-V3698-W3698</f>
        <v>0</v>
      </c>
    </row>
    <row r="3699" spans="2:24" ht="31.8" hidden="1" thickBot="1">
      <c r="B3699" s="140"/>
      <c r="C3699" s="137">
        <v>1091</v>
      </c>
      <c r="D3699" s="145" t="s">
        <v>224</v>
      </c>
      <c r="E3699" s="704"/>
      <c r="F3699" s="449"/>
      <c r="G3699" s="245"/>
      <c r="H3699" s="245"/>
      <c r="I3699" s="476">
        <f t="shared" si="1102"/>
        <v>0</v>
      </c>
      <c r="J3699" s="243" t="str">
        <f t="shared" si="1107"/>
        <v/>
      </c>
      <c r="K3699" s="244"/>
      <c r="L3699" s="423"/>
      <c r="M3699" s="252"/>
      <c r="N3699" s="315">
        <f t="shared" si="1103"/>
        <v>0</v>
      </c>
      <c r="O3699" s="424">
        <f t="shared" si="1104"/>
        <v>0</v>
      </c>
      <c r="P3699" s="244"/>
      <c r="Q3699" s="423"/>
      <c r="R3699" s="252"/>
      <c r="S3699" s="429">
        <f>+IF(+(L3699+M3699)&gt;=I3699,+M3699,+(+I3699-L3699))</f>
        <v>0</v>
      </c>
      <c r="T3699" s="315">
        <f>Q3699+R3699-S3699</f>
        <v>0</v>
      </c>
      <c r="U3699" s="252"/>
      <c r="V3699" s="252"/>
      <c r="W3699" s="253"/>
      <c r="X3699" s="313">
        <f t="shared" si="1108"/>
        <v>0</v>
      </c>
    </row>
    <row r="3700" spans="2:24" ht="18.600000000000001" hidden="1" thickBot="1">
      <c r="B3700" s="136"/>
      <c r="C3700" s="137">
        <v>1092</v>
      </c>
      <c r="D3700" s="145" t="s">
        <v>352</v>
      </c>
      <c r="E3700" s="704"/>
      <c r="F3700" s="449"/>
      <c r="G3700" s="245"/>
      <c r="H3700" s="245"/>
      <c r="I3700" s="476">
        <f t="shared" si="1102"/>
        <v>0</v>
      </c>
      <c r="J3700" s="243" t="str">
        <f t="shared" si="1107"/>
        <v/>
      </c>
      <c r="K3700" s="244"/>
      <c r="L3700" s="423"/>
      <c r="M3700" s="252"/>
      <c r="N3700" s="315">
        <f t="shared" si="1103"/>
        <v>0</v>
      </c>
      <c r="O3700" s="424">
        <f t="shared" si="1104"/>
        <v>0</v>
      </c>
      <c r="P3700" s="244"/>
      <c r="Q3700" s="663"/>
      <c r="R3700" s="667"/>
      <c r="S3700" s="667"/>
      <c r="T3700" s="667"/>
      <c r="U3700" s="667"/>
      <c r="V3700" s="667"/>
      <c r="W3700" s="711"/>
      <c r="X3700" s="313">
        <f t="shared" si="1108"/>
        <v>0</v>
      </c>
    </row>
    <row r="3701" spans="2:24" ht="18.600000000000001" hidden="1" thickBot="1">
      <c r="B3701" s="136"/>
      <c r="C3701" s="142">
        <v>1098</v>
      </c>
      <c r="D3701" s="146" t="s">
        <v>225</v>
      </c>
      <c r="E3701" s="704"/>
      <c r="F3701" s="449"/>
      <c r="G3701" s="245"/>
      <c r="H3701" s="245"/>
      <c r="I3701" s="476">
        <f t="shared" si="1102"/>
        <v>0</v>
      </c>
      <c r="J3701" s="243" t="str">
        <f t="shared" si="1107"/>
        <v/>
      </c>
      <c r="K3701" s="244"/>
      <c r="L3701" s="423"/>
      <c r="M3701" s="252"/>
      <c r="N3701" s="315">
        <f t="shared" si="1103"/>
        <v>0</v>
      </c>
      <c r="O3701" s="424">
        <f t="shared" si="1104"/>
        <v>0</v>
      </c>
      <c r="P3701" s="244"/>
      <c r="Q3701" s="423"/>
      <c r="R3701" s="252"/>
      <c r="S3701" s="429">
        <f>+IF(+(L3701+M3701)&gt;=I3701,+M3701,+(+I3701-L3701))</f>
        <v>0</v>
      </c>
      <c r="T3701" s="315">
        <f>Q3701+R3701-S3701</f>
        <v>0</v>
      </c>
      <c r="U3701" s="252"/>
      <c r="V3701" s="252"/>
      <c r="W3701" s="253"/>
      <c r="X3701" s="313">
        <f t="shared" si="1108"/>
        <v>0</v>
      </c>
    </row>
    <row r="3702" spans="2:24" ht="18.600000000000001" hidden="1" thickBot="1">
      <c r="B3702" s="686">
        <v>1900</v>
      </c>
      <c r="C3702" s="942" t="s">
        <v>286</v>
      </c>
      <c r="D3702" s="942"/>
      <c r="E3702" s="687"/>
      <c r="F3702" s="688">
        <f>SUM(F3703:F3705)</f>
        <v>0</v>
      </c>
      <c r="G3702" s="689">
        <f>SUM(G3703:G3705)</f>
        <v>0</v>
      </c>
      <c r="H3702" s="689">
        <f>SUM(H3703:H3705)</f>
        <v>0</v>
      </c>
      <c r="I3702" s="689">
        <f>SUM(I3703:I3705)</f>
        <v>0</v>
      </c>
      <c r="J3702" s="243" t="str">
        <f t="shared" si="1107"/>
        <v/>
      </c>
      <c r="K3702" s="244"/>
      <c r="L3702" s="316">
        <f>SUM(L3703:L3705)</f>
        <v>0</v>
      </c>
      <c r="M3702" s="317">
        <f>SUM(M3703:M3705)</f>
        <v>0</v>
      </c>
      <c r="N3702" s="425">
        <f>SUM(N3703:N3705)</f>
        <v>0</v>
      </c>
      <c r="O3702" s="426">
        <f>SUM(O3703:O3705)</f>
        <v>0</v>
      </c>
      <c r="P3702" s="244"/>
      <c r="Q3702" s="665"/>
      <c r="R3702" s="666"/>
      <c r="S3702" s="666"/>
      <c r="T3702" s="666"/>
      <c r="U3702" s="666"/>
      <c r="V3702" s="666"/>
      <c r="W3702" s="712"/>
      <c r="X3702" s="313">
        <f t="shared" si="1108"/>
        <v>0</v>
      </c>
    </row>
    <row r="3703" spans="2:24" ht="18.600000000000001" hidden="1" thickBot="1">
      <c r="B3703" s="136"/>
      <c r="C3703" s="144">
        <v>1901</v>
      </c>
      <c r="D3703" s="138" t="s">
        <v>287</v>
      </c>
      <c r="E3703" s="704"/>
      <c r="F3703" s="449"/>
      <c r="G3703" s="245"/>
      <c r="H3703" s="245"/>
      <c r="I3703" s="476">
        <f>F3703+G3703+H3703</f>
        <v>0</v>
      </c>
      <c r="J3703" s="243" t="str">
        <f t="shared" si="1107"/>
        <v/>
      </c>
      <c r="K3703" s="244"/>
      <c r="L3703" s="423"/>
      <c r="M3703" s="252"/>
      <c r="N3703" s="315">
        <f>I3703</f>
        <v>0</v>
      </c>
      <c r="O3703" s="424">
        <f>L3703+M3703-N3703</f>
        <v>0</v>
      </c>
      <c r="P3703" s="244"/>
      <c r="Q3703" s="663"/>
      <c r="R3703" s="667"/>
      <c r="S3703" s="667"/>
      <c r="T3703" s="667"/>
      <c r="U3703" s="667"/>
      <c r="V3703" s="667"/>
      <c r="W3703" s="711"/>
      <c r="X3703" s="313">
        <f t="shared" si="1108"/>
        <v>0</v>
      </c>
    </row>
    <row r="3704" spans="2:24" ht="18.600000000000001" hidden="1" thickBot="1">
      <c r="B3704" s="136"/>
      <c r="C3704" s="137">
        <v>1981</v>
      </c>
      <c r="D3704" s="139" t="s">
        <v>288</v>
      </c>
      <c r="E3704" s="704"/>
      <c r="F3704" s="449"/>
      <c r="G3704" s="245"/>
      <c r="H3704" s="245"/>
      <c r="I3704" s="476">
        <f>F3704+G3704+H3704</f>
        <v>0</v>
      </c>
      <c r="J3704" s="243" t="str">
        <f t="shared" si="1107"/>
        <v/>
      </c>
      <c r="K3704" s="244"/>
      <c r="L3704" s="423"/>
      <c r="M3704" s="252"/>
      <c r="N3704" s="315">
        <f>I3704</f>
        <v>0</v>
      </c>
      <c r="O3704" s="424">
        <f>L3704+M3704-N3704</f>
        <v>0</v>
      </c>
      <c r="P3704" s="244"/>
      <c r="Q3704" s="663"/>
      <c r="R3704" s="667"/>
      <c r="S3704" s="667"/>
      <c r="T3704" s="667"/>
      <c r="U3704" s="667"/>
      <c r="V3704" s="667"/>
      <c r="W3704" s="711"/>
      <c r="X3704" s="313">
        <f t="shared" si="1108"/>
        <v>0</v>
      </c>
    </row>
    <row r="3705" spans="2:24" ht="18.600000000000001" hidden="1" thickBot="1">
      <c r="B3705" s="136"/>
      <c r="C3705" s="142">
        <v>1991</v>
      </c>
      <c r="D3705" s="141" t="s">
        <v>289</v>
      </c>
      <c r="E3705" s="704"/>
      <c r="F3705" s="449"/>
      <c r="G3705" s="245"/>
      <c r="H3705" s="245"/>
      <c r="I3705" s="476">
        <f>F3705+G3705+H3705</f>
        <v>0</v>
      </c>
      <c r="J3705" s="243" t="str">
        <f t="shared" si="1107"/>
        <v/>
      </c>
      <c r="K3705" s="244"/>
      <c r="L3705" s="423"/>
      <c r="M3705" s="252"/>
      <c r="N3705" s="315">
        <f>I3705</f>
        <v>0</v>
      </c>
      <c r="O3705" s="424">
        <f>L3705+M3705-N3705</f>
        <v>0</v>
      </c>
      <c r="P3705" s="244"/>
      <c r="Q3705" s="663"/>
      <c r="R3705" s="667"/>
      <c r="S3705" s="667"/>
      <c r="T3705" s="667"/>
      <c r="U3705" s="667"/>
      <c r="V3705" s="667"/>
      <c r="W3705" s="711"/>
      <c r="X3705" s="313">
        <f t="shared" si="1108"/>
        <v>0</v>
      </c>
    </row>
    <row r="3706" spans="2:24" ht="18.600000000000001" hidden="1" thickBot="1">
      <c r="B3706" s="686">
        <v>2100</v>
      </c>
      <c r="C3706" s="942" t="s">
        <v>1067</v>
      </c>
      <c r="D3706" s="942"/>
      <c r="E3706" s="687"/>
      <c r="F3706" s="688">
        <f>SUM(F3707:F3711)</f>
        <v>0</v>
      </c>
      <c r="G3706" s="689">
        <f>SUM(G3707:G3711)</f>
        <v>0</v>
      </c>
      <c r="H3706" s="689">
        <f>SUM(H3707:H3711)</f>
        <v>0</v>
      </c>
      <c r="I3706" s="689">
        <f>SUM(I3707:I3711)</f>
        <v>0</v>
      </c>
      <c r="J3706" s="243" t="str">
        <f t="shared" si="1107"/>
        <v/>
      </c>
      <c r="K3706" s="244"/>
      <c r="L3706" s="316">
        <f>SUM(L3707:L3711)</f>
        <v>0</v>
      </c>
      <c r="M3706" s="317">
        <f>SUM(M3707:M3711)</f>
        <v>0</v>
      </c>
      <c r="N3706" s="425">
        <f>SUM(N3707:N3711)</f>
        <v>0</v>
      </c>
      <c r="O3706" s="426">
        <f>SUM(O3707:O3711)</f>
        <v>0</v>
      </c>
      <c r="P3706" s="244"/>
      <c r="Q3706" s="665"/>
      <c r="R3706" s="666"/>
      <c r="S3706" s="666"/>
      <c r="T3706" s="666"/>
      <c r="U3706" s="666"/>
      <c r="V3706" s="666"/>
      <c r="W3706" s="712"/>
      <c r="X3706" s="313">
        <f t="shared" si="1108"/>
        <v>0</v>
      </c>
    </row>
    <row r="3707" spans="2:24" ht="18.600000000000001" hidden="1" thickBot="1">
      <c r="B3707" s="136"/>
      <c r="C3707" s="144">
        <v>2110</v>
      </c>
      <c r="D3707" s="147" t="s">
        <v>226</v>
      </c>
      <c r="E3707" s="704"/>
      <c r="F3707" s="449"/>
      <c r="G3707" s="245"/>
      <c r="H3707" s="245"/>
      <c r="I3707" s="476">
        <f>F3707+G3707+H3707</f>
        <v>0</v>
      </c>
      <c r="J3707" s="243" t="str">
        <f t="shared" si="1107"/>
        <v/>
      </c>
      <c r="K3707" s="244"/>
      <c r="L3707" s="423"/>
      <c r="M3707" s="252"/>
      <c r="N3707" s="315">
        <f>I3707</f>
        <v>0</v>
      </c>
      <c r="O3707" s="424">
        <f>L3707+M3707-N3707</f>
        <v>0</v>
      </c>
      <c r="P3707" s="244"/>
      <c r="Q3707" s="663"/>
      <c r="R3707" s="667"/>
      <c r="S3707" s="667"/>
      <c r="T3707" s="667"/>
      <c r="U3707" s="667"/>
      <c r="V3707" s="667"/>
      <c r="W3707" s="711"/>
      <c r="X3707" s="313">
        <f t="shared" si="1108"/>
        <v>0</v>
      </c>
    </row>
    <row r="3708" spans="2:24" ht="18.600000000000001" hidden="1" thickBot="1">
      <c r="B3708" s="171"/>
      <c r="C3708" s="137">
        <v>2120</v>
      </c>
      <c r="D3708" s="159" t="s">
        <v>227</v>
      </c>
      <c r="E3708" s="704"/>
      <c r="F3708" s="449"/>
      <c r="G3708" s="245"/>
      <c r="H3708" s="245"/>
      <c r="I3708" s="476">
        <f>F3708+G3708+H3708</f>
        <v>0</v>
      </c>
      <c r="J3708" s="243" t="str">
        <f t="shared" si="1107"/>
        <v/>
      </c>
      <c r="K3708" s="244"/>
      <c r="L3708" s="423"/>
      <c r="M3708" s="252"/>
      <c r="N3708" s="315">
        <f>I3708</f>
        <v>0</v>
      </c>
      <c r="O3708" s="424">
        <f>L3708+M3708-N3708</f>
        <v>0</v>
      </c>
      <c r="P3708" s="244"/>
      <c r="Q3708" s="663"/>
      <c r="R3708" s="667"/>
      <c r="S3708" s="667"/>
      <c r="T3708" s="667"/>
      <c r="U3708" s="667"/>
      <c r="V3708" s="667"/>
      <c r="W3708" s="711"/>
      <c r="X3708" s="313">
        <f t="shared" si="1108"/>
        <v>0</v>
      </c>
    </row>
    <row r="3709" spans="2:24" ht="18.600000000000001" hidden="1" thickBot="1">
      <c r="B3709" s="171"/>
      <c r="C3709" s="137">
        <v>2125</v>
      </c>
      <c r="D3709" s="156" t="s">
        <v>1060</v>
      </c>
      <c r="E3709" s="704"/>
      <c r="F3709" s="592">
        <v>0</v>
      </c>
      <c r="G3709" s="592">
        <v>0</v>
      </c>
      <c r="H3709" s="592">
        <v>0</v>
      </c>
      <c r="I3709" s="476">
        <f>F3709+G3709+H3709</f>
        <v>0</v>
      </c>
      <c r="J3709" s="243" t="str">
        <f t="shared" si="1107"/>
        <v/>
      </c>
      <c r="K3709" s="244"/>
      <c r="L3709" s="423"/>
      <c r="M3709" s="252"/>
      <c r="N3709" s="315">
        <f>I3709</f>
        <v>0</v>
      </c>
      <c r="O3709" s="424">
        <f>L3709+M3709-N3709</f>
        <v>0</v>
      </c>
      <c r="P3709" s="244"/>
      <c r="Q3709" s="663"/>
      <c r="R3709" s="667"/>
      <c r="S3709" s="667"/>
      <c r="T3709" s="667"/>
      <c r="U3709" s="667"/>
      <c r="V3709" s="667"/>
      <c r="W3709" s="711"/>
      <c r="X3709" s="313">
        <f t="shared" si="1108"/>
        <v>0</v>
      </c>
    </row>
    <row r="3710" spans="2:24" ht="18.600000000000001" hidden="1" thickBot="1">
      <c r="B3710" s="143"/>
      <c r="C3710" s="137">
        <v>2140</v>
      </c>
      <c r="D3710" s="159" t="s">
        <v>229</v>
      </c>
      <c r="E3710" s="704"/>
      <c r="F3710" s="592">
        <v>0</v>
      </c>
      <c r="G3710" s="592">
        <v>0</v>
      </c>
      <c r="H3710" s="592">
        <v>0</v>
      </c>
      <c r="I3710" s="476">
        <f>F3710+G3710+H3710</f>
        <v>0</v>
      </c>
      <c r="J3710" s="243" t="str">
        <f t="shared" si="1107"/>
        <v/>
      </c>
      <c r="K3710" s="244"/>
      <c r="L3710" s="423"/>
      <c r="M3710" s="252"/>
      <c r="N3710" s="315">
        <f>I3710</f>
        <v>0</v>
      </c>
      <c r="O3710" s="424">
        <f>L3710+M3710-N3710</f>
        <v>0</v>
      </c>
      <c r="P3710" s="244"/>
      <c r="Q3710" s="663"/>
      <c r="R3710" s="667"/>
      <c r="S3710" s="667"/>
      <c r="T3710" s="667"/>
      <c r="U3710" s="667"/>
      <c r="V3710" s="667"/>
      <c r="W3710" s="711"/>
      <c r="X3710" s="313">
        <f t="shared" si="1108"/>
        <v>0</v>
      </c>
    </row>
    <row r="3711" spans="2:24" ht="18.600000000000001" hidden="1" thickBot="1">
      <c r="B3711" s="136"/>
      <c r="C3711" s="142">
        <v>2190</v>
      </c>
      <c r="D3711" s="491" t="s">
        <v>230</v>
      </c>
      <c r="E3711" s="704"/>
      <c r="F3711" s="449"/>
      <c r="G3711" s="245"/>
      <c r="H3711" s="245"/>
      <c r="I3711" s="476">
        <f>F3711+G3711+H3711</f>
        <v>0</v>
      </c>
      <c r="J3711" s="243" t="str">
        <f t="shared" si="1107"/>
        <v/>
      </c>
      <c r="K3711" s="244"/>
      <c r="L3711" s="423"/>
      <c r="M3711" s="252"/>
      <c r="N3711" s="315">
        <f>I3711</f>
        <v>0</v>
      </c>
      <c r="O3711" s="424">
        <f>L3711+M3711-N3711</f>
        <v>0</v>
      </c>
      <c r="P3711" s="244"/>
      <c r="Q3711" s="663"/>
      <c r="R3711" s="667"/>
      <c r="S3711" s="667"/>
      <c r="T3711" s="667"/>
      <c r="U3711" s="667"/>
      <c r="V3711" s="667"/>
      <c r="W3711" s="711"/>
      <c r="X3711" s="313">
        <f t="shared" si="1108"/>
        <v>0</v>
      </c>
    </row>
    <row r="3712" spans="2:24" ht="18.600000000000001" hidden="1" thickBot="1">
      <c r="B3712" s="686">
        <v>2200</v>
      </c>
      <c r="C3712" s="942" t="s">
        <v>231</v>
      </c>
      <c r="D3712" s="942"/>
      <c r="E3712" s="687"/>
      <c r="F3712" s="688">
        <f>SUM(F3713:F3714)</f>
        <v>0</v>
      </c>
      <c r="G3712" s="689">
        <f>SUM(G3713:G3714)</f>
        <v>0</v>
      </c>
      <c r="H3712" s="689">
        <f>SUM(H3713:H3714)</f>
        <v>0</v>
      </c>
      <c r="I3712" s="689">
        <f>SUM(I3713:I3714)</f>
        <v>0</v>
      </c>
      <c r="J3712" s="243" t="str">
        <f t="shared" si="1107"/>
        <v/>
      </c>
      <c r="K3712" s="244"/>
      <c r="L3712" s="316">
        <f>SUM(L3713:L3714)</f>
        <v>0</v>
      </c>
      <c r="M3712" s="317">
        <f>SUM(M3713:M3714)</f>
        <v>0</v>
      </c>
      <c r="N3712" s="425">
        <f>SUM(N3713:N3714)</f>
        <v>0</v>
      </c>
      <c r="O3712" s="426">
        <f>SUM(O3713:O3714)</f>
        <v>0</v>
      </c>
      <c r="P3712" s="244"/>
      <c r="Q3712" s="665"/>
      <c r="R3712" s="666"/>
      <c r="S3712" s="666"/>
      <c r="T3712" s="666"/>
      <c r="U3712" s="666"/>
      <c r="V3712" s="666"/>
      <c r="W3712" s="712"/>
      <c r="X3712" s="313">
        <f t="shared" si="1108"/>
        <v>0</v>
      </c>
    </row>
    <row r="3713" spans="2:24" ht="18.600000000000001" hidden="1" thickBot="1">
      <c r="B3713" s="136"/>
      <c r="C3713" s="137">
        <v>2221</v>
      </c>
      <c r="D3713" s="139" t="s">
        <v>1440</v>
      </c>
      <c r="E3713" s="704"/>
      <c r="F3713" s="449"/>
      <c r="G3713" s="245"/>
      <c r="H3713" s="245"/>
      <c r="I3713" s="476">
        <f t="shared" ref="I3713:I3718" si="1109">F3713+G3713+H3713</f>
        <v>0</v>
      </c>
      <c r="J3713" s="243" t="str">
        <f t="shared" si="1107"/>
        <v/>
      </c>
      <c r="K3713" s="244"/>
      <c r="L3713" s="423"/>
      <c r="M3713" s="252"/>
      <c r="N3713" s="315">
        <f t="shared" ref="N3713:N3718" si="1110">I3713</f>
        <v>0</v>
      </c>
      <c r="O3713" s="424">
        <f t="shared" ref="O3713:O3718" si="1111">L3713+M3713-N3713</f>
        <v>0</v>
      </c>
      <c r="P3713" s="244"/>
      <c r="Q3713" s="663"/>
      <c r="R3713" s="667"/>
      <c r="S3713" s="667"/>
      <c r="T3713" s="667"/>
      <c r="U3713" s="667"/>
      <c r="V3713" s="667"/>
      <c r="W3713" s="711"/>
      <c r="X3713" s="313">
        <f t="shared" si="1108"/>
        <v>0</v>
      </c>
    </row>
    <row r="3714" spans="2:24" ht="18.600000000000001" hidden="1" thickBot="1">
      <c r="B3714" s="136"/>
      <c r="C3714" s="142">
        <v>2224</v>
      </c>
      <c r="D3714" s="141" t="s">
        <v>232</v>
      </c>
      <c r="E3714" s="704"/>
      <c r="F3714" s="449"/>
      <c r="G3714" s="245"/>
      <c r="H3714" s="245"/>
      <c r="I3714" s="476">
        <f t="shared" si="1109"/>
        <v>0</v>
      </c>
      <c r="J3714" s="243" t="str">
        <f t="shared" si="1107"/>
        <v/>
      </c>
      <c r="K3714" s="244"/>
      <c r="L3714" s="423"/>
      <c r="M3714" s="252"/>
      <c r="N3714" s="315">
        <f t="shared" si="1110"/>
        <v>0</v>
      </c>
      <c r="O3714" s="424">
        <f t="shared" si="1111"/>
        <v>0</v>
      </c>
      <c r="P3714" s="244"/>
      <c r="Q3714" s="663"/>
      <c r="R3714" s="667"/>
      <c r="S3714" s="667"/>
      <c r="T3714" s="667"/>
      <c r="U3714" s="667"/>
      <c r="V3714" s="667"/>
      <c r="W3714" s="711"/>
      <c r="X3714" s="313">
        <f t="shared" si="1108"/>
        <v>0</v>
      </c>
    </row>
    <row r="3715" spans="2:24" ht="18.600000000000001" hidden="1" thickBot="1">
      <c r="B3715" s="686">
        <v>2500</v>
      </c>
      <c r="C3715" s="944" t="s">
        <v>233</v>
      </c>
      <c r="D3715" s="944"/>
      <c r="E3715" s="687"/>
      <c r="F3715" s="690"/>
      <c r="G3715" s="691"/>
      <c r="H3715" s="691"/>
      <c r="I3715" s="692">
        <f t="shared" si="1109"/>
        <v>0</v>
      </c>
      <c r="J3715" s="243" t="str">
        <f t="shared" si="1107"/>
        <v/>
      </c>
      <c r="K3715" s="244"/>
      <c r="L3715" s="428"/>
      <c r="M3715" s="254"/>
      <c r="N3715" s="315">
        <f t="shared" si="1110"/>
        <v>0</v>
      </c>
      <c r="O3715" s="424">
        <f t="shared" si="1111"/>
        <v>0</v>
      </c>
      <c r="P3715" s="244"/>
      <c r="Q3715" s="665"/>
      <c r="R3715" s="666"/>
      <c r="S3715" s="667"/>
      <c r="T3715" s="667"/>
      <c r="U3715" s="666"/>
      <c r="V3715" s="667"/>
      <c r="W3715" s="711"/>
      <c r="X3715" s="313">
        <f t="shared" si="1108"/>
        <v>0</v>
      </c>
    </row>
    <row r="3716" spans="2:24" ht="18.600000000000001" hidden="1" thickBot="1">
      <c r="B3716" s="686">
        <v>2600</v>
      </c>
      <c r="C3716" s="961" t="s">
        <v>234</v>
      </c>
      <c r="D3716" s="962"/>
      <c r="E3716" s="687"/>
      <c r="F3716" s="690"/>
      <c r="G3716" s="691"/>
      <c r="H3716" s="691"/>
      <c r="I3716" s="692">
        <f t="shared" si="1109"/>
        <v>0</v>
      </c>
      <c r="J3716" s="243" t="str">
        <f t="shared" si="1107"/>
        <v/>
      </c>
      <c r="K3716" s="244"/>
      <c r="L3716" s="428"/>
      <c r="M3716" s="254"/>
      <c r="N3716" s="315">
        <f t="shared" si="1110"/>
        <v>0</v>
      </c>
      <c r="O3716" s="424">
        <f t="shared" si="1111"/>
        <v>0</v>
      </c>
      <c r="P3716" s="244"/>
      <c r="Q3716" s="665"/>
      <c r="R3716" s="666"/>
      <c r="S3716" s="667"/>
      <c r="T3716" s="667"/>
      <c r="U3716" s="666"/>
      <c r="V3716" s="667"/>
      <c r="W3716" s="711"/>
      <c r="X3716" s="313">
        <f t="shared" si="1108"/>
        <v>0</v>
      </c>
    </row>
    <row r="3717" spans="2:24" ht="18.600000000000001" hidden="1" thickBot="1">
      <c r="B3717" s="686">
        <v>2700</v>
      </c>
      <c r="C3717" s="961" t="s">
        <v>235</v>
      </c>
      <c r="D3717" s="962"/>
      <c r="E3717" s="687"/>
      <c r="F3717" s="690"/>
      <c r="G3717" s="691"/>
      <c r="H3717" s="691"/>
      <c r="I3717" s="692">
        <f t="shared" si="1109"/>
        <v>0</v>
      </c>
      <c r="J3717" s="243" t="str">
        <f t="shared" si="1107"/>
        <v/>
      </c>
      <c r="K3717" s="244"/>
      <c r="L3717" s="428"/>
      <c r="M3717" s="254"/>
      <c r="N3717" s="315">
        <f t="shared" si="1110"/>
        <v>0</v>
      </c>
      <c r="O3717" s="424">
        <f t="shared" si="1111"/>
        <v>0</v>
      </c>
      <c r="P3717" s="244"/>
      <c r="Q3717" s="665"/>
      <c r="R3717" s="666"/>
      <c r="S3717" s="667"/>
      <c r="T3717" s="667"/>
      <c r="U3717" s="666"/>
      <c r="V3717" s="667"/>
      <c r="W3717" s="711"/>
      <c r="X3717" s="313">
        <f t="shared" si="1108"/>
        <v>0</v>
      </c>
    </row>
    <row r="3718" spans="2:24" ht="18.600000000000001" hidden="1" thickBot="1">
      <c r="B3718" s="686">
        <v>2800</v>
      </c>
      <c r="C3718" s="961" t="s">
        <v>1683</v>
      </c>
      <c r="D3718" s="962"/>
      <c r="E3718" s="687"/>
      <c r="F3718" s="690"/>
      <c r="G3718" s="691"/>
      <c r="H3718" s="691"/>
      <c r="I3718" s="692">
        <f t="shared" si="1109"/>
        <v>0</v>
      </c>
      <c r="J3718" s="243" t="str">
        <f t="shared" si="1107"/>
        <v/>
      </c>
      <c r="K3718" s="244"/>
      <c r="L3718" s="428"/>
      <c r="M3718" s="254"/>
      <c r="N3718" s="315">
        <f t="shared" si="1110"/>
        <v>0</v>
      </c>
      <c r="O3718" s="424">
        <f t="shared" si="1111"/>
        <v>0</v>
      </c>
      <c r="P3718" s="244"/>
      <c r="Q3718" s="665"/>
      <c r="R3718" s="666"/>
      <c r="S3718" s="667"/>
      <c r="T3718" s="667"/>
      <c r="U3718" s="666"/>
      <c r="V3718" s="667"/>
      <c r="W3718" s="711"/>
      <c r="X3718" s="313">
        <f t="shared" si="1108"/>
        <v>0</v>
      </c>
    </row>
    <row r="3719" spans="2:24" ht="18.600000000000001" hidden="1" thickBot="1">
      <c r="B3719" s="686">
        <v>2900</v>
      </c>
      <c r="C3719" s="952" t="s">
        <v>236</v>
      </c>
      <c r="D3719" s="953"/>
      <c r="E3719" s="687"/>
      <c r="F3719" s="688">
        <f>SUM(F3720:F3727)</f>
        <v>0</v>
      </c>
      <c r="G3719" s="689">
        <f>SUM(G3720:G3727)</f>
        <v>0</v>
      </c>
      <c r="H3719" s="689">
        <f>SUM(H3720:H3727)</f>
        <v>0</v>
      </c>
      <c r="I3719" s="689">
        <f>SUM(I3720:I3727)</f>
        <v>0</v>
      </c>
      <c r="J3719" s="243" t="str">
        <f t="shared" si="1107"/>
        <v/>
      </c>
      <c r="K3719" s="244"/>
      <c r="L3719" s="316">
        <f>SUM(L3720:L3727)</f>
        <v>0</v>
      </c>
      <c r="M3719" s="317">
        <f>SUM(M3720:M3727)</f>
        <v>0</v>
      </c>
      <c r="N3719" s="425">
        <f>SUM(N3720:N3727)</f>
        <v>0</v>
      </c>
      <c r="O3719" s="426">
        <f>SUM(O3720:O3727)</f>
        <v>0</v>
      </c>
      <c r="P3719" s="244"/>
      <c r="Q3719" s="665"/>
      <c r="R3719" s="666"/>
      <c r="S3719" s="666"/>
      <c r="T3719" s="666"/>
      <c r="U3719" s="666"/>
      <c r="V3719" s="666"/>
      <c r="W3719" s="712"/>
      <c r="X3719" s="313">
        <f t="shared" si="1108"/>
        <v>0</v>
      </c>
    </row>
    <row r="3720" spans="2:24" ht="18.600000000000001" hidden="1" thickBot="1">
      <c r="B3720" s="172"/>
      <c r="C3720" s="144">
        <v>2910</v>
      </c>
      <c r="D3720" s="319" t="s">
        <v>1720</v>
      </c>
      <c r="E3720" s="704"/>
      <c r="F3720" s="449"/>
      <c r="G3720" s="245"/>
      <c r="H3720" s="245"/>
      <c r="I3720" s="476">
        <f t="shared" ref="I3720:I3727" si="1112">F3720+G3720+H3720</f>
        <v>0</v>
      </c>
      <c r="J3720" s="243" t="str">
        <f t="shared" si="1107"/>
        <v/>
      </c>
      <c r="K3720" s="244"/>
      <c r="L3720" s="423"/>
      <c r="M3720" s="252"/>
      <c r="N3720" s="315">
        <f t="shared" ref="N3720:N3727" si="1113">I3720</f>
        <v>0</v>
      </c>
      <c r="O3720" s="424">
        <f t="shared" ref="O3720:O3727" si="1114">L3720+M3720-N3720</f>
        <v>0</v>
      </c>
      <c r="P3720" s="244"/>
      <c r="Q3720" s="663"/>
      <c r="R3720" s="667"/>
      <c r="S3720" s="667"/>
      <c r="T3720" s="667"/>
      <c r="U3720" s="667"/>
      <c r="V3720" s="667"/>
      <c r="W3720" s="711"/>
      <c r="X3720" s="313">
        <f t="shared" si="1108"/>
        <v>0</v>
      </c>
    </row>
    <row r="3721" spans="2:24" ht="18.600000000000001" hidden="1" thickBot="1">
      <c r="B3721" s="172"/>
      <c r="C3721" s="144">
        <v>2920</v>
      </c>
      <c r="D3721" s="319" t="s">
        <v>237</v>
      </c>
      <c r="E3721" s="704"/>
      <c r="F3721" s="449"/>
      <c r="G3721" s="245"/>
      <c r="H3721" s="245"/>
      <c r="I3721" s="476">
        <f t="shared" si="1112"/>
        <v>0</v>
      </c>
      <c r="J3721" s="243" t="str">
        <f t="shared" si="1107"/>
        <v/>
      </c>
      <c r="K3721" s="244"/>
      <c r="L3721" s="423"/>
      <c r="M3721" s="252"/>
      <c r="N3721" s="315">
        <f t="shared" si="1113"/>
        <v>0</v>
      </c>
      <c r="O3721" s="424">
        <f t="shared" si="1114"/>
        <v>0</v>
      </c>
      <c r="P3721" s="244"/>
      <c r="Q3721" s="663"/>
      <c r="R3721" s="667"/>
      <c r="S3721" s="667"/>
      <c r="T3721" s="667"/>
      <c r="U3721" s="667"/>
      <c r="V3721" s="667"/>
      <c r="W3721" s="711"/>
      <c r="X3721" s="313">
        <f t="shared" si="1108"/>
        <v>0</v>
      </c>
    </row>
    <row r="3722" spans="2:24" ht="33" hidden="1" thickBot="1">
      <c r="B3722" s="172"/>
      <c r="C3722" s="168">
        <v>2969</v>
      </c>
      <c r="D3722" s="320" t="s">
        <v>238</v>
      </c>
      <c r="E3722" s="704"/>
      <c r="F3722" s="449"/>
      <c r="G3722" s="245"/>
      <c r="H3722" s="245"/>
      <c r="I3722" s="476">
        <f t="shared" si="1112"/>
        <v>0</v>
      </c>
      <c r="J3722" s="243" t="str">
        <f t="shared" si="1107"/>
        <v/>
      </c>
      <c r="K3722" s="244"/>
      <c r="L3722" s="423"/>
      <c r="M3722" s="252"/>
      <c r="N3722" s="315">
        <f t="shared" si="1113"/>
        <v>0</v>
      </c>
      <c r="O3722" s="424">
        <f t="shared" si="1114"/>
        <v>0</v>
      </c>
      <c r="P3722" s="244"/>
      <c r="Q3722" s="663"/>
      <c r="R3722" s="667"/>
      <c r="S3722" s="667"/>
      <c r="T3722" s="667"/>
      <c r="U3722" s="667"/>
      <c r="V3722" s="667"/>
      <c r="W3722" s="711"/>
      <c r="X3722" s="313">
        <f t="shared" si="1108"/>
        <v>0</v>
      </c>
    </row>
    <row r="3723" spans="2:24" ht="33" hidden="1" thickBot="1">
      <c r="B3723" s="172"/>
      <c r="C3723" s="168">
        <v>2970</v>
      </c>
      <c r="D3723" s="320" t="s">
        <v>239</v>
      </c>
      <c r="E3723" s="704"/>
      <c r="F3723" s="449"/>
      <c r="G3723" s="245"/>
      <c r="H3723" s="245"/>
      <c r="I3723" s="476">
        <f t="shared" si="1112"/>
        <v>0</v>
      </c>
      <c r="J3723" s="243" t="str">
        <f t="shared" si="1107"/>
        <v/>
      </c>
      <c r="K3723" s="244"/>
      <c r="L3723" s="423"/>
      <c r="M3723" s="252"/>
      <c r="N3723" s="315">
        <f t="shared" si="1113"/>
        <v>0</v>
      </c>
      <c r="O3723" s="424">
        <f t="shared" si="1114"/>
        <v>0</v>
      </c>
      <c r="P3723" s="244"/>
      <c r="Q3723" s="663"/>
      <c r="R3723" s="667"/>
      <c r="S3723" s="667"/>
      <c r="T3723" s="667"/>
      <c r="U3723" s="667"/>
      <c r="V3723" s="667"/>
      <c r="W3723" s="711"/>
      <c r="X3723" s="313">
        <f t="shared" si="1108"/>
        <v>0</v>
      </c>
    </row>
    <row r="3724" spans="2:24" ht="18.600000000000001" hidden="1" thickBot="1">
      <c r="B3724" s="172"/>
      <c r="C3724" s="166">
        <v>2989</v>
      </c>
      <c r="D3724" s="321" t="s">
        <v>240</v>
      </c>
      <c r="E3724" s="704"/>
      <c r="F3724" s="449"/>
      <c r="G3724" s="245"/>
      <c r="H3724" s="245"/>
      <c r="I3724" s="476">
        <f t="shared" si="1112"/>
        <v>0</v>
      </c>
      <c r="J3724" s="243" t="str">
        <f t="shared" si="1107"/>
        <v/>
      </c>
      <c r="K3724" s="244"/>
      <c r="L3724" s="423"/>
      <c r="M3724" s="252"/>
      <c r="N3724" s="315">
        <f t="shared" si="1113"/>
        <v>0</v>
      </c>
      <c r="O3724" s="424">
        <f t="shared" si="1114"/>
        <v>0</v>
      </c>
      <c r="P3724" s="244"/>
      <c r="Q3724" s="663"/>
      <c r="R3724" s="667"/>
      <c r="S3724" s="667"/>
      <c r="T3724" s="667"/>
      <c r="U3724" s="667"/>
      <c r="V3724" s="667"/>
      <c r="W3724" s="711"/>
      <c r="X3724" s="313">
        <f t="shared" si="1108"/>
        <v>0</v>
      </c>
    </row>
    <row r="3725" spans="2:24" ht="33" hidden="1" thickBot="1">
      <c r="B3725" s="136"/>
      <c r="C3725" s="137">
        <v>2990</v>
      </c>
      <c r="D3725" s="322" t="s">
        <v>1701</v>
      </c>
      <c r="E3725" s="704"/>
      <c r="F3725" s="449"/>
      <c r="G3725" s="245"/>
      <c r="H3725" s="245"/>
      <c r="I3725" s="476">
        <f t="shared" si="1112"/>
        <v>0</v>
      </c>
      <c r="J3725" s="243" t="str">
        <f t="shared" si="1107"/>
        <v/>
      </c>
      <c r="K3725" s="244"/>
      <c r="L3725" s="423"/>
      <c r="M3725" s="252"/>
      <c r="N3725" s="315">
        <f t="shared" si="1113"/>
        <v>0</v>
      </c>
      <c r="O3725" s="424">
        <f t="shared" si="1114"/>
        <v>0</v>
      </c>
      <c r="P3725" s="244"/>
      <c r="Q3725" s="663"/>
      <c r="R3725" s="667"/>
      <c r="S3725" s="667"/>
      <c r="T3725" s="667"/>
      <c r="U3725" s="667"/>
      <c r="V3725" s="667"/>
      <c r="W3725" s="711"/>
      <c r="X3725" s="313">
        <f t="shared" si="1108"/>
        <v>0</v>
      </c>
    </row>
    <row r="3726" spans="2:24" ht="18.600000000000001" hidden="1" thickBot="1">
      <c r="B3726" s="136"/>
      <c r="C3726" s="137">
        <v>2991</v>
      </c>
      <c r="D3726" s="322" t="s">
        <v>241</v>
      </c>
      <c r="E3726" s="704"/>
      <c r="F3726" s="449"/>
      <c r="G3726" s="245"/>
      <c r="H3726" s="245"/>
      <c r="I3726" s="476">
        <f t="shared" si="1112"/>
        <v>0</v>
      </c>
      <c r="J3726" s="243" t="str">
        <f t="shared" si="1107"/>
        <v/>
      </c>
      <c r="K3726" s="244"/>
      <c r="L3726" s="423"/>
      <c r="M3726" s="252"/>
      <c r="N3726" s="315">
        <f t="shared" si="1113"/>
        <v>0</v>
      </c>
      <c r="O3726" s="424">
        <f t="shared" si="1114"/>
        <v>0</v>
      </c>
      <c r="P3726" s="244"/>
      <c r="Q3726" s="663"/>
      <c r="R3726" s="667"/>
      <c r="S3726" s="667"/>
      <c r="T3726" s="667"/>
      <c r="U3726" s="667"/>
      <c r="V3726" s="667"/>
      <c r="W3726" s="711"/>
      <c r="X3726" s="313">
        <f t="shared" si="1108"/>
        <v>0</v>
      </c>
    </row>
    <row r="3727" spans="2:24" ht="18.600000000000001" hidden="1" thickBot="1">
      <c r="B3727" s="136"/>
      <c r="C3727" s="142">
        <v>2992</v>
      </c>
      <c r="D3727" s="154" t="s">
        <v>242</v>
      </c>
      <c r="E3727" s="704"/>
      <c r="F3727" s="449"/>
      <c r="G3727" s="245"/>
      <c r="H3727" s="245"/>
      <c r="I3727" s="476">
        <f t="shared" si="1112"/>
        <v>0</v>
      </c>
      <c r="J3727" s="243" t="str">
        <f t="shared" si="1107"/>
        <v/>
      </c>
      <c r="K3727" s="244"/>
      <c r="L3727" s="423"/>
      <c r="M3727" s="252"/>
      <c r="N3727" s="315">
        <f t="shared" si="1113"/>
        <v>0</v>
      </c>
      <c r="O3727" s="424">
        <f t="shared" si="1114"/>
        <v>0</v>
      </c>
      <c r="P3727" s="244"/>
      <c r="Q3727" s="663"/>
      <c r="R3727" s="667"/>
      <c r="S3727" s="667"/>
      <c r="T3727" s="667"/>
      <c r="U3727" s="667"/>
      <c r="V3727" s="667"/>
      <c r="W3727" s="711"/>
      <c r="X3727" s="313">
        <f t="shared" si="1108"/>
        <v>0</v>
      </c>
    </row>
    <row r="3728" spans="2:24" ht="18.600000000000001" hidden="1" thickBot="1">
      <c r="B3728" s="686">
        <v>3300</v>
      </c>
      <c r="C3728" s="952" t="s">
        <v>1740</v>
      </c>
      <c r="D3728" s="952"/>
      <c r="E3728" s="687"/>
      <c r="F3728" s="673">
        <v>0</v>
      </c>
      <c r="G3728" s="673">
        <v>0</v>
      </c>
      <c r="H3728" s="673">
        <v>0</v>
      </c>
      <c r="I3728" s="689">
        <f>SUM(I3729:I3733)</f>
        <v>0</v>
      </c>
      <c r="J3728" s="243" t="str">
        <f t="shared" si="1107"/>
        <v/>
      </c>
      <c r="K3728" s="244"/>
      <c r="L3728" s="665"/>
      <c r="M3728" s="666"/>
      <c r="N3728" s="666"/>
      <c r="O3728" s="712"/>
      <c r="P3728" s="244"/>
      <c r="Q3728" s="665"/>
      <c r="R3728" s="666"/>
      <c r="S3728" s="666"/>
      <c r="T3728" s="666"/>
      <c r="U3728" s="666"/>
      <c r="V3728" s="666"/>
      <c r="W3728" s="712"/>
      <c r="X3728" s="313">
        <f t="shared" si="1108"/>
        <v>0</v>
      </c>
    </row>
    <row r="3729" spans="2:24" ht="18.600000000000001" hidden="1" thickBot="1">
      <c r="B3729" s="143"/>
      <c r="C3729" s="144">
        <v>3301</v>
      </c>
      <c r="D3729" s="460" t="s">
        <v>243</v>
      </c>
      <c r="E3729" s="704"/>
      <c r="F3729" s="592">
        <v>0</v>
      </c>
      <c r="G3729" s="592">
        <v>0</v>
      </c>
      <c r="H3729" s="592">
        <v>0</v>
      </c>
      <c r="I3729" s="476">
        <f t="shared" ref="I3729:I3736" si="1115">F3729+G3729+H3729</f>
        <v>0</v>
      </c>
      <c r="J3729" s="243" t="str">
        <f t="shared" si="1107"/>
        <v/>
      </c>
      <c r="K3729" s="244"/>
      <c r="L3729" s="663"/>
      <c r="M3729" s="667"/>
      <c r="N3729" s="667"/>
      <c r="O3729" s="711"/>
      <c r="P3729" s="244"/>
      <c r="Q3729" s="663"/>
      <c r="R3729" s="667"/>
      <c r="S3729" s="667"/>
      <c r="T3729" s="667"/>
      <c r="U3729" s="667"/>
      <c r="V3729" s="667"/>
      <c r="W3729" s="711"/>
      <c r="X3729" s="313">
        <f t="shared" si="1108"/>
        <v>0</v>
      </c>
    </row>
    <row r="3730" spans="2:24" ht="18.600000000000001" hidden="1" thickBot="1">
      <c r="B3730" s="143"/>
      <c r="C3730" s="168">
        <v>3302</v>
      </c>
      <c r="D3730" s="461" t="s">
        <v>1061</v>
      </c>
      <c r="E3730" s="704"/>
      <c r="F3730" s="592">
        <v>0</v>
      </c>
      <c r="G3730" s="592">
        <v>0</v>
      </c>
      <c r="H3730" s="592">
        <v>0</v>
      </c>
      <c r="I3730" s="476">
        <f t="shared" si="1115"/>
        <v>0</v>
      </c>
      <c r="J3730" s="243" t="str">
        <f t="shared" ref="J3730:J3761" si="1116">(IF($E3730&lt;&gt;0,$J$2,IF($I3730&lt;&gt;0,$J$2,"")))</f>
        <v/>
      </c>
      <c r="K3730" s="244"/>
      <c r="L3730" s="663"/>
      <c r="M3730" s="667"/>
      <c r="N3730" s="667"/>
      <c r="O3730" s="711"/>
      <c r="P3730" s="244"/>
      <c r="Q3730" s="663"/>
      <c r="R3730" s="667"/>
      <c r="S3730" s="667"/>
      <c r="T3730" s="667"/>
      <c r="U3730" s="667"/>
      <c r="V3730" s="667"/>
      <c r="W3730" s="711"/>
      <c r="X3730" s="313">
        <f t="shared" ref="X3730:X3761" si="1117">T3730-U3730-V3730-W3730</f>
        <v>0</v>
      </c>
    </row>
    <row r="3731" spans="2:24" ht="18.600000000000001" hidden="1" thickBot="1">
      <c r="B3731" s="143"/>
      <c r="C3731" s="166">
        <v>3304</v>
      </c>
      <c r="D3731" s="462" t="s">
        <v>245</v>
      </c>
      <c r="E3731" s="704"/>
      <c r="F3731" s="592">
        <v>0</v>
      </c>
      <c r="G3731" s="592">
        <v>0</v>
      </c>
      <c r="H3731" s="592">
        <v>0</v>
      </c>
      <c r="I3731" s="476">
        <f t="shared" si="1115"/>
        <v>0</v>
      </c>
      <c r="J3731" s="243" t="str">
        <f t="shared" si="1116"/>
        <v/>
      </c>
      <c r="K3731" s="244"/>
      <c r="L3731" s="663"/>
      <c r="M3731" s="667"/>
      <c r="N3731" s="667"/>
      <c r="O3731" s="711"/>
      <c r="P3731" s="244"/>
      <c r="Q3731" s="663"/>
      <c r="R3731" s="667"/>
      <c r="S3731" s="667"/>
      <c r="T3731" s="667"/>
      <c r="U3731" s="667"/>
      <c r="V3731" s="667"/>
      <c r="W3731" s="711"/>
      <c r="X3731" s="313">
        <f t="shared" si="1117"/>
        <v>0</v>
      </c>
    </row>
    <row r="3732" spans="2:24" ht="31.8" hidden="1" thickBot="1">
      <c r="B3732" s="143"/>
      <c r="C3732" s="142">
        <v>3306</v>
      </c>
      <c r="D3732" s="463" t="s">
        <v>1684</v>
      </c>
      <c r="E3732" s="704"/>
      <c r="F3732" s="592">
        <v>0</v>
      </c>
      <c r="G3732" s="592">
        <v>0</v>
      </c>
      <c r="H3732" s="592">
        <v>0</v>
      </c>
      <c r="I3732" s="476">
        <f t="shared" si="1115"/>
        <v>0</v>
      </c>
      <c r="J3732" s="243" t="str">
        <f t="shared" si="1116"/>
        <v/>
      </c>
      <c r="K3732" s="244"/>
      <c r="L3732" s="663"/>
      <c r="M3732" s="667"/>
      <c r="N3732" s="667"/>
      <c r="O3732" s="711"/>
      <c r="P3732" s="244"/>
      <c r="Q3732" s="663"/>
      <c r="R3732" s="667"/>
      <c r="S3732" s="667"/>
      <c r="T3732" s="667"/>
      <c r="U3732" s="667"/>
      <c r="V3732" s="667"/>
      <c r="W3732" s="711"/>
      <c r="X3732" s="313">
        <f t="shared" si="1117"/>
        <v>0</v>
      </c>
    </row>
    <row r="3733" spans="2:24" ht="18.600000000000001" hidden="1" thickBot="1">
      <c r="B3733" s="143"/>
      <c r="C3733" s="142">
        <v>3307</v>
      </c>
      <c r="D3733" s="463" t="s">
        <v>1775</v>
      </c>
      <c r="E3733" s="704"/>
      <c r="F3733" s="592">
        <v>0</v>
      </c>
      <c r="G3733" s="592">
        <v>0</v>
      </c>
      <c r="H3733" s="592">
        <v>0</v>
      </c>
      <c r="I3733" s="476">
        <f t="shared" si="1115"/>
        <v>0</v>
      </c>
      <c r="J3733" s="243" t="str">
        <f t="shared" si="1116"/>
        <v/>
      </c>
      <c r="K3733" s="244"/>
      <c r="L3733" s="663"/>
      <c r="M3733" s="667"/>
      <c r="N3733" s="667"/>
      <c r="O3733" s="711"/>
      <c r="P3733" s="244"/>
      <c r="Q3733" s="663"/>
      <c r="R3733" s="667"/>
      <c r="S3733" s="667"/>
      <c r="T3733" s="667"/>
      <c r="U3733" s="667"/>
      <c r="V3733" s="667"/>
      <c r="W3733" s="711"/>
      <c r="X3733" s="313">
        <f t="shared" si="1117"/>
        <v>0</v>
      </c>
    </row>
    <row r="3734" spans="2:24" ht="18.600000000000001" hidden="1" thickBot="1">
      <c r="B3734" s="686">
        <v>3900</v>
      </c>
      <c r="C3734" s="944" t="s">
        <v>246</v>
      </c>
      <c r="D3734" s="965"/>
      <c r="E3734" s="687"/>
      <c r="F3734" s="673">
        <v>0</v>
      </c>
      <c r="G3734" s="673">
        <v>0</v>
      </c>
      <c r="H3734" s="673">
        <v>0</v>
      </c>
      <c r="I3734" s="692">
        <f t="shared" si="1115"/>
        <v>0</v>
      </c>
      <c r="J3734" s="243" t="str">
        <f t="shared" si="1116"/>
        <v/>
      </c>
      <c r="K3734" s="244"/>
      <c r="L3734" s="428"/>
      <c r="M3734" s="254"/>
      <c r="N3734" s="317">
        <f>I3734</f>
        <v>0</v>
      </c>
      <c r="O3734" s="424">
        <f>L3734+M3734-N3734</f>
        <v>0</v>
      </c>
      <c r="P3734" s="244"/>
      <c r="Q3734" s="428"/>
      <c r="R3734" s="254"/>
      <c r="S3734" s="429">
        <f>+IF(+(L3734+M3734)&gt;=I3734,+M3734,+(+I3734-L3734))</f>
        <v>0</v>
      </c>
      <c r="T3734" s="315">
        <f>Q3734+R3734-S3734</f>
        <v>0</v>
      </c>
      <c r="U3734" s="254"/>
      <c r="V3734" s="254"/>
      <c r="W3734" s="253"/>
      <c r="X3734" s="313">
        <f t="shared" si="1117"/>
        <v>0</v>
      </c>
    </row>
    <row r="3735" spans="2:24" ht="18.600000000000001" hidden="1" thickBot="1">
      <c r="B3735" s="686">
        <v>4000</v>
      </c>
      <c r="C3735" s="966" t="s">
        <v>247</v>
      </c>
      <c r="D3735" s="966"/>
      <c r="E3735" s="687"/>
      <c r="F3735" s="690"/>
      <c r="G3735" s="691"/>
      <c r="H3735" s="691"/>
      <c r="I3735" s="692">
        <f t="shared" si="1115"/>
        <v>0</v>
      </c>
      <c r="J3735" s="243" t="str">
        <f t="shared" si="1116"/>
        <v/>
      </c>
      <c r="K3735" s="244"/>
      <c r="L3735" s="428"/>
      <c r="M3735" s="254"/>
      <c r="N3735" s="317">
        <f>I3735</f>
        <v>0</v>
      </c>
      <c r="O3735" s="424">
        <f>L3735+M3735-N3735</f>
        <v>0</v>
      </c>
      <c r="P3735" s="244"/>
      <c r="Q3735" s="665"/>
      <c r="R3735" s="666"/>
      <c r="S3735" s="666"/>
      <c r="T3735" s="667"/>
      <c r="U3735" s="666"/>
      <c r="V3735" s="666"/>
      <c r="W3735" s="711"/>
      <c r="X3735" s="313">
        <f t="shared" si="1117"/>
        <v>0</v>
      </c>
    </row>
    <row r="3736" spans="2:24" ht="18.600000000000001" hidden="1" thickBot="1">
      <c r="B3736" s="686">
        <v>4100</v>
      </c>
      <c r="C3736" s="966" t="s">
        <v>248</v>
      </c>
      <c r="D3736" s="966"/>
      <c r="E3736" s="687"/>
      <c r="F3736" s="673">
        <v>0</v>
      </c>
      <c r="G3736" s="673">
        <v>0</v>
      </c>
      <c r="H3736" s="673">
        <v>0</v>
      </c>
      <c r="I3736" s="692">
        <f t="shared" si="1115"/>
        <v>0</v>
      </c>
      <c r="J3736" s="243" t="str">
        <f t="shared" si="1116"/>
        <v/>
      </c>
      <c r="K3736" s="244"/>
      <c r="L3736" s="665"/>
      <c r="M3736" s="666"/>
      <c r="N3736" s="666"/>
      <c r="O3736" s="712"/>
      <c r="P3736" s="244"/>
      <c r="Q3736" s="665"/>
      <c r="R3736" s="666"/>
      <c r="S3736" s="666"/>
      <c r="T3736" s="666"/>
      <c r="U3736" s="666"/>
      <c r="V3736" s="666"/>
      <c r="W3736" s="712"/>
      <c r="X3736" s="313">
        <f t="shared" si="1117"/>
        <v>0</v>
      </c>
    </row>
    <row r="3737" spans="2:24" ht="18.600000000000001" hidden="1" thickBot="1">
      <c r="B3737" s="686">
        <v>4200</v>
      </c>
      <c r="C3737" s="952" t="s">
        <v>249</v>
      </c>
      <c r="D3737" s="953"/>
      <c r="E3737" s="687"/>
      <c r="F3737" s="688">
        <f>SUM(F3738:F3743)</f>
        <v>0</v>
      </c>
      <c r="G3737" s="689">
        <f>SUM(G3738:G3743)</f>
        <v>0</v>
      </c>
      <c r="H3737" s="689">
        <f>SUM(H3738:H3743)</f>
        <v>0</v>
      </c>
      <c r="I3737" s="689">
        <f>SUM(I3738:I3743)</f>
        <v>0</v>
      </c>
      <c r="J3737" s="243" t="str">
        <f t="shared" si="1116"/>
        <v/>
      </c>
      <c r="K3737" s="244"/>
      <c r="L3737" s="316">
        <f>SUM(L3738:L3743)</f>
        <v>0</v>
      </c>
      <c r="M3737" s="317">
        <f>SUM(M3738:M3743)</f>
        <v>0</v>
      </c>
      <c r="N3737" s="425">
        <f>SUM(N3738:N3743)</f>
        <v>0</v>
      </c>
      <c r="O3737" s="426">
        <f>SUM(O3738:O3743)</f>
        <v>0</v>
      </c>
      <c r="P3737" s="244"/>
      <c r="Q3737" s="316">
        <f t="shared" ref="Q3737:W3737" si="1118">SUM(Q3738:Q3743)</f>
        <v>0</v>
      </c>
      <c r="R3737" s="317">
        <f t="shared" si="1118"/>
        <v>0</v>
      </c>
      <c r="S3737" s="317">
        <f t="shared" si="1118"/>
        <v>0</v>
      </c>
      <c r="T3737" s="317">
        <f t="shared" si="1118"/>
        <v>0</v>
      </c>
      <c r="U3737" s="317">
        <f t="shared" si="1118"/>
        <v>0</v>
      </c>
      <c r="V3737" s="317">
        <f t="shared" si="1118"/>
        <v>0</v>
      </c>
      <c r="W3737" s="426">
        <f t="shared" si="1118"/>
        <v>0</v>
      </c>
      <c r="X3737" s="313">
        <f t="shared" si="1117"/>
        <v>0</v>
      </c>
    </row>
    <row r="3738" spans="2:24" ht="18.600000000000001" hidden="1" thickBot="1">
      <c r="B3738" s="173"/>
      <c r="C3738" s="144">
        <v>4201</v>
      </c>
      <c r="D3738" s="138" t="s">
        <v>250</v>
      </c>
      <c r="E3738" s="704"/>
      <c r="F3738" s="449"/>
      <c r="G3738" s="245"/>
      <c r="H3738" s="245"/>
      <c r="I3738" s="476">
        <f t="shared" ref="I3738:I3743" si="1119">F3738+G3738+H3738</f>
        <v>0</v>
      </c>
      <c r="J3738" s="243" t="str">
        <f t="shared" si="1116"/>
        <v/>
      </c>
      <c r="K3738" s="244"/>
      <c r="L3738" s="423"/>
      <c r="M3738" s="252"/>
      <c r="N3738" s="315">
        <f t="shared" ref="N3738:N3743" si="1120">I3738</f>
        <v>0</v>
      </c>
      <c r="O3738" s="424">
        <f t="shared" ref="O3738:O3743" si="1121">L3738+M3738-N3738</f>
        <v>0</v>
      </c>
      <c r="P3738" s="244"/>
      <c r="Q3738" s="423"/>
      <c r="R3738" s="252"/>
      <c r="S3738" s="429">
        <f t="shared" ref="S3738:S3743" si="1122">+IF(+(L3738+M3738)&gt;=I3738,+M3738,+(+I3738-L3738))</f>
        <v>0</v>
      </c>
      <c r="T3738" s="315">
        <f t="shared" ref="T3738:T3743" si="1123">Q3738+R3738-S3738</f>
        <v>0</v>
      </c>
      <c r="U3738" s="252"/>
      <c r="V3738" s="252"/>
      <c r="W3738" s="253"/>
      <c r="X3738" s="313">
        <f t="shared" si="1117"/>
        <v>0</v>
      </c>
    </row>
    <row r="3739" spans="2:24" ht="18.600000000000001" hidden="1" thickBot="1">
      <c r="B3739" s="173"/>
      <c r="C3739" s="137">
        <v>4202</v>
      </c>
      <c r="D3739" s="139" t="s">
        <v>251</v>
      </c>
      <c r="E3739" s="704"/>
      <c r="F3739" s="449"/>
      <c r="G3739" s="245"/>
      <c r="H3739" s="245"/>
      <c r="I3739" s="476">
        <f t="shared" si="1119"/>
        <v>0</v>
      </c>
      <c r="J3739" s="243" t="str">
        <f t="shared" si="1116"/>
        <v/>
      </c>
      <c r="K3739" s="244"/>
      <c r="L3739" s="423"/>
      <c r="M3739" s="252"/>
      <c r="N3739" s="315">
        <f t="shared" si="1120"/>
        <v>0</v>
      </c>
      <c r="O3739" s="424">
        <f t="shared" si="1121"/>
        <v>0</v>
      </c>
      <c r="P3739" s="244"/>
      <c r="Q3739" s="423"/>
      <c r="R3739" s="252"/>
      <c r="S3739" s="429">
        <f t="shared" si="1122"/>
        <v>0</v>
      </c>
      <c r="T3739" s="315">
        <f t="shared" si="1123"/>
        <v>0</v>
      </c>
      <c r="U3739" s="252"/>
      <c r="V3739" s="252"/>
      <c r="W3739" s="253"/>
      <c r="X3739" s="313">
        <f t="shared" si="1117"/>
        <v>0</v>
      </c>
    </row>
    <row r="3740" spans="2:24" ht="18.600000000000001" hidden="1" thickBot="1">
      <c r="B3740" s="173"/>
      <c r="C3740" s="137">
        <v>4214</v>
      </c>
      <c r="D3740" s="139" t="s">
        <v>252</v>
      </c>
      <c r="E3740" s="704"/>
      <c r="F3740" s="449"/>
      <c r="G3740" s="245"/>
      <c r="H3740" s="245"/>
      <c r="I3740" s="476">
        <f t="shared" si="1119"/>
        <v>0</v>
      </c>
      <c r="J3740" s="243" t="str">
        <f t="shared" si="1116"/>
        <v/>
      </c>
      <c r="K3740" s="244"/>
      <c r="L3740" s="423"/>
      <c r="M3740" s="252"/>
      <c r="N3740" s="315">
        <f t="shared" si="1120"/>
        <v>0</v>
      </c>
      <c r="O3740" s="424">
        <f t="shared" si="1121"/>
        <v>0</v>
      </c>
      <c r="P3740" s="244"/>
      <c r="Q3740" s="423"/>
      <c r="R3740" s="252"/>
      <c r="S3740" s="429">
        <f t="shared" si="1122"/>
        <v>0</v>
      </c>
      <c r="T3740" s="315">
        <f t="shared" si="1123"/>
        <v>0</v>
      </c>
      <c r="U3740" s="252"/>
      <c r="V3740" s="252"/>
      <c r="W3740" s="253"/>
      <c r="X3740" s="313">
        <f t="shared" si="1117"/>
        <v>0</v>
      </c>
    </row>
    <row r="3741" spans="2:24" ht="18.600000000000001" hidden="1" thickBot="1">
      <c r="B3741" s="173"/>
      <c r="C3741" s="137">
        <v>4217</v>
      </c>
      <c r="D3741" s="139" t="s">
        <v>253</v>
      </c>
      <c r="E3741" s="704"/>
      <c r="F3741" s="449"/>
      <c r="G3741" s="245"/>
      <c r="H3741" s="245"/>
      <c r="I3741" s="476">
        <f t="shared" si="1119"/>
        <v>0</v>
      </c>
      <c r="J3741" s="243" t="str">
        <f t="shared" si="1116"/>
        <v/>
      </c>
      <c r="K3741" s="244"/>
      <c r="L3741" s="423"/>
      <c r="M3741" s="252"/>
      <c r="N3741" s="315">
        <f t="shared" si="1120"/>
        <v>0</v>
      </c>
      <c r="O3741" s="424">
        <f t="shared" si="1121"/>
        <v>0</v>
      </c>
      <c r="P3741" s="244"/>
      <c r="Q3741" s="423"/>
      <c r="R3741" s="252"/>
      <c r="S3741" s="429">
        <f t="shared" si="1122"/>
        <v>0</v>
      </c>
      <c r="T3741" s="315">
        <f t="shared" si="1123"/>
        <v>0</v>
      </c>
      <c r="U3741" s="252"/>
      <c r="V3741" s="252"/>
      <c r="W3741" s="253"/>
      <c r="X3741" s="313">
        <f t="shared" si="1117"/>
        <v>0</v>
      </c>
    </row>
    <row r="3742" spans="2:24" ht="18.600000000000001" hidden="1" thickBot="1">
      <c r="B3742" s="173"/>
      <c r="C3742" s="137">
        <v>4218</v>
      </c>
      <c r="D3742" s="145" t="s">
        <v>254</v>
      </c>
      <c r="E3742" s="704"/>
      <c r="F3742" s="449"/>
      <c r="G3742" s="245"/>
      <c r="H3742" s="245"/>
      <c r="I3742" s="476">
        <f t="shared" si="1119"/>
        <v>0</v>
      </c>
      <c r="J3742" s="243" t="str">
        <f t="shared" si="1116"/>
        <v/>
      </c>
      <c r="K3742" s="244"/>
      <c r="L3742" s="423"/>
      <c r="M3742" s="252"/>
      <c r="N3742" s="315">
        <f t="shared" si="1120"/>
        <v>0</v>
      </c>
      <c r="O3742" s="424">
        <f t="shared" si="1121"/>
        <v>0</v>
      </c>
      <c r="P3742" s="244"/>
      <c r="Q3742" s="423"/>
      <c r="R3742" s="252"/>
      <c r="S3742" s="429">
        <f t="shared" si="1122"/>
        <v>0</v>
      </c>
      <c r="T3742" s="315">
        <f t="shared" si="1123"/>
        <v>0</v>
      </c>
      <c r="U3742" s="252"/>
      <c r="V3742" s="252"/>
      <c r="W3742" s="253"/>
      <c r="X3742" s="313">
        <f t="shared" si="1117"/>
        <v>0</v>
      </c>
    </row>
    <row r="3743" spans="2:24" ht="18.600000000000001" hidden="1" thickBot="1">
      <c r="B3743" s="173"/>
      <c r="C3743" s="137">
        <v>4219</v>
      </c>
      <c r="D3743" s="156" t="s">
        <v>255</v>
      </c>
      <c r="E3743" s="704"/>
      <c r="F3743" s="449"/>
      <c r="G3743" s="245"/>
      <c r="H3743" s="245"/>
      <c r="I3743" s="476">
        <f t="shared" si="1119"/>
        <v>0</v>
      </c>
      <c r="J3743" s="243" t="str">
        <f t="shared" si="1116"/>
        <v/>
      </c>
      <c r="K3743" s="244"/>
      <c r="L3743" s="423"/>
      <c r="M3743" s="252"/>
      <c r="N3743" s="315">
        <f t="shared" si="1120"/>
        <v>0</v>
      </c>
      <c r="O3743" s="424">
        <f t="shared" si="1121"/>
        <v>0</v>
      </c>
      <c r="P3743" s="244"/>
      <c r="Q3743" s="423"/>
      <c r="R3743" s="252"/>
      <c r="S3743" s="429">
        <f t="shared" si="1122"/>
        <v>0</v>
      </c>
      <c r="T3743" s="315">
        <f t="shared" si="1123"/>
        <v>0</v>
      </c>
      <c r="U3743" s="252"/>
      <c r="V3743" s="252"/>
      <c r="W3743" s="253"/>
      <c r="X3743" s="313">
        <f t="shared" si="1117"/>
        <v>0</v>
      </c>
    </row>
    <row r="3744" spans="2:24" ht="18.600000000000001" hidden="1" thickBot="1">
      <c r="B3744" s="686">
        <v>4300</v>
      </c>
      <c r="C3744" s="942" t="s">
        <v>1685</v>
      </c>
      <c r="D3744" s="942"/>
      <c r="E3744" s="687"/>
      <c r="F3744" s="688">
        <f>SUM(F3745:F3747)</f>
        <v>0</v>
      </c>
      <c r="G3744" s="689">
        <f>SUM(G3745:G3747)</f>
        <v>0</v>
      </c>
      <c r="H3744" s="689">
        <f>SUM(H3745:H3747)</f>
        <v>0</v>
      </c>
      <c r="I3744" s="689">
        <f>SUM(I3745:I3747)</f>
        <v>0</v>
      </c>
      <c r="J3744" s="243" t="str">
        <f t="shared" si="1116"/>
        <v/>
      </c>
      <c r="K3744" s="244"/>
      <c r="L3744" s="316">
        <f>SUM(L3745:L3747)</f>
        <v>0</v>
      </c>
      <c r="M3744" s="317">
        <f>SUM(M3745:M3747)</f>
        <v>0</v>
      </c>
      <c r="N3744" s="425">
        <f>SUM(N3745:N3747)</f>
        <v>0</v>
      </c>
      <c r="O3744" s="426">
        <f>SUM(O3745:O3747)</f>
        <v>0</v>
      </c>
      <c r="P3744" s="244"/>
      <c r="Q3744" s="316">
        <f t="shared" ref="Q3744:W3744" si="1124">SUM(Q3745:Q3747)</f>
        <v>0</v>
      </c>
      <c r="R3744" s="317">
        <f t="shared" si="1124"/>
        <v>0</v>
      </c>
      <c r="S3744" s="317">
        <f t="shared" si="1124"/>
        <v>0</v>
      </c>
      <c r="T3744" s="317">
        <f t="shared" si="1124"/>
        <v>0</v>
      </c>
      <c r="U3744" s="317">
        <f t="shared" si="1124"/>
        <v>0</v>
      </c>
      <c r="V3744" s="317">
        <f t="shared" si="1124"/>
        <v>0</v>
      </c>
      <c r="W3744" s="426">
        <f t="shared" si="1124"/>
        <v>0</v>
      </c>
      <c r="X3744" s="313">
        <f t="shared" si="1117"/>
        <v>0</v>
      </c>
    </row>
    <row r="3745" spans="2:24" ht="18.600000000000001" hidden="1" thickBot="1">
      <c r="B3745" s="173"/>
      <c r="C3745" s="144">
        <v>4301</v>
      </c>
      <c r="D3745" s="163" t="s">
        <v>256</v>
      </c>
      <c r="E3745" s="704"/>
      <c r="F3745" s="449"/>
      <c r="G3745" s="245"/>
      <c r="H3745" s="245"/>
      <c r="I3745" s="476">
        <f t="shared" ref="I3745:I3750" si="1125">F3745+G3745+H3745</f>
        <v>0</v>
      </c>
      <c r="J3745" s="243" t="str">
        <f t="shared" si="1116"/>
        <v/>
      </c>
      <c r="K3745" s="244"/>
      <c r="L3745" s="423"/>
      <c r="M3745" s="252"/>
      <c r="N3745" s="315">
        <f t="shared" ref="N3745:N3750" si="1126">I3745</f>
        <v>0</v>
      </c>
      <c r="O3745" s="424">
        <f t="shared" ref="O3745:O3750" si="1127">L3745+M3745-N3745</f>
        <v>0</v>
      </c>
      <c r="P3745" s="244"/>
      <c r="Q3745" s="423"/>
      <c r="R3745" s="252"/>
      <c r="S3745" s="429">
        <f t="shared" ref="S3745:S3750" si="1128">+IF(+(L3745+M3745)&gt;=I3745,+M3745,+(+I3745-L3745))</f>
        <v>0</v>
      </c>
      <c r="T3745" s="315">
        <f t="shared" ref="T3745:T3750" si="1129">Q3745+R3745-S3745</f>
        <v>0</v>
      </c>
      <c r="U3745" s="252"/>
      <c r="V3745" s="252"/>
      <c r="W3745" s="253"/>
      <c r="X3745" s="313">
        <f t="shared" si="1117"/>
        <v>0</v>
      </c>
    </row>
    <row r="3746" spans="2:24" ht="18.600000000000001" hidden="1" thickBot="1">
      <c r="B3746" s="173"/>
      <c r="C3746" s="137">
        <v>4302</v>
      </c>
      <c r="D3746" s="139" t="s">
        <v>1062</v>
      </c>
      <c r="E3746" s="704"/>
      <c r="F3746" s="449"/>
      <c r="G3746" s="245"/>
      <c r="H3746" s="245"/>
      <c r="I3746" s="476">
        <f t="shared" si="1125"/>
        <v>0</v>
      </c>
      <c r="J3746" s="243" t="str">
        <f t="shared" si="1116"/>
        <v/>
      </c>
      <c r="K3746" s="244"/>
      <c r="L3746" s="423"/>
      <c r="M3746" s="252"/>
      <c r="N3746" s="315">
        <f t="shared" si="1126"/>
        <v>0</v>
      </c>
      <c r="O3746" s="424">
        <f t="shared" si="1127"/>
        <v>0</v>
      </c>
      <c r="P3746" s="244"/>
      <c r="Q3746" s="423"/>
      <c r="R3746" s="252"/>
      <c r="S3746" s="429">
        <f t="shared" si="1128"/>
        <v>0</v>
      </c>
      <c r="T3746" s="315">
        <f t="shared" si="1129"/>
        <v>0</v>
      </c>
      <c r="U3746" s="252"/>
      <c r="V3746" s="252"/>
      <c r="W3746" s="253"/>
      <c r="X3746" s="313">
        <f t="shared" si="1117"/>
        <v>0</v>
      </c>
    </row>
    <row r="3747" spans="2:24" ht="18.600000000000001" hidden="1" thickBot="1">
      <c r="B3747" s="173"/>
      <c r="C3747" s="142">
        <v>4309</v>
      </c>
      <c r="D3747" s="148" t="s">
        <v>258</v>
      </c>
      <c r="E3747" s="704"/>
      <c r="F3747" s="449"/>
      <c r="G3747" s="245"/>
      <c r="H3747" s="245"/>
      <c r="I3747" s="476">
        <f t="shared" si="1125"/>
        <v>0</v>
      </c>
      <c r="J3747" s="243" t="str">
        <f t="shared" si="1116"/>
        <v/>
      </c>
      <c r="K3747" s="244"/>
      <c r="L3747" s="423"/>
      <c r="M3747" s="252"/>
      <c r="N3747" s="315">
        <f t="shared" si="1126"/>
        <v>0</v>
      </c>
      <c r="O3747" s="424">
        <f t="shared" si="1127"/>
        <v>0</v>
      </c>
      <c r="P3747" s="244"/>
      <c r="Q3747" s="423"/>
      <c r="R3747" s="252"/>
      <c r="S3747" s="429">
        <f t="shared" si="1128"/>
        <v>0</v>
      </c>
      <c r="T3747" s="315">
        <f t="shared" si="1129"/>
        <v>0</v>
      </c>
      <c r="U3747" s="252"/>
      <c r="V3747" s="252"/>
      <c r="W3747" s="253"/>
      <c r="X3747" s="313">
        <f t="shared" si="1117"/>
        <v>0</v>
      </c>
    </row>
    <row r="3748" spans="2:24" ht="18.600000000000001" hidden="1" thickBot="1">
      <c r="B3748" s="686">
        <v>4400</v>
      </c>
      <c r="C3748" s="944" t="s">
        <v>1686</v>
      </c>
      <c r="D3748" s="944"/>
      <c r="E3748" s="687"/>
      <c r="F3748" s="690"/>
      <c r="G3748" s="691"/>
      <c r="H3748" s="691"/>
      <c r="I3748" s="692">
        <f t="shared" si="1125"/>
        <v>0</v>
      </c>
      <c r="J3748" s="243" t="str">
        <f t="shared" si="1116"/>
        <v/>
      </c>
      <c r="K3748" s="244"/>
      <c r="L3748" s="428"/>
      <c r="M3748" s="254"/>
      <c r="N3748" s="317">
        <f t="shared" si="1126"/>
        <v>0</v>
      </c>
      <c r="O3748" s="424">
        <f t="shared" si="1127"/>
        <v>0</v>
      </c>
      <c r="P3748" s="244"/>
      <c r="Q3748" s="428"/>
      <c r="R3748" s="254"/>
      <c r="S3748" s="429">
        <f t="shared" si="1128"/>
        <v>0</v>
      </c>
      <c r="T3748" s="315">
        <f t="shared" si="1129"/>
        <v>0</v>
      </c>
      <c r="U3748" s="254"/>
      <c r="V3748" s="254"/>
      <c r="W3748" s="253"/>
      <c r="X3748" s="313">
        <f t="shared" si="1117"/>
        <v>0</v>
      </c>
    </row>
    <row r="3749" spans="2:24" ht="18.600000000000001" hidden="1" thickBot="1">
      <c r="B3749" s="686">
        <v>4500</v>
      </c>
      <c r="C3749" s="966" t="s">
        <v>1687</v>
      </c>
      <c r="D3749" s="966"/>
      <c r="E3749" s="687"/>
      <c r="F3749" s="690"/>
      <c r="G3749" s="691"/>
      <c r="H3749" s="691"/>
      <c r="I3749" s="692">
        <f t="shared" si="1125"/>
        <v>0</v>
      </c>
      <c r="J3749" s="243" t="str">
        <f t="shared" si="1116"/>
        <v/>
      </c>
      <c r="K3749" s="244"/>
      <c r="L3749" s="428"/>
      <c r="M3749" s="254"/>
      <c r="N3749" s="317">
        <f t="shared" si="1126"/>
        <v>0</v>
      </c>
      <c r="O3749" s="424">
        <f t="shared" si="1127"/>
        <v>0</v>
      </c>
      <c r="P3749" s="244"/>
      <c r="Q3749" s="428"/>
      <c r="R3749" s="254"/>
      <c r="S3749" s="429">
        <f t="shared" si="1128"/>
        <v>0</v>
      </c>
      <c r="T3749" s="315">
        <f t="shared" si="1129"/>
        <v>0</v>
      </c>
      <c r="U3749" s="254"/>
      <c r="V3749" s="254"/>
      <c r="W3749" s="253"/>
      <c r="X3749" s="313">
        <f t="shared" si="1117"/>
        <v>0</v>
      </c>
    </row>
    <row r="3750" spans="2:24" ht="18.600000000000001" hidden="1" thickBot="1">
      <c r="B3750" s="686">
        <v>4600</v>
      </c>
      <c r="C3750" s="961" t="s">
        <v>259</v>
      </c>
      <c r="D3750" s="967"/>
      <c r="E3750" s="687"/>
      <c r="F3750" s="690"/>
      <c r="G3750" s="691"/>
      <c r="H3750" s="691"/>
      <c r="I3750" s="692">
        <f t="shared" si="1125"/>
        <v>0</v>
      </c>
      <c r="J3750" s="243" t="str">
        <f t="shared" si="1116"/>
        <v/>
      </c>
      <c r="K3750" s="244"/>
      <c r="L3750" s="428"/>
      <c r="M3750" s="254"/>
      <c r="N3750" s="317">
        <f t="shared" si="1126"/>
        <v>0</v>
      </c>
      <c r="O3750" s="424">
        <f t="shared" si="1127"/>
        <v>0</v>
      </c>
      <c r="P3750" s="244"/>
      <c r="Q3750" s="428"/>
      <c r="R3750" s="254"/>
      <c r="S3750" s="429">
        <f t="shared" si="1128"/>
        <v>0</v>
      </c>
      <c r="T3750" s="315">
        <f t="shared" si="1129"/>
        <v>0</v>
      </c>
      <c r="U3750" s="254"/>
      <c r="V3750" s="254"/>
      <c r="W3750" s="253"/>
      <c r="X3750" s="313">
        <f t="shared" si="1117"/>
        <v>0</v>
      </c>
    </row>
    <row r="3751" spans="2:24" ht="18.600000000000001" hidden="1" thickBot="1">
      <c r="B3751" s="686">
        <v>4900</v>
      </c>
      <c r="C3751" s="952" t="s">
        <v>290</v>
      </c>
      <c r="D3751" s="952"/>
      <c r="E3751" s="687"/>
      <c r="F3751" s="688">
        <f>+F3752+F3753</f>
        <v>0</v>
      </c>
      <c r="G3751" s="689">
        <f>+G3752+G3753</f>
        <v>0</v>
      </c>
      <c r="H3751" s="689">
        <f>+H3752+H3753</f>
        <v>0</v>
      </c>
      <c r="I3751" s="689">
        <f>+I3752+I3753</f>
        <v>0</v>
      </c>
      <c r="J3751" s="243" t="str">
        <f t="shared" si="1116"/>
        <v/>
      </c>
      <c r="K3751" s="244"/>
      <c r="L3751" s="665"/>
      <c r="M3751" s="666"/>
      <c r="N3751" s="666"/>
      <c r="O3751" s="712"/>
      <c r="P3751" s="244"/>
      <c r="Q3751" s="665"/>
      <c r="R3751" s="666"/>
      <c r="S3751" s="666"/>
      <c r="T3751" s="666"/>
      <c r="U3751" s="666"/>
      <c r="V3751" s="666"/>
      <c r="W3751" s="712"/>
      <c r="X3751" s="313">
        <f t="shared" si="1117"/>
        <v>0</v>
      </c>
    </row>
    <row r="3752" spans="2:24" ht="18.600000000000001" hidden="1" thickBot="1">
      <c r="B3752" s="173"/>
      <c r="C3752" s="144">
        <v>4901</v>
      </c>
      <c r="D3752" s="174" t="s">
        <v>291</v>
      </c>
      <c r="E3752" s="704"/>
      <c r="F3752" s="449"/>
      <c r="G3752" s="245"/>
      <c r="H3752" s="245"/>
      <c r="I3752" s="476">
        <f>F3752+G3752+H3752</f>
        <v>0</v>
      </c>
      <c r="J3752" s="243" t="str">
        <f t="shared" si="1116"/>
        <v/>
      </c>
      <c r="K3752" s="244"/>
      <c r="L3752" s="663"/>
      <c r="M3752" s="667"/>
      <c r="N3752" s="667"/>
      <c r="O3752" s="711"/>
      <c r="P3752" s="244"/>
      <c r="Q3752" s="663"/>
      <c r="R3752" s="667"/>
      <c r="S3752" s="667"/>
      <c r="T3752" s="667"/>
      <c r="U3752" s="667"/>
      <c r="V3752" s="667"/>
      <c r="W3752" s="711"/>
      <c r="X3752" s="313">
        <f t="shared" si="1117"/>
        <v>0</v>
      </c>
    </row>
    <row r="3753" spans="2:24" ht="18.600000000000001" hidden="1" thickBot="1">
      <c r="B3753" s="173"/>
      <c r="C3753" s="142">
        <v>4902</v>
      </c>
      <c r="D3753" s="148" t="s">
        <v>292</v>
      </c>
      <c r="E3753" s="704"/>
      <c r="F3753" s="449"/>
      <c r="G3753" s="245"/>
      <c r="H3753" s="245"/>
      <c r="I3753" s="476">
        <f>F3753+G3753+H3753</f>
        <v>0</v>
      </c>
      <c r="J3753" s="243" t="str">
        <f t="shared" si="1116"/>
        <v/>
      </c>
      <c r="K3753" s="244"/>
      <c r="L3753" s="663"/>
      <c r="M3753" s="667"/>
      <c r="N3753" s="667"/>
      <c r="O3753" s="711"/>
      <c r="P3753" s="244"/>
      <c r="Q3753" s="663"/>
      <c r="R3753" s="667"/>
      <c r="S3753" s="667"/>
      <c r="T3753" s="667"/>
      <c r="U3753" s="667"/>
      <c r="V3753" s="667"/>
      <c r="W3753" s="711"/>
      <c r="X3753" s="313">
        <f t="shared" si="1117"/>
        <v>0</v>
      </c>
    </row>
    <row r="3754" spans="2:24" ht="18.600000000000001" hidden="1" thickBot="1">
      <c r="B3754" s="693">
        <v>5100</v>
      </c>
      <c r="C3754" s="949" t="s">
        <v>260</v>
      </c>
      <c r="D3754" s="949"/>
      <c r="E3754" s="694"/>
      <c r="F3754" s="695"/>
      <c r="G3754" s="696"/>
      <c r="H3754" s="696"/>
      <c r="I3754" s="692">
        <f>F3754+G3754+H3754</f>
        <v>0</v>
      </c>
      <c r="J3754" s="243" t="str">
        <f t="shared" si="1116"/>
        <v/>
      </c>
      <c r="K3754" s="244"/>
      <c r="L3754" s="430"/>
      <c r="M3754" s="431"/>
      <c r="N3754" s="327">
        <f>I3754</f>
        <v>0</v>
      </c>
      <c r="O3754" s="424">
        <f>L3754+M3754-N3754</f>
        <v>0</v>
      </c>
      <c r="P3754" s="244"/>
      <c r="Q3754" s="430"/>
      <c r="R3754" s="431"/>
      <c r="S3754" s="429">
        <f>+IF(+(L3754+M3754)&gt;=I3754,+M3754,+(+I3754-L3754))</f>
        <v>0</v>
      </c>
      <c r="T3754" s="315">
        <f>Q3754+R3754-S3754</f>
        <v>0</v>
      </c>
      <c r="U3754" s="431"/>
      <c r="V3754" s="431"/>
      <c r="W3754" s="253"/>
      <c r="X3754" s="313">
        <f t="shared" si="1117"/>
        <v>0</v>
      </c>
    </row>
    <row r="3755" spans="2:24" ht="18.600000000000001" hidden="1" thickBot="1">
      <c r="B3755" s="693">
        <v>5200</v>
      </c>
      <c r="C3755" s="964" t="s">
        <v>261</v>
      </c>
      <c r="D3755" s="964"/>
      <c r="E3755" s="694"/>
      <c r="F3755" s="697">
        <f>SUM(F3756:F3762)</f>
        <v>0</v>
      </c>
      <c r="G3755" s="698">
        <f>SUM(G3756:G3762)</f>
        <v>0</v>
      </c>
      <c r="H3755" s="698">
        <f>SUM(H3756:H3762)</f>
        <v>0</v>
      </c>
      <c r="I3755" s="698">
        <f>SUM(I3756:I3762)</f>
        <v>0</v>
      </c>
      <c r="J3755" s="243" t="str">
        <f t="shared" si="1116"/>
        <v/>
      </c>
      <c r="K3755" s="244"/>
      <c r="L3755" s="326">
        <f>SUM(L3756:L3762)</f>
        <v>0</v>
      </c>
      <c r="M3755" s="327">
        <f>SUM(M3756:M3762)</f>
        <v>0</v>
      </c>
      <c r="N3755" s="432">
        <f>SUM(N3756:N3762)</f>
        <v>0</v>
      </c>
      <c r="O3755" s="433">
        <f>SUM(O3756:O3762)</f>
        <v>0</v>
      </c>
      <c r="P3755" s="244"/>
      <c r="Q3755" s="326">
        <f t="shared" ref="Q3755:W3755" si="1130">SUM(Q3756:Q3762)</f>
        <v>0</v>
      </c>
      <c r="R3755" s="327">
        <f t="shared" si="1130"/>
        <v>0</v>
      </c>
      <c r="S3755" s="327">
        <f t="shared" si="1130"/>
        <v>0</v>
      </c>
      <c r="T3755" s="327">
        <f t="shared" si="1130"/>
        <v>0</v>
      </c>
      <c r="U3755" s="327">
        <f t="shared" si="1130"/>
        <v>0</v>
      </c>
      <c r="V3755" s="327">
        <f t="shared" si="1130"/>
        <v>0</v>
      </c>
      <c r="W3755" s="433">
        <f t="shared" si="1130"/>
        <v>0</v>
      </c>
      <c r="X3755" s="313">
        <f t="shared" si="1117"/>
        <v>0</v>
      </c>
    </row>
    <row r="3756" spans="2:24" ht="18.600000000000001" hidden="1" thickBot="1">
      <c r="B3756" s="175"/>
      <c r="C3756" s="176">
        <v>5201</v>
      </c>
      <c r="D3756" s="177" t="s">
        <v>262</v>
      </c>
      <c r="E3756" s="705"/>
      <c r="F3756" s="473"/>
      <c r="G3756" s="434"/>
      <c r="H3756" s="434"/>
      <c r="I3756" s="476">
        <f t="shared" ref="I3756:I3762" si="1131">F3756+G3756+H3756</f>
        <v>0</v>
      </c>
      <c r="J3756" s="243" t="str">
        <f t="shared" si="1116"/>
        <v/>
      </c>
      <c r="K3756" s="244"/>
      <c r="L3756" s="435"/>
      <c r="M3756" s="436"/>
      <c r="N3756" s="330">
        <f t="shared" ref="N3756:N3762" si="1132">I3756</f>
        <v>0</v>
      </c>
      <c r="O3756" s="424">
        <f t="shared" ref="O3756:O3762" si="1133">L3756+M3756-N3756</f>
        <v>0</v>
      </c>
      <c r="P3756" s="244"/>
      <c r="Q3756" s="435"/>
      <c r="R3756" s="436"/>
      <c r="S3756" s="429">
        <f t="shared" ref="S3756:S3762" si="1134">+IF(+(L3756+M3756)&gt;=I3756,+M3756,+(+I3756-L3756))</f>
        <v>0</v>
      </c>
      <c r="T3756" s="315">
        <f t="shared" ref="T3756:T3762" si="1135">Q3756+R3756-S3756</f>
        <v>0</v>
      </c>
      <c r="U3756" s="436"/>
      <c r="V3756" s="436"/>
      <c r="W3756" s="253"/>
      <c r="X3756" s="313">
        <f t="shared" si="1117"/>
        <v>0</v>
      </c>
    </row>
    <row r="3757" spans="2:24" ht="18.600000000000001" hidden="1" thickBot="1">
      <c r="B3757" s="175"/>
      <c r="C3757" s="178">
        <v>5202</v>
      </c>
      <c r="D3757" s="179" t="s">
        <v>263</v>
      </c>
      <c r="E3757" s="705"/>
      <c r="F3757" s="473"/>
      <c r="G3757" s="434"/>
      <c r="H3757" s="434"/>
      <c r="I3757" s="476">
        <f t="shared" si="1131"/>
        <v>0</v>
      </c>
      <c r="J3757" s="243" t="str">
        <f t="shared" si="1116"/>
        <v/>
      </c>
      <c r="K3757" s="244"/>
      <c r="L3757" s="435"/>
      <c r="M3757" s="436"/>
      <c r="N3757" s="330">
        <f t="shared" si="1132"/>
        <v>0</v>
      </c>
      <c r="O3757" s="424">
        <f t="shared" si="1133"/>
        <v>0</v>
      </c>
      <c r="P3757" s="244"/>
      <c r="Q3757" s="435"/>
      <c r="R3757" s="436"/>
      <c r="S3757" s="429">
        <f t="shared" si="1134"/>
        <v>0</v>
      </c>
      <c r="T3757" s="315">
        <f t="shared" si="1135"/>
        <v>0</v>
      </c>
      <c r="U3757" s="436"/>
      <c r="V3757" s="436"/>
      <c r="W3757" s="253"/>
      <c r="X3757" s="313">
        <f t="shared" si="1117"/>
        <v>0</v>
      </c>
    </row>
    <row r="3758" spans="2:24" ht="18.600000000000001" hidden="1" thickBot="1">
      <c r="B3758" s="175"/>
      <c r="C3758" s="178">
        <v>5203</v>
      </c>
      <c r="D3758" s="179" t="s">
        <v>924</v>
      </c>
      <c r="E3758" s="705"/>
      <c r="F3758" s="473"/>
      <c r="G3758" s="434"/>
      <c r="H3758" s="434"/>
      <c r="I3758" s="476">
        <f t="shared" si="1131"/>
        <v>0</v>
      </c>
      <c r="J3758" s="243" t="str">
        <f t="shared" si="1116"/>
        <v/>
      </c>
      <c r="K3758" s="244"/>
      <c r="L3758" s="435"/>
      <c r="M3758" s="436"/>
      <c r="N3758" s="330">
        <f t="shared" si="1132"/>
        <v>0</v>
      </c>
      <c r="O3758" s="424">
        <f t="shared" si="1133"/>
        <v>0</v>
      </c>
      <c r="P3758" s="244"/>
      <c r="Q3758" s="435"/>
      <c r="R3758" s="436"/>
      <c r="S3758" s="429">
        <f t="shared" si="1134"/>
        <v>0</v>
      </c>
      <c r="T3758" s="315">
        <f t="shared" si="1135"/>
        <v>0</v>
      </c>
      <c r="U3758" s="436"/>
      <c r="V3758" s="436"/>
      <c r="W3758" s="253"/>
      <c r="X3758" s="313">
        <f t="shared" si="1117"/>
        <v>0</v>
      </c>
    </row>
    <row r="3759" spans="2:24" ht="18.600000000000001" hidden="1" thickBot="1">
      <c r="B3759" s="175"/>
      <c r="C3759" s="178">
        <v>5204</v>
      </c>
      <c r="D3759" s="179" t="s">
        <v>925</v>
      </c>
      <c r="E3759" s="705"/>
      <c r="F3759" s="473"/>
      <c r="G3759" s="434"/>
      <c r="H3759" s="434"/>
      <c r="I3759" s="476">
        <f t="shared" si="1131"/>
        <v>0</v>
      </c>
      <c r="J3759" s="243" t="str">
        <f t="shared" si="1116"/>
        <v/>
      </c>
      <c r="K3759" s="244"/>
      <c r="L3759" s="435"/>
      <c r="M3759" s="436"/>
      <c r="N3759" s="330">
        <f t="shared" si="1132"/>
        <v>0</v>
      </c>
      <c r="O3759" s="424">
        <f t="shared" si="1133"/>
        <v>0</v>
      </c>
      <c r="P3759" s="244"/>
      <c r="Q3759" s="435"/>
      <c r="R3759" s="436"/>
      <c r="S3759" s="429">
        <f t="shared" si="1134"/>
        <v>0</v>
      </c>
      <c r="T3759" s="315">
        <f t="shared" si="1135"/>
        <v>0</v>
      </c>
      <c r="U3759" s="436"/>
      <c r="V3759" s="436"/>
      <c r="W3759" s="253"/>
      <c r="X3759" s="313">
        <f t="shared" si="1117"/>
        <v>0</v>
      </c>
    </row>
    <row r="3760" spans="2:24" ht="18.600000000000001" hidden="1" thickBot="1">
      <c r="B3760" s="175"/>
      <c r="C3760" s="178">
        <v>5205</v>
      </c>
      <c r="D3760" s="179" t="s">
        <v>926</v>
      </c>
      <c r="E3760" s="705"/>
      <c r="F3760" s="473"/>
      <c r="G3760" s="434"/>
      <c r="H3760" s="434"/>
      <c r="I3760" s="476">
        <f t="shared" si="1131"/>
        <v>0</v>
      </c>
      <c r="J3760" s="243" t="str">
        <f t="shared" si="1116"/>
        <v/>
      </c>
      <c r="K3760" s="244"/>
      <c r="L3760" s="435"/>
      <c r="M3760" s="436"/>
      <c r="N3760" s="330">
        <f t="shared" si="1132"/>
        <v>0</v>
      </c>
      <c r="O3760" s="424">
        <f t="shared" si="1133"/>
        <v>0</v>
      </c>
      <c r="P3760" s="244"/>
      <c r="Q3760" s="435"/>
      <c r="R3760" s="436"/>
      <c r="S3760" s="429">
        <f t="shared" si="1134"/>
        <v>0</v>
      </c>
      <c r="T3760" s="315">
        <f t="shared" si="1135"/>
        <v>0</v>
      </c>
      <c r="U3760" s="436"/>
      <c r="V3760" s="436"/>
      <c r="W3760" s="253"/>
      <c r="X3760" s="313">
        <f t="shared" si="1117"/>
        <v>0</v>
      </c>
    </row>
    <row r="3761" spans="2:24" ht="18.600000000000001" hidden="1" thickBot="1">
      <c r="B3761" s="175"/>
      <c r="C3761" s="178">
        <v>5206</v>
      </c>
      <c r="D3761" s="179" t="s">
        <v>927</v>
      </c>
      <c r="E3761" s="705"/>
      <c r="F3761" s="473"/>
      <c r="G3761" s="434"/>
      <c r="H3761" s="434"/>
      <c r="I3761" s="476">
        <f t="shared" si="1131"/>
        <v>0</v>
      </c>
      <c r="J3761" s="243" t="str">
        <f t="shared" si="1116"/>
        <v/>
      </c>
      <c r="K3761" s="244"/>
      <c r="L3761" s="435"/>
      <c r="M3761" s="436"/>
      <c r="N3761" s="330">
        <f t="shared" si="1132"/>
        <v>0</v>
      </c>
      <c r="O3761" s="424">
        <f t="shared" si="1133"/>
        <v>0</v>
      </c>
      <c r="P3761" s="244"/>
      <c r="Q3761" s="435"/>
      <c r="R3761" s="436"/>
      <c r="S3761" s="429">
        <f t="shared" si="1134"/>
        <v>0</v>
      </c>
      <c r="T3761" s="315">
        <f t="shared" si="1135"/>
        <v>0</v>
      </c>
      <c r="U3761" s="436"/>
      <c r="V3761" s="436"/>
      <c r="W3761" s="253"/>
      <c r="X3761" s="313">
        <f t="shared" si="1117"/>
        <v>0</v>
      </c>
    </row>
    <row r="3762" spans="2:24" ht="18.600000000000001" hidden="1" thickBot="1">
      <c r="B3762" s="175"/>
      <c r="C3762" s="180">
        <v>5219</v>
      </c>
      <c r="D3762" s="181" t="s">
        <v>928</v>
      </c>
      <c r="E3762" s="705"/>
      <c r="F3762" s="473"/>
      <c r="G3762" s="434"/>
      <c r="H3762" s="434"/>
      <c r="I3762" s="476">
        <f t="shared" si="1131"/>
        <v>0</v>
      </c>
      <c r="J3762" s="243" t="str">
        <f t="shared" ref="J3762:J3781" si="1136">(IF($E3762&lt;&gt;0,$J$2,IF($I3762&lt;&gt;0,$J$2,"")))</f>
        <v/>
      </c>
      <c r="K3762" s="244"/>
      <c r="L3762" s="435"/>
      <c r="M3762" s="436"/>
      <c r="N3762" s="330">
        <f t="shared" si="1132"/>
        <v>0</v>
      </c>
      <c r="O3762" s="424">
        <f t="shared" si="1133"/>
        <v>0</v>
      </c>
      <c r="P3762" s="244"/>
      <c r="Q3762" s="435"/>
      <c r="R3762" s="436"/>
      <c r="S3762" s="429">
        <f t="shared" si="1134"/>
        <v>0</v>
      </c>
      <c r="T3762" s="315">
        <f t="shared" si="1135"/>
        <v>0</v>
      </c>
      <c r="U3762" s="436"/>
      <c r="V3762" s="436"/>
      <c r="W3762" s="253"/>
      <c r="X3762" s="313">
        <f t="shared" ref="X3762:X3793" si="1137">T3762-U3762-V3762-W3762</f>
        <v>0</v>
      </c>
    </row>
    <row r="3763" spans="2:24" ht="18.600000000000001" hidden="1" thickBot="1">
      <c r="B3763" s="693">
        <v>5300</v>
      </c>
      <c r="C3763" s="968" t="s">
        <v>929</v>
      </c>
      <c r="D3763" s="968"/>
      <c r="E3763" s="694"/>
      <c r="F3763" s="697">
        <f>SUM(F3764:F3765)</f>
        <v>0</v>
      </c>
      <c r="G3763" s="698">
        <f>SUM(G3764:G3765)</f>
        <v>0</v>
      </c>
      <c r="H3763" s="698">
        <f>SUM(H3764:H3765)</f>
        <v>0</v>
      </c>
      <c r="I3763" s="698">
        <f>SUM(I3764:I3765)</f>
        <v>0</v>
      </c>
      <c r="J3763" s="243" t="str">
        <f t="shared" si="1136"/>
        <v/>
      </c>
      <c r="K3763" s="244"/>
      <c r="L3763" s="326">
        <f>SUM(L3764:L3765)</f>
        <v>0</v>
      </c>
      <c r="M3763" s="327">
        <f>SUM(M3764:M3765)</f>
        <v>0</v>
      </c>
      <c r="N3763" s="432">
        <f>SUM(N3764:N3765)</f>
        <v>0</v>
      </c>
      <c r="O3763" s="433">
        <f>SUM(O3764:O3765)</f>
        <v>0</v>
      </c>
      <c r="P3763" s="244"/>
      <c r="Q3763" s="326">
        <f t="shared" ref="Q3763:W3763" si="1138">SUM(Q3764:Q3765)</f>
        <v>0</v>
      </c>
      <c r="R3763" s="327">
        <f t="shared" si="1138"/>
        <v>0</v>
      </c>
      <c r="S3763" s="327">
        <f t="shared" si="1138"/>
        <v>0</v>
      </c>
      <c r="T3763" s="327">
        <f t="shared" si="1138"/>
        <v>0</v>
      </c>
      <c r="U3763" s="327">
        <f t="shared" si="1138"/>
        <v>0</v>
      </c>
      <c r="V3763" s="327">
        <f t="shared" si="1138"/>
        <v>0</v>
      </c>
      <c r="W3763" s="433">
        <f t="shared" si="1138"/>
        <v>0</v>
      </c>
      <c r="X3763" s="313">
        <f t="shared" si="1137"/>
        <v>0</v>
      </c>
    </row>
    <row r="3764" spans="2:24" ht="18.600000000000001" hidden="1" thickBot="1">
      <c r="B3764" s="175"/>
      <c r="C3764" s="176">
        <v>5301</v>
      </c>
      <c r="D3764" s="177" t="s">
        <v>1441</v>
      </c>
      <c r="E3764" s="705"/>
      <c r="F3764" s="473"/>
      <c r="G3764" s="434"/>
      <c r="H3764" s="434"/>
      <c r="I3764" s="476">
        <f>F3764+G3764+H3764</f>
        <v>0</v>
      </c>
      <c r="J3764" s="243" t="str">
        <f t="shared" si="1136"/>
        <v/>
      </c>
      <c r="K3764" s="244"/>
      <c r="L3764" s="435"/>
      <c r="M3764" s="436"/>
      <c r="N3764" s="330">
        <f>I3764</f>
        <v>0</v>
      </c>
      <c r="O3764" s="424">
        <f>L3764+M3764-N3764</f>
        <v>0</v>
      </c>
      <c r="P3764" s="244"/>
      <c r="Q3764" s="435"/>
      <c r="R3764" s="436"/>
      <c r="S3764" s="429">
        <f>+IF(+(L3764+M3764)&gt;=I3764,+M3764,+(+I3764-L3764))</f>
        <v>0</v>
      </c>
      <c r="T3764" s="315">
        <f>Q3764+R3764-S3764</f>
        <v>0</v>
      </c>
      <c r="U3764" s="436"/>
      <c r="V3764" s="436"/>
      <c r="W3764" s="253"/>
      <c r="X3764" s="313">
        <f t="shared" si="1137"/>
        <v>0</v>
      </c>
    </row>
    <row r="3765" spans="2:24" ht="18.600000000000001" hidden="1" thickBot="1">
      <c r="B3765" s="175"/>
      <c r="C3765" s="180">
        <v>5309</v>
      </c>
      <c r="D3765" s="181" t="s">
        <v>930</v>
      </c>
      <c r="E3765" s="705"/>
      <c r="F3765" s="473"/>
      <c r="G3765" s="434"/>
      <c r="H3765" s="434"/>
      <c r="I3765" s="476">
        <f>F3765+G3765+H3765</f>
        <v>0</v>
      </c>
      <c r="J3765" s="243" t="str">
        <f t="shared" si="1136"/>
        <v/>
      </c>
      <c r="K3765" s="244"/>
      <c r="L3765" s="435"/>
      <c r="M3765" s="436"/>
      <c r="N3765" s="330">
        <f>I3765</f>
        <v>0</v>
      </c>
      <c r="O3765" s="424">
        <f>L3765+M3765-N3765</f>
        <v>0</v>
      </c>
      <c r="P3765" s="244"/>
      <c r="Q3765" s="435"/>
      <c r="R3765" s="436"/>
      <c r="S3765" s="429">
        <f>+IF(+(L3765+M3765)&gt;=I3765,+M3765,+(+I3765-L3765))</f>
        <v>0</v>
      </c>
      <c r="T3765" s="315">
        <f>Q3765+R3765-S3765</f>
        <v>0</v>
      </c>
      <c r="U3765" s="436"/>
      <c r="V3765" s="436"/>
      <c r="W3765" s="253"/>
      <c r="X3765" s="313">
        <f t="shared" si="1137"/>
        <v>0</v>
      </c>
    </row>
    <row r="3766" spans="2:24" ht="18.600000000000001" hidden="1" thickBot="1">
      <c r="B3766" s="693">
        <v>5400</v>
      </c>
      <c r="C3766" s="949" t="s">
        <v>1011</v>
      </c>
      <c r="D3766" s="949"/>
      <c r="E3766" s="694"/>
      <c r="F3766" s="695"/>
      <c r="G3766" s="696"/>
      <c r="H3766" s="696"/>
      <c r="I3766" s="692">
        <f>F3766+G3766+H3766</f>
        <v>0</v>
      </c>
      <c r="J3766" s="243" t="str">
        <f t="shared" si="1136"/>
        <v/>
      </c>
      <c r="K3766" s="244"/>
      <c r="L3766" s="430"/>
      <c r="M3766" s="431"/>
      <c r="N3766" s="327">
        <f>I3766</f>
        <v>0</v>
      </c>
      <c r="O3766" s="424">
        <f>L3766+M3766-N3766</f>
        <v>0</v>
      </c>
      <c r="P3766" s="244"/>
      <c r="Q3766" s="430"/>
      <c r="R3766" s="431"/>
      <c r="S3766" s="429">
        <f>+IF(+(L3766+M3766)&gt;=I3766,+M3766,+(+I3766-L3766))</f>
        <v>0</v>
      </c>
      <c r="T3766" s="315">
        <f>Q3766+R3766-S3766</f>
        <v>0</v>
      </c>
      <c r="U3766" s="431"/>
      <c r="V3766" s="431"/>
      <c r="W3766" s="253"/>
      <c r="X3766" s="313">
        <f t="shared" si="1137"/>
        <v>0</v>
      </c>
    </row>
    <row r="3767" spans="2:24" ht="18.600000000000001" hidden="1" thickBot="1">
      <c r="B3767" s="686">
        <v>5500</v>
      </c>
      <c r="C3767" s="952" t="s">
        <v>1012</v>
      </c>
      <c r="D3767" s="952"/>
      <c r="E3767" s="687"/>
      <c r="F3767" s="688">
        <f>SUM(F3768:F3771)</f>
        <v>0</v>
      </c>
      <c r="G3767" s="689">
        <f>SUM(G3768:G3771)</f>
        <v>0</v>
      </c>
      <c r="H3767" s="689">
        <f>SUM(H3768:H3771)</f>
        <v>0</v>
      </c>
      <c r="I3767" s="689">
        <f>SUM(I3768:I3771)</f>
        <v>0</v>
      </c>
      <c r="J3767" s="243" t="str">
        <f t="shared" si="1136"/>
        <v/>
      </c>
      <c r="K3767" s="244"/>
      <c r="L3767" s="316">
        <f>SUM(L3768:L3771)</f>
        <v>0</v>
      </c>
      <c r="M3767" s="317">
        <f>SUM(M3768:M3771)</f>
        <v>0</v>
      </c>
      <c r="N3767" s="425">
        <f>SUM(N3768:N3771)</f>
        <v>0</v>
      </c>
      <c r="O3767" s="426">
        <f>SUM(O3768:O3771)</f>
        <v>0</v>
      </c>
      <c r="P3767" s="244"/>
      <c r="Q3767" s="316">
        <f t="shared" ref="Q3767:W3767" si="1139">SUM(Q3768:Q3771)</f>
        <v>0</v>
      </c>
      <c r="R3767" s="317">
        <f t="shared" si="1139"/>
        <v>0</v>
      </c>
      <c r="S3767" s="317">
        <f t="shared" si="1139"/>
        <v>0</v>
      </c>
      <c r="T3767" s="317">
        <f t="shared" si="1139"/>
        <v>0</v>
      </c>
      <c r="U3767" s="317">
        <f t="shared" si="1139"/>
        <v>0</v>
      </c>
      <c r="V3767" s="317">
        <f t="shared" si="1139"/>
        <v>0</v>
      </c>
      <c r="W3767" s="426">
        <f t="shared" si="1139"/>
        <v>0</v>
      </c>
      <c r="X3767" s="313">
        <f t="shared" si="1137"/>
        <v>0</v>
      </c>
    </row>
    <row r="3768" spans="2:24" ht="18.600000000000001" hidden="1" thickBot="1">
      <c r="B3768" s="173"/>
      <c r="C3768" s="144">
        <v>5501</v>
      </c>
      <c r="D3768" s="163" t="s">
        <v>1013</v>
      </c>
      <c r="E3768" s="704"/>
      <c r="F3768" s="449"/>
      <c r="G3768" s="245"/>
      <c r="H3768" s="245"/>
      <c r="I3768" s="476">
        <f>F3768+G3768+H3768</f>
        <v>0</v>
      </c>
      <c r="J3768" s="243" t="str">
        <f t="shared" si="1136"/>
        <v/>
      </c>
      <c r="K3768" s="244"/>
      <c r="L3768" s="423"/>
      <c r="M3768" s="252"/>
      <c r="N3768" s="315">
        <f>I3768</f>
        <v>0</v>
      </c>
      <c r="O3768" s="424">
        <f>L3768+M3768-N3768</f>
        <v>0</v>
      </c>
      <c r="P3768" s="244"/>
      <c r="Q3768" s="423"/>
      <c r="R3768" s="252"/>
      <c r="S3768" s="429">
        <f>+IF(+(L3768+M3768)&gt;=I3768,+M3768,+(+I3768-L3768))</f>
        <v>0</v>
      </c>
      <c r="T3768" s="315">
        <f>Q3768+R3768-S3768</f>
        <v>0</v>
      </c>
      <c r="U3768" s="252"/>
      <c r="V3768" s="252"/>
      <c r="W3768" s="253"/>
      <c r="X3768" s="313">
        <f t="shared" si="1137"/>
        <v>0</v>
      </c>
    </row>
    <row r="3769" spans="2:24" ht="18.600000000000001" hidden="1" thickBot="1">
      <c r="B3769" s="173"/>
      <c r="C3769" s="137">
        <v>5502</v>
      </c>
      <c r="D3769" s="145" t="s">
        <v>1014</v>
      </c>
      <c r="E3769" s="704"/>
      <c r="F3769" s="449"/>
      <c r="G3769" s="245"/>
      <c r="H3769" s="245"/>
      <c r="I3769" s="476">
        <f>F3769+G3769+H3769</f>
        <v>0</v>
      </c>
      <c r="J3769" s="243" t="str">
        <f t="shared" si="1136"/>
        <v/>
      </c>
      <c r="K3769" s="244"/>
      <c r="L3769" s="423"/>
      <c r="M3769" s="252"/>
      <c r="N3769" s="315">
        <f>I3769</f>
        <v>0</v>
      </c>
      <c r="O3769" s="424">
        <f>L3769+M3769-N3769</f>
        <v>0</v>
      </c>
      <c r="P3769" s="244"/>
      <c r="Q3769" s="423"/>
      <c r="R3769" s="252"/>
      <c r="S3769" s="429">
        <f>+IF(+(L3769+M3769)&gt;=I3769,+M3769,+(+I3769-L3769))</f>
        <v>0</v>
      </c>
      <c r="T3769" s="315">
        <f>Q3769+R3769-S3769</f>
        <v>0</v>
      </c>
      <c r="U3769" s="252"/>
      <c r="V3769" s="252"/>
      <c r="W3769" s="253"/>
      <c r="X3769" s="313">
        <f t="shared" si="1137"/>
        <v>0</v>
      </c>
    </row>
    <row r="3770" spans="2:24" ht="18.600000000000001" hidden="1" thickBot="1">
      <c r="B3770" s="173"/>
      <c r="C3770" s="137">
        <v>5503</v>
      </c>
      <c r="D3770" s="139" t="s">
        <v>1015</v>
      </c>
      <c r="E3770" s="704"/>
      <c r="F3770" s="449"/>
      <c r="G3770" s="245"/>
      <c r="H3770" s="245"/>
      <c r="I3770" s="476">
        <f>F3770+G3770+H3770</f>
        <v>0</v>
      </c>
      <c r="J3770" s="243" t="str">
        <f t="shared" si="1136"/>
        <v/>
      </c>
      <c r="K3770" s="244"/>
      <c r="L3770" s="423"/>
      <c r="M3770" s="252"/>
      <c r="N3770" s="315">
        <f>I3770</f>
        <v>0</v>
      </c>
      <c r="O3770" s="424">
        <f>L3770+M3770-N3770</f>
        <v>0</v>
      </c>
      <c r="P3770" s="244"/>
      <c r="Q3770" s="423"/>
      <c r="R3770" s="252"/>
      <c r="S3770" s="429">
        <f>+IF(+(L3770+M3770)&gt;=I3770,+M3770,+(+I3770-L3770))</f>
        <v>0</v>
      </c>
      <c r="T3770" s="315">
        <f>Q3770+R3770-S3770</f>
        <v>0</v>
      </c>
      <c r="U3770" s="252"/>
      <c r="V3770" s="252"/>
      <c r="W3770" s="253"/>
      <c r="X3770" s="313">
        <f t="shared" si="1137"/>
        <v>0</v>
      </c>
    </row>
    <row r="3771" spans="2:24" ht="18.600000000000001" hidden="1" thickBot="1">
      <c r="B3771" s="173"/>
      <c r="C3771" s="137">
        <v>5504</v>
      </c>
      <c r="D3771" s="145" t="s">
        <v>1016</v>
      </c>
      <c r="E3771" s="704"/>
      <c r="F3771" s="449"/>
      <c r="G3771" s="245"/>
      <c r="H3771" s="245"/>
      <c r="I3771" s="476">
        <f>F3771+G3771+H3771</f>
        <v>0</v>
      </c>
      <c r="J3771" s="243" t="str">
        <f t="shared" si="1136"/>
        <v/>
      </c>
      <c r="K3771" s="244"/>
      <c r="L3771" s="423"/>
      <c r="M3771" s="252"/>
      <c r="N3771" s="315">
        <f>I3771</f>
        <v>0</v>
      </c>
      <c r="O3771" s="424">
        <f>L3771+M3771-N3771</f>
        <v>0</v>
      </c>
      <c r="P3771" s="244"/>
      <c r="Q3771" s="423"/>
      <c r="R3771" s="252"/>
      <c r="S3771" s="429">
        <f>+IF(+(L3771+M3771)&gt;=I3771,+M3771,+(+I3771-L3771))</f>
        <v>0</v>
      </c>
      <c r="T3771" s="315">
        <f>Q3771+R3771-S3771</f>
        <v>0</v>
      </c>
      <c r="U3771" s="252"/>
      <c r="V3771" s="252"/>
      <c r="W3771" s="253"/>
      <c r="X3771" s="313">
        <f t="shared" si="1137"/>
        <v>0</v>
      </c>
    </row>
    <row r="3772" spans="2:24" ht="18.600000000000001" hidden="1" thickBot="1">
      <c r="B3772" s="686">
        <v>5700</v>
      </c>
      <c r="C3772" s="950" t="s">
        <v>1017</v>
      </c>
      <c r="D3772" s="951"/>
      <c r="E3772" s="694"/>
      <c r="F3772" s="673">
        <v>0</v>
      </c>
      <c r="G3772" s="673">
        <v>0</v>
      </c>
      <c r="H3772" s="673">
        <v>0</v>
      </c>
      <c r="I3772" s="698">
        <f>SUM(I3773:I3775)</f>
        <v>0</v>
      </c>
      <c r="J3772" s="243" t="str">
        <f t="shared" si="1136"/>
        <v/>
      </c>
      <c r="K3772" s="244"/>
      <c r="L3772" s="326">
        <f>SUM(L3773:L3775)</f>
        <v>0</v>
      </c>
      <c r="M3772" s="327">
        <f>SUM(M3773:M3775)</f>
        <v>0</v>
      </c>
      <c r="N3772" s="432">
        <f>SUM(N3773:N3774)</f>
        <v>0</v>
      </c>
      <c r="O3772" s="433">
        <f>SUM(O3773:O3775)</f>
        <v>0</v>
      </c>
      <c r="P3772" s="244"/>
      <c r="Q3772" s="326">
        <f>SUM(Q3773:Q3775)</f>
        <v>0</v>
      </c>
      <c r="R3772" s="327">
        <f>SUM(R3773:R3775)</f>
        <v>0</v>
      </c>
      <c r="S3772" s="327">
        <f>SUM(S3773:S3775)</f>
        <v>0</v>
      </c>
      <c r="T3772" s="327">
        <f>SUM(T3773:T3775)</f>
        <v>0</v>
      </c>
      <c r="U3772" s="327">
        <f>SUM(U3773:U3775)</f>
        <v>0</v>
      </c>
      <c r="V3772" s="327">
        <f>SUM(V3773:V3774)</f>
        <v>0</v>
      </c>
      <c r="W3772" s="433">
        <f>SUM(W3773:W3775)</f>
        <v>0</v>
      </c>
      <c r="X3772" s="313">
        <f t="shared" si="1137"/>
        <v>0</v>
      </c>
    </row>
    <row r="3773" spans="2:24" ht="18.600000000000001" hidden="1" thickBot="1">
      <c r="B3773" s="175"/>
      <c r="C3773" s="176">
        <v>5701</v>
      </c>
      <c r="D3773" s="177" t="s">
        <v>1018</v>
      </c>
      <c r="E3773" s="705"/>
      <c r="F3773" s="592">
        <v>0</v>
      </c>
      <c r="G3773" s="592">
        <v>0</v>
      </c>
      <c r="H3773" s="592">
        <v>0</v>
      </c>
      <c r="I3773" s="476">
        <f>F3773+G3773+H3773</f>
        <v>0</v>
      </c>
      <c r="J3773" s="243" t="str">
        <f t="shared" si="1136"/>
        <v/>
      </c>
      <c r="K3773" s="244"/>
      <c r="L3773" s="435"/>
      <c r="M3773" s="436"/>
      <c r="N3773" s="330">
        <f>I3773</f>
        <v>0</v>
      </c>
      <c r="O3773" s="424">
        <f>L3773+M3773-N3773</f>
        <v>0</v>
      </c>
      <c r="P3773" s="244"/>
      <c r="Q3773" s="435"/>
      <c r="R3773" s="436"/>
      <c r="S3773" s="429">
        <f>+IF(+(L3773+M3773)&gt;=I3773,+M3773,+(+I3773-L3773))</f>
        <v>0</v>
      </c>
      <c r="T3773" s="315">
        <f>Q3773+R3773-S3773</f>
        <v>0</v>
      </c>
      <c r="U3773" s="436"/>
      <c r="V3773" s="436"/>
      <c r="W3773" s="253"/>
      <c r="X3773" s="313">
        <f t="shared" si="1137"/>
        <v>0</v>
      </c>
    </row>
    <row r="3774" spans="2:24" ht="18.600000000000001" hidden="1" thickBot="1">
      <c r="B3774" s="175"/>
      <c r="C3774" s="180">
        <v>5702</v>
      </c>
      <c r="D3774" s="181" t="s">
        <v>1019</v>
      </c>
      <c r="E3774" s="705"/>
      <c r="F3774" s="592">
        <v>0</v>
      </c>
      <c r="G3774" s="592">
        <v>0</v>
      </c>
      <c r="H3774" s="592">
        <v>0</v>
      </c>
      <c r="I3774" s="476">
        <f>F3774+G3774+H3774</f>
        <v>0</v>
      </c>
      <c r="J3774" s="243" t="str">
        <f t="shared" si="1136"/>
        <v/>
      </c>
      <c r="K3774" s="244"/>
      <c r="L3774" s="435"/>
      <c r="M3774" s="436"/>
      <c r="N3774" s="330">
        <f>I3774</f>
        <v>0</v>
      </c>
      <c r="O3774" s="424">
        <f>L3774+M3774-N3774</f>
        <v>0</v>
      </c>
      <c r="P3774" s="244"/>
      <c r="Q3774" s="435"/>
      <c r="R3774" s="436"/>
      <c r="S3774" s="429">
        <f>+IF(+(L3774+M3774)&gt;=I3774,+M3774,+(+I3774-L3774))</f>
        <v>0</v>
      </c>
      <c r="T3774" s="315">
        <f>Q3774+R3774-S3774</f>
        <v>0</v>
      </c>
      <c r="U3774" s="436"/>
      <c r="V3774" s="436"/>
      <c r="W3774" s="253"/>
      <c r="X3774" s="313">
        <f t="shared" si="1137"/>
        <v>0</v>
      </c>
    </row>
    <row r="3775" spans="2:24" ht="18.600000000000001" hidden="1" thickBot="1">
      <c r="B3775" s="136"/>
      <c r="C3775" s="182">
        <v>4071</v>
      </c>
      <c r="D3775" s="464" t="s">
        <v>1020</v>
      </c>
      <c r="E3775" s="704"/>
      <c r="F3775" s="592">
        <v>0</v>
      </c>
      <c r="G3775" s="592">
        <v>0</v>
      </c>
      <c r="H3775" s="592">
        <v>0</v>
      </c>
      <c r="I3775" s="476">
        <f>F3775+G3775+H3775</f>
        <v>0</v>
      </c>
      <c r="J3775" s="243" t="str">
        <f t="shared" si="1136"/>
        <v/>
      </c>
      <c r="K3775" s="244"/>
      <c r="L3775" s="713"/>
      <c r="M3775" s="667"/>
      <c r="N3775" s="667"/>
      <c r="O3775" s="714"/>
      <c r="P3775" s="244"/>
      <c r="Q3775" s="663"/>
      <c r="R3775" s="667"/>
      <c r="S3775" s="667"/>
      <c r="T3775" s="667"/>
      <c r="U3775" s="667"/>
      <c r="V3775" s="667"/>
      <c r="W3775" s="711"/>
      <c r="X3775" s="313">
        <f t="shared" si="1137"/>
        <v>0</v>
      </c>
    </row>
    <row r="3776" spans="2:24" ht="16.2" hidden="1" thickBot="1">
      <c r="B3776" s="173"/>
      <c r="C3776" s="183"/>
      <c r="D3776" s="334"/>
      <c r="E3776" s="706"/>
      <c r="F3776" s="248"/>
      <c r="G3776" s="248"/>
      <c r="H3776" s="248"/>
      <c r="I3776" s="249"/>
      <c r="J3776" s="243" t="str">
        <f t="shared" si="1136"/>
        <v/>
      </c>
      <c r="K3776" s="244"/>
      <c r="L3776" s="437"/>
      <c r="M3776" s="438"/>
      <c r="N3776" s="323"/>
      <c r="O3776" s="324"/>
      <c r="P3776" s="244"/>
      <c r="Q3776" s="437"/>
      <c r="R3776" s="438"/>
      <c r="S3776" s="323"/>
      <c r="T3776" s="323"/>
      <c r="U3776" s="438"/>
      <c r="V3776" s="323"/>
      <c r="W3776" s="324"/>
      <c r="X3776" s="324"/>
    </row>
    <row r="3777" spans="2:24" ht="18.600000000000001" hidden="1" thickBot="1">
      <c r="B3777" s="699">
        <v>98</v>
      </c>
      <c r="C3777" s="963" t="s">
        <v>1021</v>
      </c>
      <c r="D3777" s="942"/>
      <c r="E3777" s="687"/>
      <c r="F3777" s="690"/>
      <c r="G3777" s="691"/>
      <c r="H3777" s="691"/>
      <c r="I3777" s="692">
        <f>F3777+G3777+H3777</f>
        <v>0</v>
      </c>
      <c r="J3777" s="243" t="str">
        <f t="shared" si="1136"/>
        <v/>
      </c>
      <c r="K3777" s="244"/>
      <c r="L3777" s="428"/>
      <c r="M3777" s="254"/>
      <c r="N3777" s="317">
        <f>I3777</f>
        <v>0</v>
      </c>
      <c r="O3777" s="424">
        <f>L3777+M3777-N3777</f>
        <v>0</v>
      </c>
      <c r="P3777" s="244"/>
      <c r="Q3777" s="428"/>
      <c r="R3777" s="254"/>
      <c r="S3777" s="429">
        <f>+IF(+(L3777+M3777)&gt;=I3777,+M3777,+(+I3777-L3777))</f>
        <v>0</v>
      </c>
      <c r="T3777" s="315">
        <f>Q3777+R3777-S3777</f>
        <v>0</v>
      </c>
      <c r="U3777" s="254"/>
      <c r="V3777" s="254"/>
      <c r="W3777" s="253"/>
      <c r="X3777" s="313">
        <f>T3777-U3777-V3777-W3777</f>
        <v>0</v>
      </c>
    </row>
    <row r="3778" spans="2:24" ht="16.8" hidden="1" thickBot="1">
      <c r="B3778" s="184"/>
      <c r="C3778" s="335" t="s">
        <v>1022</v>
      </c>
      <c r="D3778" s="336"/>
      <c r="E3778" s="395"/>
      <c r="F3778" s="395"/>
      <c r="G3778" s="395"/>
      <c r="H3778" s="395"/>
      <c r="I3778" s="337"/>
      <c r="J3778" s="243" t="str">
        <f t="shared" si="1136"/>
        <v/>
      </c>
      <c r="K3778" s="244"/>
      <c r="L3778" s="338"/>
      <c r="M3778" s="339"/>
      <c r="N3778" s="339"/>
      <c r="O3778" s="340"/>
      <c r="P3778" s="244"/>
      <c r="Q3778" s="338"/>
      <c r="R3778" s="339"/>
      <c r="S3778" s="339"/>
      <c r="T3778" s="339"/>
      <c r="U3778" s="339"/>
      <c r="V3778" s="339"/>
      <c r="W3778" s="340"/>
      <c r="X3778" s="340"/>
    </row>
    <row r="3779" spans="2:24" ht="16.8" hidden="1" thickBot="1">
      <c r="B3779" s="184"/>
      <c r="C3779" s="341" t="s">
        <v>1023</v>
      </c>
      <c r="D3779" s="334"/>
      <c r="E3779" s="384"/>
      <c r="F3779" s="384"/>
      <c r="G3779" s="384"/>
      <c r="H3779" s="384"/>
      <c r="I3779" s="307"/>
      <c r="J3779" s="243" t="str">
        <f t="shared" si="1136"/>
        <v/>
      </c>
      <c r="K3779" s="244"/>
      <c r="L3779" s="342"/>
      <c r="M3779" s="343"/>
      <c r="N3779" s="343"/>
      <c r="O3779" s="344"/>
      <c r="P3779" s="244"/>
      <c r="Q3779" s="342"/>
      <c r="R3779" s="343"/>
      <c r="S3779" s="343"/>
      <c r="T3779" s="343"/>
      <c r="U3779" s="343"/>
      <c r="V3779" s="343"/>
      <c r="W3779" s="344"/>
      <c r="X3779" s="344"/>
    </row>
    <row r="3780" spans="2:24" ht="16.8" hidden="1" thickBot="1">
      <c r="B3780" s="185"/>
      <c r="C3780" s="345" t="s">
        <v>1688</v>
      </c>
      <c r="D3780" s="346"/>
      <c r="E3780" s="396"/>
      <c r="F3780" s="396"/>
      <c r="G3780" s="396"/>
      <c r="H3780" s="396"/>
      <c r="I3780" s="309"/>
      <c r="J3780" s="243" t="str">
        <f t="shared" si="1136"/>
        <v/>
      </c>
      <c r="K3780" s="244"/>
      <c r="L3780" s="347"/>
      <c r="M3780" s="348"/>
      <c r="N3780" s="348"/>
      <c r="O3780" s="349"/>
      <c r="P3780" s="244"/>
      <c r="Q3780" s="347"/>
      <c r="R3780" s="348"/>
      <c r="S3780" s="348"/>
      <c r="T3780" s="348"/>
      <c r="U3780" s="348"/>
      <c r="V3780" s="348"/>
      <c r="W3780" s="349"/>
      <c r="X3780" s="349"/>
    </row>
    <row r="3781" spans="2:24" ht="18.600000000000001" thickBot="1">
      <c r="B3781" s="607"/>
      <c r="C3781" s="608" t="s">
        <v>1242</v>
      </c>
      <c r="D3781" s="609" t="s">
        <v>1024</v>
      </c>
      <c r="E3781" s="700"/>
      <c r="F3781" s="700">
        <f>SUM(F3666,F3669,F3675,F3683,F3684,F3702,F3706,F3712,F3715,F3716,F3717,F3718,F3719,F3728,F3734,F3735,F3736,F3737,F3744,F3748,F3749,F3750,F3751,F3754,F3755,F3763,F3766,F3767,F3772)+F3777</f>
        <v>0</v>
      </c>
      <c r="G3781" s="700">
        <f>SUM(G3666,G3669,G3675,G3683,G3684,G3702,G3706,G3712,G3715,G3716,G3717,G3718,G3719,G3728,G3734,G3735,G3736,G3737,G3744,G3748,G3749,G3750,G3751,G3754,G3755,G3763,G3766,G3767,G3772)+G3777</f>
        <v>159100</v>
      </c>
      <c r="H3781" s="700">
        <f>SUM(H3666,H3669,H3675,H3683,H3684,H3702,H3706,H3712,H3715,H3716,H3717,H3718,H3719,H3728,H3734,H3735,H3736,H3737,H3744,H3748,H3749,H3750,H3751,H3754,H3755,H3763,H3766,H3767,H3772)+H3777</f>
        <v>0</v>
      </c>
      <c r="I3781" s="700">
        <f>SUM(I3666,I3669,I3675,I3683,I3684,I3702,I3706,I3712,I3715,I3716,I3717,I3718,I3719,I3728,I3734,I3735,I3736,I3737,I3744,I3748,I3749,I3750,I3751,I3754,I3755,I3763,I3766,I3767,I3772)+I3777</f>
        <v>159100</v>
      </c>
      <c r="J3781" s="243">
        <f t="shared" si="1136"/>
        <v>1</v>
      </c>
      <c r="K3781" s="439" t="str">
        <f>LEFT(C3663,1)</f>
        <v>8</v>
      </c>
      <c r="L3781" s="276">
        <f>SUM(L3666,L3669,L3675,L3683,L3684,L3702,L3706,L3712,L3715,L3716,L3717,L3718,L3719,L3728,L3734,L3735,L3736,L3737,L3744,L3748,L3749,L3750,L3751,L3754,L3755,L3763,L3766,L3767,L3772)+L3777</f>
        <v>0</v>
      </c>
      <c r="M3781" s="276">
        <f>SUM(M3666,M3669,M3675,M3683,M3684,M3702,M3706,M3712,M3715,M3716,M3717,M3718,M3719,M3728,M3734,M3735,M3736,M3737,M3744,M3748,M3749,M3750,M3751,M3754,M3755,M3763,M3766,M3767,M3772)+M3777</f>
        <v>0</v>
      </c>
      <c r="N3781" s="276">
        <f>SUM(N3666,N3669,N3675,N3683,N3684,N3702,N3706,N3712,N3715,N3716,N3717,N3718,N3719,N3728,N3734,N3735,N3736,N3737,N3744,N3748,N3749,N3750,N3751,N3754,N3755,N3763,N3766,N3767,N3772)+N3777</f>
        <v>159100</v>
      </c>
      <c r="O3781" s="276">
        <f>SUM(O3666,O3669,O3675,O3683,O3684,O3702,O3706,O3712,O3715,O3716,O3717,O3718,O3719,O3728,O3734,O3735,O3736,O3737,O3744,O3748,O3749,O3750,O3751,O3754,O3755,O3763,O3766,O3767,O3772)+O3777</f>
        <v>-159100</v>
      </c>
      <c r="P3781" s="222"/>
      <c r="Q3781" s="276">
        <f t="shared" ref="Q3781:W3781" si="1140">SUM(Q3666,Q3669,Q3675,Q3683,Q3684,Q3702,Q3706,Q3712,Q3715,Q3716,Q3717,Q3718,Q3719,Q3728,Q3734,Q3735,Q3736,Q3737,Q3744,Q3748,Q3749,Q3750,Q3751,Q3754,Q3755,Q3763,Q3766,Q3767,Q3772)+Q3777</f>
        <v>0</v>
      </c>
      <c r="R3781" s="276">
        <f t="shared" si="1140"/>
        <v>0</v>
      </c>
      <c r="S3781" s="276">
        <f t="shared" si="1140"/>
        <v>158941</v>
      </c>
      <c r="T3781" s="276">
        <f t="shared" si="1140"/>
        <v>-158941</v>
      </c>
      <c r="U3781" s="276">
        <f t="shared" si="1140"/>
        <v>0</v>
      </c>
      <c r="V3781" s="276">
        <f t="shared" si="1140"/>
        <v>0</v>
      </c>
      <c r="W3781" s="276">
        <f t="shared" si="1140"/>
        <v>0</v>
      </c>
      <c r="X3781" s="313">
        <f>T3781-U3781-V3781-W3781</f>
        <v>-158941</v>
      </c>
    </row>
    <row r="3782" spans="2:24">
      <c r="B3782" s="554" t="s">
        <v>32</v>
      </c>
      <c r="C3782" s="186"/>
      <c r="I3782" s="219"/>
      <c r="J3782" s="221">
        <f>J3781</f>
        <v>1</v>
      </c>
      <c r="P3782"/>
    </row>
    <row r="3783" spans="2:24">
      <c r="B3783" s="392"/>
      <c r="C3783" s="392"/>
      <c r="D3783" s="393"/>
      <c r="E3783" s="392"/>
      <c r="F3783" s="392"/>
      <c r="G3783" s="392"/>
      <c r="H3783" s="392"/>
      <c r="I3783" s="394"/>
      <c r="J3783" s="221">
        <f>J3781</f>
        <v>1</v>
      </c>
      <c r="L3783" s="392"/>
      <c r="M3783" s="392"/>
      <c r="N3783" s="394"/>
      <c r="O3783" s="394"/>
      <c r="P3783" s="394"/>
      <c r="Q3783" s="392"/>
      <c r="R3783" s="392"/>
      <c r="S3783" s="394"/>
      <c r="T3783" s="394"/>
      <c r="U3783" s="392"/>
      <c r="V3783" s="394"/>
      <c r="W3783" s="394"/>
      <c r="X3783" s="394"/>
    </row>
    <row r="3784" spans="2:24" ht="18" hidden="1">
      <c r="B3784" s="402"/>
      <c r="C3784" s="402"/>
      <c r="D3784" s="402"/>
      <c r="E3784" s="402"/>
      <c r="F3784" s="402"/>
      <c r="G3784" s="402"/>
      <c r="H3784" s="402"/>
      <c r="I3784" s="484"/>
      <c r="J3784" s="440">
        <f>(IF(E3781&lt;&gt;0,$G$2,IF(I3781&lt;&gt;0,$G$2,"")))</f>
        <v>0</v>
      </c>
    </row>
    <row r="3785" spans="2:24" ht="18" hidden="1">
      <c r="B3785" s="402"/>
      <c r="C3785" s="402"/>
      <c r="D3785" s="474"/>
      <c r="E3785" s="402"/>
      <c r="F3785" s="402"/>
      <c r="G3785" s="402"/>
      <c r="H3785" s="402"/>
      <c r="I3785" s="484"/>
      <c r="J3785" s="440" t="str">
        <f>(IF(E3782&lt;&gt;0,$G$2,IF(I3782&lt;&gt;0,$G$2,"")))</f>
        <v/>
      </c>
    </row>
    <row r="3786" spans="2:24">
      <c r="E3786" s="278"/>
      <c r="F3786" s="278"/>
      <c r="G3786" s="278"/>
      <c r="H3786" s="278"/>
      <c r="I3786" s="282"/>
      <c r="J3786" s="221">
        <f>(IF($E3919&lt;&gt;0,$J$2,IF($I3919&lt;&gt;0,$J$2,"")))</f>
        <v>1</v>
      </c>
      <c r="L3786" s="278"/>
      <c r="M3786" s="278"/>
      <c r="N3786" s="282"/>
      <c r="O3786" s="282"/>
      <c r="P3786" s="282"/>
      <c r="Q3786" s="278"/>
      <c r="R3786" s="278"/>
      <c r="S3786" s="282"/>
      <c r="T3786" s="282"/>
      <c r="U3786" s="278"/>
      <c r="V3786" s="282"/>
      <c r="W3786" s="282"/>
    </row>
    <row r="3787" spans="2:24">
      <c r="C3787" s="227"/>
      <c r="D3787" s="228"/>
      <c r="E3787" s="278"/>
      <c r="F3787" s="278"/>
      <c r="G3787" s="278"/>
      <c r="H3787" s="278"/>
      <c r="I3787" s="282"/>
      <c r="J3787" s="221">
        <f>(IF($E3919&lt;&gt;0,$J$2,IF($I3919&lt;&gt;0,$J$2,"")))</f>
        <v>1</v>
      </c>
      <c r="L3787" s="278"/>
      <c r="M3787" s="278"/>
      <c r="N3787" s="282"/>
      <c r="O3787" s="282"/>
      <c r="P3787" s="282"/>
      <c r="Q3787" s="278"/>
      <c r="R3787" s="278"/>
      <c r="S3787" s="282"/>
      <c r="T3787" s="282"/>
      <c r="U3787" s="278"/>
      <c r="V3787" s="282"/>
      <c r="W3787" s="282"/>
    </row>
    <row r="3788" spans="2:24">
      <c r="B3788" s="897" t="str">
        <f>$B$7</f>
        <v>БЮДЖЕТ - НАЧАЛЕН ПЛАН
ПО ПЪЛНА ЕДИННА БЮДЖЕТНА КЛАСИФИКАЦИЯ</v>
      </c>
      <c r="C3788" s="898"/>
      <c r="D3788" s="898"/>
      <c r="E3788" s="278"/>
      <c r="F3788" s="278"/>
      <c r="G3788" s="278"/>
      <c r="H3788" s="278"/>
      <c r="I3788" s="282"/>
      <c r="J3788" s="221">
        <f>(IF($E3919&lt;&gt;0,$J$2,IF($I3919&lt;&gt;0,$J$2,"")))</f>
        <v>1</v>
      </c>
      <c r="L3788" s="278"/>
      <c r="M3788" s="278"/>
      <c r="N3788" s="282"/>
      <c r="O3788" s="282"/>
      <c r="P3788" s="282"/>
      <c r="Q3788" s="278"/>
      <c r="R3788" s="278"/>
      <c r="S3788" s="282"/>
      <c r="T3788" s="282"/>
      <c r="U3788" s="278"/>
      <c r="V3788" s="282"/>
      <c r="W3788" s="282"/>
    </row>
    <row r="3789" spans="2:24">
      <c r="C3789" s="227"/>
      <c r="D3789" s="228"/>
      <c r="E3789" s="279" t="s">
        <v>1656</v>
      </c>
      <c r="F3789" s="279" t="s">
        <v>1524</v>
      </c>
      <c r="G3789" s="278"/>
      <c r="H3789" s="278"/>
      <c r="I3789" s="282"/>
      <c r="J3789" s="221">
        <f>(IF($E3919&lt;&gt;0,$J$2,IF($I3919&lt;&gt;0,$J$2,"")))</f>
        <v>1</v>
      </c>
      <c r="L3789" s="278"/>
      <c r="M3789" s="278"/>
      <c r="N3789" s="282"/>
      <c r="O3789" s="282"/>
      <c r="P3789" s="282"/>
      <c r="Q3789" s="278"/>
      <c r="R3789" s="278"/>
      <c r="S3789" s="282"/>
      <c r="T3789" s="282"/>
      <c r="U3789" s="278"/>
      <c r="V3789" s="282"/>
      <c r="W3789" s="282"/>
    </row>
    <row r="3790" spans="2:24" ht="17.399999999999999">
      <c r="B3790" s="899" t="str">
        <f>$B$9</f>
        <v>Маджарово</v>
      </c>
      <c r="C3790" s="900"/>
      <c r="D3790" s="901"/>
      <c r="E3790" s="578">
        <f>$E$9</f>
        <v>44927</v>
      </c>
      <c r="F3790" s="579">
        <f>$F$9</f>
        <v>45291</v>
      </c>
      <c r="G3790" s="278"/>
      <c r="H3790" s="278"/>
      <c r="I3790" s="282"/>
      <c r="J3790" s="221">
        <f>(IF($E3919&lt;&gt;0,$J$2,IF($I3919&lt;&gt;0,$J$2,"")))</f>
        <v>1</v>
      </c>
      <c r="L3790" s="278"/>
      <c r="M3790" s="278"/>
      <c r="N3790" s="282"/>
      <c r="O3790" s="282"/>
      <c r="P3790" s="282"/>
      <c r="Q3790" s="278"/>
      <c r="R3790" s="278"/>
      <c r="S3790" s="282"/>
      <c r="T3790" s="282"/>
      <c r="U3790" s="278"/>
      <c r="V3790" s="282"/>
      <c r="W3790" s="282"/>
    </row>
    <row r="3791" spans="2:24">
      <c r="B3791" s="230" t="str">
        <f>$B$10</f>
        <v>(наименование на разпоредителя с бюджет)</v>
      </c>
      <c r="E3791" s="278"/>
      <c r="F3791" s="280">
        <f>$F$10</f>
        <v>0</v>
      </c>
      <c r="G3791" s="278"/>
      <c r="H3791" s="278"/>
      <c r="I3791" s="282"/>
      <c r="J3791" s="221">
        <f>(IF($E3919&lt;&gt;0,$J$2,IF($I3919&lt;&gt;0,$J$2,"")))</f>
        <v>1</v>
      </c>
      <c r="L3791" s="278"/>
      <c r="M3791" s="278"/>
      <c r="N3791" s="282"/>
      <c r="O3791" s="282"/>
      <c r="P3791" s="282"/>
      <c r="Q3791" s="278"/>
      <c r="R3791" s="278"/>
      <c r="S3791" s="282"/>
      <c r="T3791" s="282"/>
      <c r="U3791" s="278"/>
      <c r="V3791" s="282"/>
      <c r="W3791" s="282"/>
    </row>
    <row r="3792" spans="2:24">
      <c r="B3792" s="230"/>
      <c r="E3792" s="281"/>
      <c r="F3792" s="278"/>
      <c r="G3792" s="278"/>
      <c r="H3792" s="278"/>
      <c r="I3792" s="282"/>
      <c r="J3792" s="221">
        <f>(IF($E3919&lt;&gt;0,$J$2,IF($I3919&lt;&gt;0,$J$2,"")))</f>
        <v>1</v>
      </c>
      <c r="L3792" s="278"/>
      <c r="M3792" s="278"/>
      <c r="N3792" s="282"/>
      <c r="O3792" s="282"/>
      <c r="P3792" s="282"/>
      <c r="Q3792" s="278"/>
      <c r="R3792" s="278"/>
      <c r="S3792" s="282"/>
      <c r="T3792" s="282"/>
      <c r="U3792" s="278"/>
      <c r="V3792" s="282"/>
      <c r="W3792" s="282"/>
    </row>
    <row r="3793" spans="2:24" ht="18">
      <c r="B3793" s="883" t="str">
        <f>$B$12</f>
        <v>Маджарово</v>
      </c>
      <c r="C3793" s="884"/>
      <c r="D3793" s="885"/>
      <c r="E3793" s="229" t="s">
        <v>1657</v>
      </c>
      <c r="F3793" s="580" t="str">
        <f>$F$12</f>
        <v>7604</v>
      </c>
      <c r="G3793" s="278"/>
      <c r="H3793" s="278"/>
      <c r="I3793" s="282"/>
      <c r="J3793" s="221">
        <f>(IF($E3919&lt;&gt;0,$J$2,IF($I3919&lt;&gt;0,$J$2,"")))</f>
        <v>1</v>
      </c>
      <c r="L3793" s="278"/>
      <c r="M3793" s="278"/>
      <c r="N3793" s="282"/>
      <c r="O3793" s="282"/>
      <c r="P3793" s="282"/>
      <c r="Q3793" s="278"/>
      <c r="R3793" s="278"/>
      <c r="S3793" s="282"/>
      <c r="T3793" s="282"/>
      <c r="U3793" s="278"/>
      <c r="V3793" s="282"/>
      <c r="W3793" s="282"/>
    </row>
    <row r="3794" spans="2:24">
      <c r="B3794" s="581" t="str">
        <f>$B$13</f>
        <v>(наименование на първостепенния разпоредител с бюджет)</v>
      </c>
      <c r="E3794" s="281" t="s">
        <v>1658</v>
      </c>
      <c r="F3794" s="278"/>
      <c r="G3794" s="278"/>
      <c r="H3794" s="278"/>
      <c r="I3794" s="282"/>
      <c r="J3794" s="221">
        <f>(IF($E3919&lt;&gt;0,$J$2,IF($I3919&lt;&gt;0,$J$2,"")))</f>
        <v>1</v>
      </c>
      <c r="L3794" s="278"/>
      <c r="M3794" s="278"/>
      <c r="N3794" s="282"/>
      <c r="O3794" s="282"/>
      <c r="P3794" s="282"/>
      <c r="Q3794" s="278"/>
      <c r="R3794" s="278"/>
      <c r="S3794" s="282"/>
      <c r="T3794" s="282"/>
      <c r="U3794" s="278"/>
      <c r="V3794" s="282"/>
      <c r="W3794" s="282"/>
    </row>
    <row r="3795" spans="2:24" ht="18">
      <c r="B3795" s="230"/>
      <c r="D3795" s="441"/>
      <c r="E3795" s="277"/>
      <c r="F3795" s="277"/>
      <c r="G3795" s="277"/>
      <c r="H3795" s="277"/>
      <c r="I3795" s="384"/>
      <c r="J3795" s="221">
        <f>(IF($E3919&lt;&gt;0,$J$2,IF($I3919&lt;&gt;0,$J$2,"")))</f>
        <v>1</v>
      </c>
      <c r="L3795" s="278"/>
      <c r="M3795" s="278"/>
      <c r="N3795" s="282"/>
      <c r="O3795" s="282"/>
      <c r="P3795" s="282"/>
      <c r="Q3795" s="278"/>
      <c r="R3795" s="278"/>
      <c r="S3795" s="282"/>
      <c r="T3795" s="282"/>
      <c r="U3795" s="278"/>
      <c r="V3795" s="282"/>
      <c r="W3795" s="282"/>
    </row>
    <row r="3796" spans="2:24" ht="16.8" thickBot="1">
      <c r="C3796" s="227"/>
      <c r="D3796" s="228"/>
      <c r="E3796" s="278"/>
      <c r="F3796" s="281"/>
      <c r="G3796" s="281"/>
      <c r="H3796" s="281"/>
      <c r="I3796" s="284" t="s">
        <v>1659</v>
      </c>
      <c r="J3796" s="221">
        <f>(IF($E3919&lt;&gt;0,$J$2,IF($I3919&lt;&gt;0,$J$2,"")))</f>
        <v>1</v>
      </c>
      <c r="L3796" s="283" t="s">
        <v>91</v>
      </c>
      <c r="M3796" s="278"/>
      <c r="N3796" s="282"/>
      <c r="O3796" s="284" t="s">
        <v>1659</v>
      </c>
      <c r="P3796" s="282"/>
      <c r="Q3796" s="283" t="s">
        <v>92</v>
      </c>
      <c r="R3796" s="278"/>
      <c r="S3796" s="282"/>
      <c r="T3796" s="284" t="s">
        <v>1659</v>
      </c>
      <c r="U3796" s="278"/>
      <c r="V3796" s="282"/>
      <c r="W3796" s="284" t="s">
        <v>1659</v>
      </c>
    </row>
    <row r="3797" spans="2:24" ht="18.600000000000001" thickBot="1">
      <c r="B3797" s="674"/>
      <c r="C3797" s="675"/>
      <c r="D3797" s="676" t="s">
        <v>1055</v>
      </c>
      <c r="E3797" s="677"/>
      <c r="F3797" s="955" t="s">
        <v>1460</v>
      </c>
      <c r="G3797" s="956"/>
      <c r="H3797" s="957"/>
      <c r="I3797" s="958"/>
      <c r="J3797" s="221">
        <f>(IF($E3919&lt;&gt;0,$J$2,IF($I3919&lt;&gt;0,$J$2,"")))</f>
        <v>1</v>
      </c>
      <c r="L3797" s="912" t="s">
        <v>1888</v>
      </c>
      <c r="M3797" s="912" t="s">
        <v>1889</v>
      </c>
      <c r="N3797" s="905" t="s">
        <v>1890</v>
      </c>
      <c r="O3797" s="905" t="s">
        <v>93</v>
      </c>
      <c r="P3797" s="222"/>
      <c r="Q3797" s="905" t="s">
        <v>1891</v>
      </c>
      <c r="R3797" s="905" t="s">
        <v>1892</v>
      </c>
      <c r="S3797" s="905" t="s">
        <v>1893</v>
      </c>
      <c r="T3797" s="905" t="s">
        <v>94</v>
      </c>
      <c r="U3797" s="409" t="s">
        <v>95</v>
      </c>
      <c r="V3797" s="410"/>
      <c r="W3797" s="411"/>
      <c r="X3797" s="291"/>
    </row>
    <row r="3798" spans="2:24" ht="31.8" thickBot="1">
      <c r="B3798" s="678" t="s">
        <v>1575</v>
      </c>
      <c r="C3798" s="679" t="s">
        <v>1660</v>
      </c>
      <c r="D3798" s="680" t="s">
        <v>1056</v>
      </c>
      <c r="E3798" s="681"/>
      <c r="F3798" s="605" t="s">
        <v>1461</v>
      </c>
      <c r="G3798" s="605" t="s">
        <v>1462</v>
      </c>
      <c r="H3798" s="605" t="s">
        <v>1459</v>
      </c>
      <c r="I3798" s="605" t="s">
        <v>1049</v>
      </c>
      <c r="J3798" s="221">
        <f>(IF($E3919&lt;&gt;0,$J$2,IF($I3919&lt;&gt;0,$J$2,"")))</f>
        <v>1</v>
      </c>
      <c r="L3798" s="948"/>
      <c r="M3798" s="954"/>
      <c r="N3798" s="948"/>
      <c r="O3798" s="954"/>
      <c r="P3798" s="222"/>
      <c r="Q3798" s="945"/>
      <c r="R3798" s="945"/>
      <c r="S3798" s="945"/>
      <c r="T3798" s="945"/>
      <c r="U3798" s="412">
        <f>$C$3</f>
        <v>2023</v>
      </c>
      <c r="V3798" s="412">
        <f>$C$3+1</f>
        <v>2024</v>
      </c>
      <c r="W3798" s="412" t="str">
        <f>CONCATENATE("след ",$C$3+1)</f>
        <v>след 2024</v>
      </c>
      <c r="X3798" s="413" t="s">
        <v>96</v>
      </c>
    </row>
    <row r="3799" spans="2:24" ht="18" thickBot="1">
      <c r="B3799" s="506"/>
      <c r="C3799" s="397"/>
      <c r="D3799" s="295" t="s">
        <v>1244</v>
      </c>
      <c r="E3799" s="701"/>
      <c r="F3799" s="296"/>
      <c r="G3799" s="296"/>
      <c r="H3799" s="296"/>
      <c r="I3799" s="483"/>
      <c r="J3799" s="221">
        <f>(IF($E3919&lt;&gt;0,$J$2,IF($I3919&lt;&gt;0,$J$2,"")))</f>
        <v>1</v>
      </c>
      <c r="L3799" s="297" t="s">
        <v>97</v>
      </c>
      <c r="M3799" s="297" t="s">
        <v>98</v>
      </c>
      <c r="N3799" s="298" t="s">
        <v>99</v>
      </c>
      <c r="O3799" s="298" t="s">
        <v>100</v>
      </c>
      <c r="P3799" s="222"/>
      <c r="Q3799" s="504" t="s">
        <v>101</v>
      </c>
      <c r="R3799" s="504" t="s">
        <v>102</v>
      </c>
      <c r="S3799" s="504" t="s">
        <v>103</v>
      </c>
      <c r="T3799" s="504" t="s">
        <v>104</v>
      </c>
      <c r="U3799" s="504" t="s">
        <v>1026</v>
      </c>
      <c r="V3799" s="504" t="s">
        <v>1027</v>
      </c>
      <c r="W3799" s="504" t="s">
        <v>1028</v>
      </c>
      <c r="X3799" s="414" t="s">
        <v>1029</v>
      </c>
    </row>
    <row r="3800" spans="2:24" ht="122.4" thickBot="1">
      <c r="B3800" s="236"/>
      <c r="C3800" s="511">
        <f>VLOOKUP(D3800,OP_LIST2,2,FALSE)</f>
        <v>0</v>
      </c>
      <c r="D3800" s="512" t="s">
        <v>944</v>
      </c>
      <c r="E3800" s="702"/>
      <c r="F3800" s="368"/>
      <c r="G3800" s="368"/>
      <c r="H3800" s="368"/>
      <c r="I3800" s="303"/>
      <c r="J3800" s="221">
        <f>(IF($E3919&lt;&gt;0,$J$2,IF($I3919&lt;&gt;0,$J$2,"")))</f>
        <v>1</v>
      </c>
      <c r="L3800" s="415" t="s">
        <v>1030</v>
      </c>
      <c r="M3800" s="415" t="s">
        <v>1030</v>
      </c>
      <c r="N3800" s="415" t="s">
        <v>1031</v>
      </c>
      <c r="O3800" s="415" t="s">
        <v>1032</v>
      </c>
      <c r="P3800" s="222"/>
      <c r="Q3800" s="415" t="s">
        <v>1030</v>
      </c>
      <c r="R3800" s="415" t="s">
        <v>1030</v>
      </c>
      <c r="S3800" s="415" t="s">
        <v>1057</v>
      </c>
      <c r="T3800" s="415" t="s">
        <v>1034</v>
      </c>
      <c r="U3800" s="415" t="s">
        <v>1030</v>
      </c>
      <c r="V3800" s="415" t="s">
        <v>1030</v>
      </c>
      <c r="W3800" s="415" t="s">
        <v>1030</v>
      </c>
      <c r="X3800" s="306" t="s">
        <v>1035</v>
      </c>
    </row>
    <row r="3801" spans="2:24" ht="18" thickBot="1">
      <c r="B3801" s="510"/>
      <c r="C3801" s="513">
        <f>VLOOKUP(D3802,EBK_DEIN2,2,FALSE)</f>
        <v>9910</v>
      </c>
      <c r="D3801" s="505" t="s">
        <v>1444</v>
      </c>
      <c r="E3801" s="703"/>
      <c r="F3801" s="368"/>
      <c r="G3801" s="368"/>
      <c r="H3801" s="368"/>
      <c r="I3801" s="303"/>
      <c r="J3801" s="221">
        <f>(IF($E3919&lt;&gt;0,$J$2,IF($I3919&lt;&gt;0,$J$2,"")))</f>
        <v>1</v>
      </c>
      <c r="L3801" s="416"/>
      <c r="M3801" s="416"/>
      <c r="N3801" s="344"/>
      <c r="O3801" s="417"/>
      <c r="P3801" s="222"/>
      <c r="Q3801" s="416"/>
      <c r="R3801" s="416"/>
      <c r="S3801" s="344"/>
      <c r="T3801" s="417"/>
      <c r="U3801" s="416"/>
      <c r="V3801" s="344"/>
      <c r="W3801" s="417"/>
      <c r="X3801" s="418"/>
    </row>
    <row r="3802" spans="2:24" ht="18">
      <c r="B3802" s="419"/>
      <c r="C3802" s="238"/>
      <c r="D3802" s="502" t="s">
        <v>941</v>
      </c>
      <c r="E3802" s="703"/>
      <c r="F3802" s="368"/>
      <c r="G3802" s="368"/>
      <c r="H3802" s="368"/>
      <c r="I3802" s="303"/>
      <c r="J3802" s="221">
        <f>(IF($E3919&lt;&gt;0,$J$2,IF($I3919&lt;&gt;0,$J$2,"")))</f>
        <v>1</v>
      </c>
      <c r="L3802" s="416"/>
      <c r="M3802" s="416"/>
      <c r="N3802" s="344"/>
      <c r="O3802" s="420">
        <f>SUMIF(O3805:O3806,"&lt;0")+SUMIF(O3808:O3812,"&lt;0")+SUMIF(O3814:O3821,"&lt;0")+SUMIF(O3823:O3839,"&lt;0")+SUMIF(O3845:O3849,"&lt;0")+SUMIF(O3851:O3856,"&lt;0")+SUMIF(O3859:O3865,"&lt;0")+SUMIF(O3872:O3873,"&lt;0")+SUMIF(O3876:O3881,"&lt;0")+SUMIF(O3883:O3888,"&lt;0")+SUMIF(O3892,"&lt;0")+SUMIF(O3894:O3900,"&lt;0")+SUMIF(O3902:O3904,"&lt;0")+SUMIF(O3906:O3909,"&lt;0")+SUMIF(O3911:O3912,"&lt;0")+SUMIF(O3915,"&lt;0")</f>
        <v>-7000</v>
      </c>
      <c r="P3802" s="222"/>
      <c r="Q3802" s="416"/>
      <c r="R3802" s="416"/>
      <c r="S3802" s="344"/>
      <c r="T3802" s="420">
        <f>SUMIF(T3805:T3806,"&lt;0")+SUMIF(T3808:T3812,"&lt;0")+SUMIF(T3814:T3821,"&lt;0")+SUMIF(T3823:T3839,"&lt;0")+SUMIF(T3845:T3849,"&lt;0")+SUMIF(T3851:T3856,"&lt;0")+SUMIF(T3859:T3865,"&lt;0")+SUMIF(T3872:T3873,"&lt;0")+SUMIF(T3876:T3881,"&lt;0")+SUMIF(T3883:T3888,"&lt;0")+SUMIF(T3892,"&lt;0")+SUMIF(T3894:T3900,"&lt;0")+SUMIF(T3902:T3904,"&lt;0")+SUMIF(T3906:T3909,"&lt;0")+SUMIF(T3911:T3912,"&lt;0")+SUMIF(T3915,"&lt;0")</f>
        <v>0</v>
      </c>
      <c r="U3802" s="416"/>
      <c r="V3802" s="344"/>
      <c r="W3802" s="417"/>
      <c r="X3802" s="308"/>
    </row>
    <row r="3803" spans="2:24" ht="18.600000000000001" thickBot="1">
      <c r="B3803" s="354"/>
      <c r="C3803" s="238"/>
      <c r="D3803" s="292" t="s">
        <v>1058</v>
      </c>
      <c r="E3803" s="703"/>
      <c r="F3803" s="368"/>
      <c r="G3803" s="368"/>
      <c r="H3803" s="368"/>
      <c r="I3803" s="303"/>
      <c r="J3803" s="221">
        <f>(IF($E3919&lt;&gt;0,$J$2,IF($I3919&lt;&gt;0,$J$2,"")))</f>
        <v>1</v>
      </c>
      <c r="L3803" s="416"/>
      <c r="M3803" s="416"/>
      <c r="N3803" s="344"/>
      <c r="O3803" s="417"/>
      <c r="P3803" s="222"/>
      <c r="Q3803" s="416"/>
      <c r="R3803" s="416"/>
      <c r="S3803" s="344"/>
      <c r="T3803" s="417"/>
      <c r="U3803" s="416"/>
      <c r="V3803" s="344"/>
      <c r="W3803" s="417"/>
      <c r="X3803" s="310"/>
    </row>
    <row r="3804" spans="2:24" ht="18.600000000000001" hidden="1" thickBot="1">
      <c r="B3804" s="682">
        <v>100</v>
      </c>
      <c r="C3804" s="959" t="s">
        <v>1245</v>
      </c>
      <c r="D3804" s="960"/>
      <c r="E3804" s="683"/>
      <c r="F3804" s="684">
        <f>SUM(F3805:F3806)</f>
        <v>0</v>
      </c>
      <c r="G3804" s="685">
        <f>SUM(G3805:G3806)</f>
        <v>0</v>
      </c>
      <c r="H3804" s="685">
        <f>SUM(H3805:H3806)</f>
        <v>0</v>
      </c>
      <c r="I3804" s="685">
        <f>SUM(I3805:I3806)</f>
        <v>0</v>
      </c>
      <c r="J3804" s="243" t="str">
        <f t="shared" ref="J3804:J3835" si="1141">(IF($E3804&lt;&gt;0,$J$2,IF($I3804&lt;&gt;0,$J$2,"")))</f>
        <v/>
      </c>
      <c r="K3804" s="244"/>
      <c r="L3804" s="311">
        <f>SUM(L3805:L3806)</f>
        <v>0</v>
      </c>
      <c r="M3804" s="312">
        <f>SUM(M3805:M3806)</f>
        <v>0</v>
      </c>
      <c r="N3804" s="421">
        <f>SUM(N3805:N3806)</f>
        <v>0</v>
      </c>
      <c r="O3804" s="422">
        <f>SUM(O3805:O3806)</f>
        <v>0</v>
      </c>
      <c r="P3804" s="244"/>
      <c r="Q3804" s="707"/>
      <c r="R3804" s="708"/>
      <c r="S3804" s="709"/>
      <c r="T3804" s="708"/>
      <c r="U3804" s="708"/>
      <c r="V3804" s="708"/>
      <c r="W3804" s="710"/>
      <c r="X3804" s="313">
        <f t="shared" ref="X3804:X3835" si="1142">T3804-U3804-V3804-W3804</f>
        <v>0</v>
      </c>
    </row>
    <row r="3805" spans="2:24" ht="18.600000000000001" hidden="1" thickBot="1">
      <c r="B3805" s="140"/>
      <c r="C3805" s="144">
        <v>101</v>
      </c>
      <c r="D3805" s="138" t="s">
        <v>1246</v>
      </c>
      <c r="E3805" s="704"/>
      <c r="F3805" s="449"/>
      <c r="G3805" s="245"/>
      <c r="H3805" s="245"/>
      <c r="I3805" s="476">
        <f>F3805+G3805+H3805</f>
        <v>0</v>
      </c>
      <c r="J3805" s="243" t="str">
        <f t="shared" si="1141"/>
        <v/>
      </c>
      <c r="K3805" s="244"/>
      <c r="L3805" s="423"/>
      <c r="M3805" s="252"/>
      <c r="N3805" s="315">
        <f>I3805</f>
        <v>0</v>
      </c>
      <c r="O3805" s="424">
        <f>L3805+M3805-N3805</f>
        <v>0</v>
      </c>
      <c r="P3805" s="244"/>
      <c r="Q3805" s="663"/>
      <c r="R3805" s="667"/>
      <c r="S3805" s="667"/>
      <c r="T3805" s="667"/>
      <c r="U3805" s="667"/>
      <c r="V3805" s="667"/>
      <c r="W3805" s="711"/>
      <c r="X3805" s="313">
        <f t="shared" si="1142"/>
        <v>0</v>
      </c>
    </row>
    <row r="3806" spans="2:24" ht="18.600000000000001" hidden="1" thickBot="1">
      <c r="B3806" s="140"/>
      <c r="C3806" s="137">
        <v>102</v>
      </c>
      <c r="D3806" s="139" t="s">
        <v>1247</v>
      </c>
      <c r="E3806" s="704"/>
      <c r="F3806" s="449"/>
      <c r="G3806" s="245"/>
      <c r="H3806" s="245"/>
      <c r="I3806" s="476">
        <f>F3806+G3806+H3806</f>
        <v>0</v>
      </c>
      <c r="J3806" s="243" t="str">
        <f t="shared" si="1141"/>
        <v/>
      </c>
      <c r="K3806" s="244"/>
      <c r="L3806" s="423"/>
      <c r="M3806" s="252"/>
      <c r="N3806" s="315">
        <f>I3806</f>
        <v>0</v>
      </c>
      <c r="O3806" s="424">
        <f>L3806+M3806-N3806</f>
        <v>0</v>
      </c>
      <c r="P3806" s="244"/>
      <c r="Q3806" s="663"/>
      <c r="R3806" s="667"/>
      <c r="S3806" s="667"/>
      <c r="T3806" s="667"/>
      <c r="U3806" s="667"/>
      <c r="V3806" s="667"/>
      <c r="W3806" s="711"/>
      <c r="X3806" s="313">
        <f t="shared" si="1142"/>
        <v>0</v>
      </c>
    </row>
    <row r="3807" spans="2:24" ht="18.600000000000001" hidden="1" thickBot="1">
      <c r="B3807" s="686">
        <v>200</v>
      </c>
      <c r="C3807" s="946" t="s">
        <v>1248</v>
      </c>
      <c r="D3807" s="946"/>
      <c r="E3807" s="687"/>
      <c r="F3807" s="688">
        <f>SUM(F3808:F3812)</f>
        <v>0</v>
      </c>
      <c r="G3807" s="689">
        <f>SUM(G3808:G3812)</f>
        <v>0</v>
      </c>
      <c r="H3807" s="689">
        <f>SUM(H3808:H3812)</f>
        <v>0</v>
      </c>
      <c r="I3807" s="689">
        <f>SUM(I3808:I3812)</f>
        <v>0</v>
      </c>
      <c r="J3807" s="243" t="str">
        <f t="shared" si="1141"/>
        <v/>
      </c>
      <c r="K3807" s="244"/>
      <c r="L3807" s="316">
        <f>SUM(L3808:L3812)</f>
        <v>0</v>
      </c>
      <c r="M3807" s="317">
        <f>SUM(M3808:M3812)</f>
        <v>0</v>
      </c>
      <c r="N3807" s="425">
        <f>SUM(N3808:N3812)</f>
        <v>0</v>
      </c>
      <c r="O3807" s="426">
        <f>SUM(O3808:O3812)</f>
        <v>0</v>
      </c>
      <c r="P3807" s="244"/>
      <c r="Q3807" s="665"/>
      <c r="R3807" s="666"/>
      <c r="S3807" s="666"/>
      <c r="T3807" s="666"/>
      <c r="U3807" s="666"/>
      <c r="V3807" s="666"/>
      <c r="W3807" s="712"/>
      <c r="X3807" s="313">
        <f t="shared" si="1142"/>
        <v>0</v>
      </c>
    </row>
    <row r="3808" spans="2:24" ht="18.600000000000001" hidden="1" thickBot="1">
      <c r="B3808" s="143"/>
      <c r="C3808" s="144">
        <v>201</v>
      </c>
      <c r="D3808" s="138" t="s">
        <v>1249</v>
      </c>
      <c r="E3808" s="704"/>
      <c r="F3808" s="449"/>
      <c r="G3808" s="245"/>
      <c r="H3808" s="245"/>
      <c r="I3808" s="476">
        <f>F3808+G3808+H3808</f>
        <v>0</v>
      </c>
      <c r="J3808" s="243" t="str">
        <f t="shared" si="1141"/>
        <v/>
      </c>
      <c r="K3808" s="244"/>
      <c r="L3808" s="423"/>
      <c r="M3808" s="252"/>
      <c r="N3808" s="315">
        <f>I3808</f>
        <v>0</v>
      </c>
      <c r="O3808" s="424">
        <f>L3808+M3808-N3808</f>
        <v>0</v>
      </c>
      <c r="P3808" s="244"/>
      <c r="Q3808" s="663"/>
      <c r="R3808" s="667"/>
      <c r="S3808" s="667"/>
      <c r="T3808" s="667"/>
      <c r="U3808" s="667"/>
      <c r="V3808" s="667"/>
      <c r="W3808" s="711"/>
      <c r="X3808" s="313">
        <f t="shared" si="1142"/>
        <v>0</v>
      </c>
    </row>
    <row r="3809" spans="2:24" ht="18.600000000000001" hidden="1" thickBot="1">
      <c r="B3809" s="136"/>
      <c r="C3809" s="137">
        <v>202</v>
      </c>
      <c r="D3809" s="145" t="s">
        <v>1250</v>
      </c>
      <c r="E3809" s="704"/>
      <c r="F3809" s="449"/>
      <c r="G3809" s="245"/>
      <c r="H3809" s="245"/>
      <c r="I3809" s="476">
        <f>F3809+G3809+H3809</f>
        <v>0</v>
      </c>
      <c r="J3809" s="243" t="str">
        <f t="shared" si="1141"/>
        <v/>
      </c>
      <c r="K3809" s="244"/>
      <c r="L3809" s="423"/>
      <c r="M3809" s="252"/>
      <c r="N3809" s="315">
        <f>I3809</f>
        <v>0</v>
      </c>
      <c r="O3809" s="424">
        <f>L3809+M3809-N3809</f>
        <v>0</v>
      </c>
      <c r="P3809" s="244"/>
      <c r="Q3809" s="663"/>
      <c r="R3809" s="667"/>
      <c r="S3809" s="667"/>
      <c r="T3809" s="667"/>
      <c r="U3809" s="667"/>
      <c r="V3809" s="667"/>
      <c r="W3809" s="711"/>
      <c r="X3809" s="313">
        <f t="shared" si="1142"/>
        <v>0</v>
      </c>
    </row>
    <row r="3810" spans="2:24" ht="18.600000000000001" hidden="1" thickBot="1">
      <c r="B3810" s="152"/>
      <c r="C3810" s="137">
        <v>205</v>
      </c>
      <c r="D3810" s="145" t="s">
        <v>901</v>
      </c>
      <c r="E3810" s="704"/>
      <c r="F3810" s="449"/>
      <c r="G3810" s="245"/>
      <c r="H3810" s="245"/>
      <c r="I3810" s="476">
        <f>F3810+G3810+H3810</f>
        <v>0</v>
      </c>
      <c r="J3810" s="243" t="str">
        <f t="shared" si="1141"/>
        <v/>
      </c>
      <c r="K3810" s="244"/>
      <c r="L3810" s="423"/>
      <c r="M3810" s="252"/>
      <c r="N3810" s="315">
        <f>I3810</f>
        <v>0</v>
      </c>
      <c r="O3810" s="424">
        <f>L3810+M3810-N3810</f>
        <v>0</v>
      </c>
      <c r="P3810" s="244"/>
      <c r="Q3810" s="663"/>
      <c r="R3810" s="667"/>
      <c r="S3810" s="667"/>
      <c r="T3810" s="667"/>
      <c r="U3810" s="667"/>
      <c r="V3810" s="667"/>
      <c r="W3810" s="711"/>
      <c r="X3810" s="313">
        <f t="shared" si="1142"/>
        <v>0</v>
      </c>
    </row>
    <row r="3811" spans="2:24" ht="18.600000000000001" hidden="1" thickBot="1">
      <c r="B3811" s="152"/>
      <c r="C3811" s="137">
        <v>208</v>
      </c>
      <c r="D3811" s="159" t="s">
        <v>902</v>
      </c>
      <c r="E3811" s="704"/>
      <c r="F3811" s="449"/>
      <c r="G3811" s="245"/>
      <c r="H3811" s="245"/>
      <c r="I3811" s="476">
        <f>F3811+G3811+H3811</f>
        <v>0</v>
      </c>
      <c r="J3811" s="243" t="str">
        <f t="shared" si="1141"/>
        <v/>
      </c>
      <c r="K3811" s="244"/>
      <c r="L3811" s="423"/>
      <c r="M3811" s="252"/>
      <c r="N3811" s="315">
        <f>I3811</f>
        <v>0</v>
      </c>
      <c r="O3811" s="424">
        <f>L3811+M3811-N3811</f>
        <v>0</v>
      </c>
      <c r="P3811" s="244"/>
      <c r="Q3811" s="663"/>
      <c r="R3811" s="667"/>
      <c r="S3811" s="667"/>
      <c r="T3811" s="667"/>
      <c r="U3811" s="667"/>
      <c r="V3811" s="667"/>
      <c r="W3811" s="711"/>
      <c r="X3811" s="313">
        <f t="shared" si="1142"/>
        <v>0</v>
      </c>
    </row>
    <row r="3812" spans="2:24" ht="18.600000000000001" hidden="1" thickBot="1">
      <c r="B3812" s="143"/>
      <c r="C3812" s="142">
        <v>209</v>
      </c>
      <c r="D3812" s="148" t="s">
        <v>903</v>
      </c>
      <c r="E3812" s="704"/>
      <c r="F3812" s="449"/>
      <c r="G3812" s="245"/>
      <c r="H3812" s="245"/>
      <c r="I3812" s="476">
        <f>F3812+G3812+H3812</f>
        <v>0</v>
      </c>
      <c r="J3812" s="243" t="str">
        <f t="shared" si="1141"/>
        <v/>
      </c>
      <c r="K3812" s="244"/>
      <c r="L3812" s="423"/>
      <c r="M3812" s="252"/>
      <c r="N3812" s="315">
        <f>I3812</f>
        <v>0</v>
      </c>
      <c r="O3812" s="424">
        <f>L3812+M3812-N3812</f>
        <v>0</v>
      </c>
      <c r="P3812" s="244"/>
      <c r="Q3812" s="663"/>
      <c r="R3812" s="667"/>
      <c r="S3812" s="667"/>
      <c r="T3812" s="667"/>
      <c r="U3812" s="667"/>
      <c r="V3812" s="667"/>
      <c r="W3812" s="711"/>
      <c r="X3812" s="313">
        <f t="shared" si="1142"/>
        <v>0</v>
      </c>
    </row>
    <row r="3813" spans="2:24" ht="18.600000000000001" hidden="1" thickBot="1">
      <c r="B3813" s="686">
        <v>500</v>
      </c>
      <c r="C3813" s="947" t="s">
        <v>203</v>
      </c>
      <c r="D3813" s="947"/>
      <c r="E3813" s="687"/>
      <c r="F3813" s="688">
        <f>SUM(F3814:F3820)</f>
        <v>0</v>
      </c>
      <c r="G3813" s="689">
        <f>SUM(G3814:G3820)</f>
        <v>0</v>
      </c>
      <c r="H3813" s="689">
        <f>SUM(H3814:H3820)</f>
        <v>0</v>
      </c>
      <c r="I3813" s="689">
        <f>SUM(I3814:I3820)</f>
        <v>0</v>
      </c>
      <c r="J3813" s="243" t="str">
        <f t="shared" si="1141"/>
        <v/>
      </c>
      <c r="K3813" s="244"/>
      <c r="L3813" s="316">
        <f>SUM(L3814:L3820)</f>
        <v>0</v>
      </c>
      <c r="M3813" s="317">
        <f>SUM(M3814:M3820)</f>
        <v>0</v>
      </c>
      <c r="N3813" s="425">
        <f>SUM(N3814:N3820)</f>
        <v>0</v>
      </c>
      <c r="O3813" s="426">
        <f>SUM(O3814:O3820)</f>
        <v>0</v>
      </c>
      <c r="P3813" s="244"/>
      <c r="Q3813" s="665"/>
      <c r="R3813" s="666"/>
      <c r="S3813" s="667"/>
      <c r="T3813" s="666"/>
      <c r="U3813" s="666"/>
      <c r="V3813" s="666"/>
      <c r="W3813" s="712"/>
      <c r="X3813" s="313">
        <f t="shared" si="1142"/>
        <v>0</v>
      </c>
    </row>
    <row r="3814" spans="2:24" ht="18.600000000000001" hidden="1" thickBot="1">
      <c r="B3814" s="143"/>
      <c r="C3814" s="160">
        <v>551</v>
      </c>
      <c r="D3814" s="456" t="s">
        <v>204</v>
      </c>
      <c r="E3814" s="704"/>
      <c r="F3814" s="449"/>
      <c r="G3814" s="245"/>
      <c r="H3814" s="245"/>
      <c r="I3814" s="476">
        <f t="shared" ref="I3814:I3821" si="1143">F3814+G3814+H3814</f>
        <v>0</v>
      </c>
      <c r="J3814" s="243" t="str">
        <f t="shared" si="1141"/>
        <v/>
      </c>
      <c r="K3814" s="244"/>
      <c r="L3814" s="423"/>
      <c r="M3814" s="252"/>
      <c r="N3814" s="315">
        <f t="shared" ref="N3814:N3821" si="1144">I3814</f>
        <v>0</v>
      </c>
      <c r="O3814" s="424">
        <f t="shared" ref="O3814:O3821" si="1145">L3814+M3814-N3814</f>
        <v>0</v>
      </c>
      <c r="P3814" s="244"/>
      <c r="Q3814" s="663"/>
      <c r="R3814" s="667"/>
      <c r="S3814" s="667"/>
      <c r="T3814" s="667"/>
      <c r="U3814" s="667"/>
      <c r="V3814" s="667"/>
      <c r="W3814" s="711"/>
      <c r="X3814" s="313">
        <f t="shared" si="1142"/>
        <v>0</v>
      </c>
    </row>
    <row r="3815" spans="2:24" ht="18.600000000000001" hidden="1" thickBot="1">
      <c r="B3815" s="143"/>
      <c r="C3815" s="161">
        <v>552</v>
      </c>
      <c r="D3815" s="457" t="s">
        <v>205</v>
      </c>
      <c r="E3815" s="704"/>
      <c r="F3815" s="449"/>
      <c r="G3815" s="245"/>
      <c r="H3815" s="245"/>
      <c r="I3815" s="476">
        <f t="shared" si="1143"/>
        <v>0</v>
      </c>
      <c r="J3815" s="243" t="str">
        <f t="shared" si="1141"/>
        <v/>
      </c>
      <c r="K3815" s="244"/>
      <c r="L3815" s="423"/>
      <c r="M3815" s="252"/>
      <c r="N3815" s="315">
        <f t="shared" si="1144"/>
        <v>0</v>
      </c>
      <c r="O3815" s="424">
        <f t="shared" si="1145"/>
        <v>0</v>
      </c>
      <c r="P3815" s="244"/>
      <c r="Q3815" s="663"/>
      <c r="R3815" s="667"/>
      <c r="S3815" s="667"/>
      <c r="T3815" s="667"/>
      <c r="U3815" s="667"/>
      <c r="V3815" s="667"/>
      <c r="W3815" s="711"/>
      <c r="X3815" s="313">
        <f t="shared" si="1142"/>
        <v>0</v>
      </c>
    </row>
    <row r="3816" spans="2:24" ht="18.600000000000001" hidden="1" thickBot="1">
      <c r="B3816" s="143"/>
      <c r="C3816" s="161">
        <v>558</v>
      </c>
      <c r="D3816" s="457" t="s">
        <v>1676</v>
      </c>
      <c r="E3816" s="704"/>
      <c r="F3816" s="592">
        <v>0</v>
      </c>
      <c r="G3816" s="592">
        <v>0</v>
      </c>
      <c r="H3816" s="592">
        <v>0</v>
      </c>
      <c r="I3816" s="476">
        <f t="shared" si="1143"/>
        <v>0</v>
      </c>
      <c r="J3816" s="243" t="str">
        <f t="shared" si="1141"/>
        <v/>
      </c>
      <c r="K3816" s="244"/>
      <c r="L3816" s="423"/>
      <c r="M3816" s="252"/>
      <c r="N3816" s="315">
        <f t="shared" si="1144"/>
        <v>0</v>
      </c>
      <c r="O3816" s="424">
        <f t="shared" si="1145"/>
        <v>0</v>
      </c>
      <c r="P3816" s="244"/>
      <c r="Q3816" s="663"/>
      <c r="R3816" s="667"/>
      <c r="S3816" s="667"/>
      <c r="T3816" s="667"/>
      <c r="U3816" s="667"/>
      <c r="V3816" s="667"/>
      <c r="W3816" s="711"/>
      <c r="X3816" s="313">
        <f t="shared" si="1142"/>
        <v>0</v>
      </c>
    </row>
    <row r="3817" spans="2:24" ht="18.600000000000001" hidden="1" thickBot="1">
      <c r="B3817" s="143"/>
      <c r="C3817" s="161">
        <v>560</v>
      </c>
      <c r="D3817" s="458" t="s">
        <v>206</v>
      </c>
      <c r="E3817" s="704"/>
      <c r="F3817" s="449"/>
      <c r="G3817" s="245"/>
      <c r="H3817" s="245"/>
      <c r="I3817" s="476">
        <f t="shared" si="1143"/>
        <v>0</v>
      </c>
      <c r="J3817" s="243" t="str">
        <f t="shared" si="1141"/>
        <v/>
      </c>
      <c r="K3817" s="244"/>
      <c r="L3817" s="423"/>
      <c r="M3817" s="252"/>
      <c r="N3817" s="315">
        <f t="shared" si="1144"/>
        <v>0</v>
      </c>
      <c r="O3817" s="424">
        <f t="shared" si="1145"/>
        <v>0</v>
      </c>
      <c r="P3817" s="244"/>
      <c r="Q3817" s="663"/>
      <c r="R3817" s="667"/>
      <c r="S3817" s="667"/>
      <c r="T3817" s="667"/>
      <c r="U3817" s="667"/>
      <c r="V3817" s="667"/>
      <c r="W3817" s="711"/>
      <c r="X3817" s="313">
        <f t="shared" si="1142"/>
        <v>0</v>
      </c>
    </row>
    <row r="3818" spans="2:24" ht="18.600000000000001" hidden="1" thickBot="1">
      <c r="B3818" s="143"/>
      <c r="C3818" s="161">
        <v>580</v>
      </c>
      <c r="D3818" s="457" t="s">
        <v>207</v>
      </c>
      <c r="E3818" s="704"/>
      <c r="F3818" s="449"/>
      <c r="G3818" s="245"/>
      <c r="H3818" s="245"/>
      <c r="I3818" s="476">
        <f t="shared" si="1143"/>
        <v>0</v>
      </c>
      <c r="J3818" s="243" t="str">
        <f t="shared" si="1141"/>
        <v/>
      </c>
      <c r="K3818" s="244"/>
      <c r="L3818" s="423"/>
      <c r="M3818" s="252"/>
      <c r="N3818" s="315">
        <f t="shared" si="1144"/>
        <v>0</v>
      </c>
      <c r="O3818" s="424">
        <f t="shared" si="1145"/>
        <v>0</v>
      </c>
      <c r="P3818" s="244"/>
      <c r="Q3818" s="663"/>
      <c r="R3818" s="667"/>
      <c r="S3818" s="667"/>
      <c r="T3818" s="667"/>
      <c r="U3818" s="667"/>
      <c r="V3818" s="667"/>
      <c r="W3818" s="711"/>
      <c r="X3818" s="313">
        <f t="shared" si="1142"/>
        <v>0</v>
      </c>
    </row>
    <row r="3819" spans="2:24" ht="18.600000000000001" hidden="1" thickBot="1">
      <c r="B3819" s="143"/>
      <c r="C3819" s="161">
        <v>588</v>
      </c>
      <c r="D3819" s="457" t="s">
        <v>1681</v>
      </c>
      <c r="E3819" s="704"/>
      <c r="F3819" s="592">
        <v>0</v>
      </c>
      <c r="G3819" s="592">
        <v>0</v>
      </c>
      <c r="H3819" s="592">
        <v>0</v>
      </c>
      <c r="I3819" s="476">
        <f t="shared" si="1143"/>
        <v>0</v>
      </c>
      <c r="J3819" s="243" t="str">
        <f t="shared" si="1141"/>
        <v/>
      </c>
      <c r="K3819" s="244"/>
      <c r="L3819" s="423"/>
      <c r="M3819" s="252"/>
      <c r="N3819" s="315">
        <f t="shared" si="1144"/>
        <v>0</v>
      </c>
      <c r="O3819" s="424">
        <f t="shared" si="1145"/>
        <v>0</v>
      </c>
      <c r="P3819" s="244"/>
      <c r="Q3819" s="663"/>
      <c r="R3819" s="667"/>
      <c r="S3819" s="667"/>
      <c r="T3819" s="667"/>
      <c r="U3819" s="667"/>
      <c r="V3819" s="667"/>
      <c r="W3819" s="711"/>
      <c r="X3819" s="313">
        <f t="shared" si="1142"/>
        <v>0</v>
      </c>
    </row>
    <row r="3820" spans="2:24" ht="32.4" hidden="1" thickBot="1">
      <c r="B3820" s="143"/>
      <c r="C3820" s="162">
        <v>590</v>
      </c>
      <c r="D3820" s="459" t="s">
        <v>208</v>
      </c>
      <c r="E3820" s="704"/>
      <c r="F3820" s="449"/>
      <c r="G3820" s="245"/>
      <c r="H3820" s="245"/>
      <c r="I3820" s="476">
        <f t="shared" si="1143"/>
        <v>0</v>
      </c>
      <c r="J3820" s="243" t="str">
        <f t="shared" si="1141"/>
        <v/>
      </c>
      <c r="K3820" s="244"/>
      <c r="L3820" s="423"/>
      <c r="M3820" s="252"/>
      <c r="N3820" s="315">
        <f t="shared" si="1144"/>
        <v>0</v>
      </c>
      <c r="O3820" s="424">
        <f t="shared" si="1145"/>
        <v>0</v>
      </c>
      <c r="P3820" s="244"/>
      <c r="Q3820" s="663"/>
      <c r="R3820" s="667"/>
      <c r="S3820" s="667"/>
      <c r="T3820" s="667"/>
      <c r="U3820" s="667"/>
      <c r="V3820" s="667"/>
      <c r="W3820" s="711"/>
      <c r="X3820" s="313">
        <f t="shared" si="1142"/>
        <v>0</v>
      </c>
    </row>
    <row r="3821" spans="2:24" ht="18.600000000000001" hidden="1" thickBot="1">
      <c r="B3821" s="686">
        <v>800</v>
      </c>
      <c r="C3821" s="947" t="s">
        <v>1059</v>
      </c>
      <c r="D3821" s="947"/>
      <c r="E3821" s="687"/>
      <c r="F3821" s="690"/>
      <c r="G3821" s="691"/>
      <c r="H3821" s="691"/>
      <c r="I3821" s="692">
        <f t="shared" si="1143"/>
        <v>0</v>
      </c>
      <c r="J3821" s="243" t="str">
        <f t="shared" si="1141"/>
        <v/>
      </c>
      <c r="K3821" s="244"/>
      <c r="L3821" s="428"/>
      <c r="M3821" s="254"/>
      <c r="N3821" s="315">
        <f t="shared" si="1144"/>
        <v>0</v>
      </c>
      <c r="O3821" s="424">
        <f t="shared" si="1145"/>
        <v>0</v>
      </c>
      <c r="P3821" s="244"/>
      <c r="Q3821" s="665"/>
      <c r="R3821" s="666"/>
      <c r="S3821" s="667"/>
      <c r="T3821" s="667"/>
      <c r="U3821" s="666"/>
      <c r="V3821" s="667"/>
      <c r="W3821" s="711"/>
      <c r="X3821" s="313">
        <f t="shared" si="1142"/>
        <v>0</v>
      </c>
    </row>
    <row r="3822" spans="2:24" ht="18.600000000000001" hidden="1" thickBot="1">
      <c r="B3822" s="686">
        <v>1000</v>
      </c>
      <c r="C3822" s="943" t="s">
        <v>210</v>
      </c>
      <c r="D3822" s="943"/>
      <c r="E3822" s="687"/>
      <c r="F3822" s="688">
        <f>SUM(F3823:F3839)</f>
        <v>0</v>
      </c>
      <c r="G3822" s="689">
        <f>SUM(G3823:G3839)</f>
        <v>0</v>
      </c>
      <c r="H3822" s="689">
        <f>SUM(H3823:H3839)</f>
        <v>0</v>
      </c>
      <c r="I3822" s="689">
        <f>SUM(I3823:I3839)</f>
        <v>0</v>
      </c>
      <c r="J3822" s="243" t="str">
        <f t="shared" si="1141"/>
        <v/>
      </c>
      <c r="K3822" s="244"/>
      <c r="L3822" s="316">
        <f>SUM(L3823:L3839)</f>
        <v>0</v>
      </c>
      <c r="M3822" s="317">
        <f>SUM(M3823:M3839)</f>
        <v>0</v>
      </c>
      <c r="N3822" s="425">
        <f>SUM(N3823:N3839)</f>
        <v>0</v>
      </c>
      <c r="O3822" s="426">
        <f>SUM(O3823:O3839)</f>
        <v>0</v>
      </c>
      <c r="P3822" s="244"/>
      <c r="Q3822" s="316">
        <f t="shared" ref="Q3822:W3822" si="1146">SUM(Q3823:Q3839)</f>
        <v>0</v>
      </c>
      <c r="R3822" s="317">
        <f t="shared" si="1146"/>
        <v>0</v>
      </c>
      <c r="S3822" s="317">
        <f t="shared" si="1146"/>
        <v>0</v>
      </c>
      <c r="T3822" s="317">
        <f t="shared" si="1146"/>
        <v>0</v>
      </c>
      <c r="U3822" s="317">
        <f t="shared" si="1146"/>
        <v>0</v>
      </c>
      <c r="V3822" s="317">
        <f t="shared" si="1146"/>
        <v>0</v>
      </c>
      <c r="W3822" s="426">
        <f t="shared" si="1146"/>
        <v>0</v>
      </c>
      <c r="X3822" s="313">
        <f t="shared" si="1142"/>
        <v>0</v>
      </c>
    </row>
    <row r="3823" spans="2:24" ht="18.600000000000001" hidden="1" thickBot="1">
      <c r="B3823" s="136"/>
      <c r="C3823" s="144">
        <v>1011</v>
      </c>
      <c r="D3823" s="163" t="s">
        <v>211</v>
      </c>
      <c r="E3823" s="704"/>
      <c r="F3823" s="449"/>
      <c r="G3823" s="245"/>
      <c r="H3823" s="245"/>
      <c r="I3823" s="476">
        <f t="shared" ref="I3823:I3839" si="1147">F3823+G3823+H3823</f>
        <v>0</v>
      </c>
      <c r="J3823" s="243" t="str">
        <f t="shared" si="1141"/>
        <v/>
      </c>
      <c r="K3823" s="244"/>
      <c r="L3823" s="423"/>
      <c r="M3823" s="252"/>
      <c r="N3823" s="315">
        <f t="shared" ref="N3823:N3839" si="1148">I3823</f>
        <v>0</v>
      </c>
      <c r="O3823" s="424">
        <f t="shared" ref="O3823:O3839" si="1149">L3823+M3823-N3823</f>
        <v>0</v>
      </c>
      <c r="P3823" s="244"/>
      <c r="Q3823" s="423"/>
      <c r="R3823" s="252"/>
      <c r="S3823" s="429">
        <f t="shared" ref="S3823:S3830" si="1150">+IF(+(L3823+M3823)&gt;=I3823,+M3823,+(+I3823-L3823))</f>
        <v>0</v>
      </c>
      <c r="T3823" s="315">
        <f t="shared" ref="T3823:T3830" si="1151">Q3823+R3823-S3823</f>
        <v>0</v>
      </c>
      <c r="U3823" s="252"/>
      <c r="V3823" s="252"/>
      <c r="W3823" s="253"/>
      <c r="X3823" s="313">
        <f t="shared" si="1142"/>
        <v>0</v>
      </c>
    </row>
    <row r="3824" spans="2:24" ht="18.600000000000001" hidden="1" thickBot="1">
      <c r="B3824" s="136"/>
      <c r="C3824" s="137">
        <v>1012</v>
      </c>
      <c r="D3824" s="145" t="s">
        <v>212</v>
      </c>
      <c r="E3824" s="704"/>
      <c r="F3824" s="449"/>
      <c r="G3824" s="245"/>
      <c r="H3824" s="245"/>
      <c r="I3824" s="476">
        <f t="shared" si="1147"/>
        <v>0</v>
      </c>
      <c r="J3824" s="243" t="str">
        <f t="shared" si="1141"/>
        <v/>
      </c>
      <c r="K3824" s="244"/>
      <c r="L3824" s="423"/>
      <c r="M3824" s="252"/>
      <c r="N3824" s="315">
        <f t="shared" si="1148"/>
        <v>0</v>
      </c>
      <c r="O3824" s="424">
        <f t="shared" si="1149"/>
        <v>0</v>
      </c>
      <c r="P3824" s="244"/>
      <c r="Q3824" s="423"/>
      <c r="R3824" s="252"/>
      <c r="S3824" s="429">
        <f t="shared" si="1150"/>
        <v>0</v>
      </c>
      <c r="T3824" s="315">
        <f t="shared" si="1151"/>
        <v>0</v>
      </c>
      <c r="U3824" s="252"/>
      <c r="V3824" s="252"/>
      <c r="W3824" s="253"/>
      <c r="X3824" s="313">
        <f t="shared" si="1142"/>
        <v>0</v>
      </c>
    </row>
    <row r="3825" spans="2:24" ht="18.600000000000001" hidden="1" thickBot="1">
      <c r="B3825" s="136"/>
      <c r="C3825" s="137">
        <v>1013</v>
      </c>
      <c r="D3825" s="145" t="s">
        <v>213</v>
      </c>
      <c r="E3825" s="704"/>
      <c r="F3825" s="449"/>
      <c r="G3825" s="245"/>
      <c r="H3825" s="245"/>
      <c r="I3825" s="476">
        <f t="shared" si="1147"/>
        <v>0</v>
      </c>
      <c r="J3825" s="243" t="str">
        <f t="shared" si="1141"/>
        <v/>
      </c>
      <c r="K3825" s="244"/>
      <c r="L3825" s="423"/>
      <c r="M3825" s="252"/>
      <c r="N3825" s="315">
        <f t="shared" si="1148"/>
        <v>0</v>
      </c>
      <c r="O3825" s="424">
        <f t="shared" si="1149"/>
        <v>0</v>
      </c>
      <c r="P3825" s="244"/>
      <c r="Q3825" s="423"/>
      <c r="R3825" s="252"/>
      <c r="S3825" s="429">
        <f t="shared" si="1150"/>
        <v>0</v>
      </c>
      <c r="T3825" s="315">
        <f t="shared" si="1151"/>
        <v>0</v>
      </c>
      <c r="U3825" s="252"/>
      <c r="V3825" s="252"/>
      <c r="W3825" s="253"/>
      <c r="X3825" s="313">
        <f t="shared" si="1142"/>
        <v>0</v>
      </c>
    </row>
    <row r="3826" spans="2:24" ht="18.600000000000001" hidden="1" thickBot="1">
      <c r="B3826" s="136"/>
      <c r="C3826" s="137">
        <v>1014</v>
      </c>
      <c r="D3826" s="145" t="s">
        <v>214</v>
      </c>
      <c r="E3826" s="704"/>
      <c r="F3826" s="449"/>
      <c r="G3826" s="245"/>
      <c r="H3826" s="245"/>
      <c r="I3826" s="476">
        <f t="shared" si="1147"/>
        <v>0</v>
      </c>
      <c r="J3826" s="243" t="str">
        <f t="shared" si="1141"/>
        <v/>
      </c>
      <c r="K3826" s="244"/>
      <c r="L3826" s="423"/>
      <c r="M3826" s="252"/>
      <c r="N3826" s="315">
        <f t="shared" si="1148"/>
        <v>0</v>
      </c>
      <c r="O3826" s="424">
        <f t="shared" si="1149"/>
        <v>0</v>
      </c>
      <c r="P3826" s="244"/>
      <c r="Q3826" s="423"/>
      <c r="R3826" s="252"/>
      <c r="S3826" s="429">
        <f t="shared" si="1150"/>
        <v>0</v>
      </c>
      <c r="T3826" s="315">
        <f t="shared" si="1151"/>
        <v>0</v>
      </c>
      <c r="U3826" s="252"/>
      <c r="V3826" s="252"/>
      <c r="W3826" s="253"/>
      <c r="X3826" s="313">
        <f t="shared" si="1142"/>
        <v>0</v>
      </c>
    </row>
    <row r="3827" spans="2:24" ht="18.600000000000001" hidden="1" thickBot="1">
      <c r="B3827" s="136"/>
      <c r="C3827" s="137">
        <v>1015</v>
      </c>
      <c r="D3827" s="145" t="s">
        <v>215</v>
      </c>
      <c r="E3827" s="704"/>
      <c r="F3827" s="449"/>
      <c r="G3827" s="245"/>
      <c r="H3827" s="245"/>
      <c r="I3827" s="476">
        <f t="shared" si="1147"/>
        <v>0</v>
      </c>
      <c r="J3827" s="243" t="str">
        <f t="shared" si="1141"/>
        <v/>
      </c>
      <c r="K3827" s="244"/>
      <c r="L3827" s="423"/>
      <c r="M3827" s="252"/>
      <c r="N3827" s="315">
        <f t="shared" si="1148"/>
        <v>0</v>
      </c>
      <c r="O3827" s="424">
        <f t="shared" si="1149"/>
        <v>0</v>
      </c>
      <c r="P3827" s="244"/>
      <c r="Q3827" s="423"/>
      <c r="R3827" s="252"/>
      <c r="S3827" s="429">
        <f t="shared" si="1150"/>
        <v>0</v>
      </c>
      <c r="T3827" s="315">
        <f t="shared" si="1151"/>
        <v>0</v>
      </c>
      <c r="U3827" s="252"/>
      <c r="V3827" s="252"/>
      <c r="W3827" s="253"/>
      <c r="X3827" s="313">
        <f t="shared" si="1142"/>
        <v>0</v>
      </c>
    </row>
    <row r="3828" spans="2:24" ht="18.600000000000001" hidden="1" thickBot="1">
      <c r="B3828" s="136"/>
      <c r="C3828" s="137">
        <v>1016</v>
      </c>
      <c r="D3828" s="145" t="s">
        <v>216</v>
      </c>
      <c r="E3828" s="704"/>
      <c r="F3828" s="449"/>
      <c r="G3828" s="245"/>
      <c r="H3828" s="245"/>
      <c r="I3828" s="476">
        <f t="shared" si="1147"/>
        <v>0</v>
      </c>
      <c r="J3828" s="243" t="str">
        <f t="shared" si="1141"/>
        <v/>
      </c>
      <c r="K3828" s="244"/>
      <c r="L3828" s="423"/>
      <c r="M3828" s="252"/>
      <c r="N3828" s="315">
        <f t="shared" si="1148"/>
        <v>0</v>
      </c>
      <c r="O3828" s="424">
        <f t="shared" si="1149"/>
        <v>0</v>
      </c>
      <c r="P3828" s="244"/>
      <c r="Q3828" s="423"/>
      <c r="R3828" s="252"/>
      <c r="S3828" s="429">
        <f t="shared" si="1150"/>
        <v>0</v>
      </c>
      <c r="T3828" s="315">
        <f t="shared" si="1151"/>
        <v>0</v>
      </c>
      <c r="U3828" s="252"/>
      <c r="V3828" s="252"/>
      <c r="W3828" s="253"/>
      <c r="X3828" s="313">
        <f t="shared" si="1142"/>
        <v>0</v>
      </c>
    </row>
    <row r="3829" spans="2:24" ht="18.600000000000001" hidden="1" thickBot="1">
      <c r="B3829" s="140"/>
      <c r="C3829" s="164">
        <v>1020</v>
      </c>
      <c r="D3829" s="165" t="s">
        <v>217</v>
      </c>
      <c r="E3829" s="704"/>
      <c r="F3829" s="449"/>
      <c r="G3829" s="245"/>
      <c r="H3829" s="245"/>
      <c r="I3829" s="476">
        <f t="shared" si="1147"/>
        <v>0</v>
      </c>
      <c r="J3829" s="243" t="str">
        <f t="shared" si="1141"/>
        <v/>
      </c>
      <c r="K3829" s="244"/>
      <c r="L3829" s="423"/>
      <c r="M3829" s="252"/>
      <c r="N3829" s="315">
        <f t="shared" si="1148"/>
        <v>0</v>
      </c>
      <c r="O3829" s="424">
        <f t="shared" si="1149"/>
        <v>0</v>
      </c>
      <c r="P3829" s="244"/>
      <c r="Q3829" s="423"/>
      <c r="R3829" s="252"/>
      <c r="S3829" s="429">
        <f t="shared" si="1150"/>
        <v>0</v>
      </c>
      <c r="T3829" s="315">
        <f t="shared" si="1151"/>
        <v>0</v>
      </c>
      <c r="U3829" s="252"/>
      <c r="V3829" s="252"/>
      <c r="W3829" s="253"/>
      <c r="X3829" s="313">
        <f t="shared" si="1142"/>
        <v>0</v>
      </c>
    </row>
    <row r="3830" spans="2:24" ht="18.600000000000001" hidden="1" thickBot="1">
      <c r="B3830" s="136"/>
      <c r="C3830" s="137">
        <v>1030</v>
      </c>
      <c r="D3830" s="145" t="s">
        <v>218</v>
      </c>
      <c r="E3830" s="704"/>
      <c r="F3830" s="449"/>
      <c r="G3830" s="245"/>
      <c r="H3830" s="245"/>
      <c r="I3830" s="476">
        <f t="shared" si="1147"/>
        <v>0</v>
      </c>
      <c r="J3830" s="243" t="str">
        <f t="shared" si="1141"/>
        <v/>
      </c>
      <c r="K3830" s="244"/>
      <c r="L3830" s="423"/>
      <c r="M3830" s="252"/>
      <c r="N3830" s="315">
        <f t="shared" si="1148"/>
        <v>0</v>
      </c>
      <c r="O3830" s="424">
        <f t="shared" si="1149"/>
        <v>0</v>
      </c>
      <c r="P3830" s="244"/>
      <c r="Q3830" s="423"/>
      <c r="R3830" s="252"/>
      <c r="S3830" s="429">
        <f t="shared" si="1150"/>
        <v>0</v>
      </c>
      <c r="T3830" s="315">
        <f t="shared" si="1151"/>
        <v>0</v>
      </c>
      <c r="U3830" s="252"/>
      <c r="V3830" s="252"/>
      <c r="W3830" s="253"/>
      <c r="X3830" s="313">
        <f t="shared" si="1142"/>
        <v>0</v>
      </c>
    </row>
    <row r="3831" spans="2:24" ht="18.600000000000001" hidden="1" thickBot="1">
      <c r="B3831" s="136"/>
      <c r="C3831" s="164">
        <v>1051</v>
      </c>
      <c r="D3831" s="167" t="s">
        <v>219</v>
      </c>
      <c r="E3831" s="704"/>
      <c r="F3831" s="449"/>
      <c r="G3831" s="245"/>
      <c r="H3831" s="245"/>
      <c r="I3831" s="476">
        <f t="shared" si="1147"/>
        <v>0</v>
      </c>
      <c r="J3831" s="243" t="str">
        <f t="shared" si="1141"/>
        <v/>
      </c>
      <c r="K3831" s="244"/>
      <c r="L3831" s="423"/>
      <c r="M3831" s="252"/>
      <c r="N3831" s="315">
        <f t="shared" si="1148"/>
        <v>0</v>
      </c>
      <c r="O3831" s="424">
        <f t="shared" si="1149"/>
        <v>0</v>
      </c>
      <c r="P3831" s="244"/>
      <c r="Q3831" s="663"/>
      <c r="R3831" s="667"/>
      <c r="S3831" s="667"/>
      <c r="T3831" s="667"/>
      <c r="U3831" s="667"/>
      <c r="V3831" s="667"/>
      <c r="W3831" s="711"/>
      <c r="X3831" s="313">
        <f t="shared" si="1142"/>
        <v>0</v>
      </c>
    </row>
    <row r="3832" spans="2:24" ht="18.600000000000001" hidden="1" thickBot="1">
      <c r="B3832" s="136"/>
      <c r="C3832" s="137">
        <v>1052</v>
      </c>
      <c r="D3832" s="145" t="s">
        <v>220</v>
      </c>
      <c r="E3832" s="704"/>
      <c r="F3832" s="449"/>
      <c r="G3832" s="245"/>
      <c r="H3832" s="245"/>
      <c r="I3832" s="476">
        <f t="shared" si="1147"/>
        <v>0</v>
      </c>
      <c r="J3832" s="243" t="str">
        <f t="shared" si="1141"/>
        <v/>
      </c>
      <c r="K3832" s="244"/>
      <c r="L3832" s="423"/>
      <c r="M3832" s="252"/>
      <c r="N3832" s="315">
        <f t="shared" si="1148"/>
        <v>0</v>
      </c>
      <c r="O3832" s="424">
        <f t="shared" si="1149"/>
        <v>0</v>
      </c>
      <c r="P3832" s="244"/>
      <c r="Q3832" s="663"/>
      <c r="R3832" s="667"/>
      <c r="S3832" s="667"/>
      <c r="T3832" s="667"/>
      <c r="U3832" s="667"/>
      <c r="V3832" s="667"/>
      <c r="W3832" s="711"/>
      <c r="X3832" s="313">
        <f t="shared" si="1142"/>
        <v>0</v>
      </c>
    </row>
    <row r="3833" spans="2:24" ht="18.600000000000001" hidden="1" thickBot="1">
      <c r="B3833" s="136"/>
      <c r="C3833" s="168">
        <v>1053</v>
      </c>
      <c r="D3833" s="169" t="s">
        <v>1682</v>
      </c>
      <c r="E3833" s="704"/>
      <c r="F3833" s="449"/>
      <c r="G3833" s="245"/>
      <c r="H3833" s="245"/>
      <c r="I3833" s="476">
        <f t="shared" si="1147"/>
        <v>0</v>
      </c>
      <c r="J3833" s="243" t="str">
        <f t="shared" si="1141"/>
        <v/>
      </c>
      <c r="K3833" s="244"/>
      <c r="L3833" s="423"/>
      <c r="M3833" s="252"/>
      <c r="N3833" s="315">
        <f t="shared" si="1148"/>
        <v>0</v>
      </c>
      <c r="O3833" s="424">
        <f t="shared" si="1149"/>
        <v>0</v>
      </c>
      <c r="P3833" s="244"/>
      <c r="Q3833" s="663"/>
      <c r="R3833" s="667"/>
      <c r="S3833" s="667"/>
      <c r="T3833" s="667"/>
      <c r="U3833" s="667"/>
      <c r="V3833" s="667"/>
      <c r="W3833" s="711"/>
      <c r="X3833" s="313">
        <f t="shared" si="1142"/>
        <v>0</v>
      </c>
    </row>
    <row r="3834" spans="2:24" ht="18.600000000000001" hidden="1" thickBot="1">
      <c r="B3834" s="136"/>
      <c r="C3834" s="137">
        <v>1062</v>
      </c>
      <c r="D3834" s="139" t="s">
        <v>221</v>
      </c>
      <c r="E3834" s="704"/>
      <c r="F3834" s="449"/>
      <c r="G3834" s="245"/>
      <c r="H3834" s="245"/>
      <c r="I3834" s="476">
        <f t="shared" si="1147"/>
        <v>0</v>
      </c>
      <c r="J3834" s="243" t="str">
        <f t="shared" si="1141"/>
        <v/>
      </c>
      <c r="K3834" s="244"/>
      <c r="L3834" s="423"/>
      <c r="M3834" s="252"/>
      <c r="N3834" s="315">
        <f t="shared" si="1148"/>
        <v>0</v>
      </c>
      <c r="O3834" s="424">
        <f t="shared" si="1149"/>
        <v>0</v>
      </c>
      <c r="P3834" s="244"/>
      <c r="Q3834" s="423"/>
      <c r="R3834" s="252"/>
      <c r="S3834" s="429">
        <f>+IF(+(L3834+M3834)&gt;=I3834,+M3834,+(+I3834-L3834))</f>
        <v>0</v>
      </c>
      <c r="T3834" s="315">
        <f>Q3834+R3834-S3834</f>
        <v>0</v>
      </c>
      <c r="U3834" s="252"/>
      <c r="V3834" s="252"/>
      <c r="W3834" s="253"/>
      <c r="X3834" s="313">
        <f t="shared" si="1142"/>
        <v>0</v>
      </c>
    </row>
    <row r="3835" spans="2:24" ht="18.600000000000001" hidden="1" thickBot="1">
      <c r="B3835" s="136"/>
      <c r="C3835" s="137">
        <v>1063</v>
      </c>
      <c r="D3835" s="139" t="s">
        <v>222</v>
      </c>
      <c r="E3835" s="704"/>
      <c r="F3835" s="449"/>
      <c r="G3835" s="245"/>
      <c r="H3835" s="245"/>
      <c r="I3835" s="476">
        <f t="shared" si="1147"/>
        <v>0</v>
      </c>
      <c r="J3835" s="243" t="str">
        <f t="shared" si="1141"/>
        <v/>
      </c>
      <c r="K3835" s="244"/>
      <c r="L3835" s="423"/>
      <c r="M3835" s="252"/>
      <c r="N3835" s="315">
        <f t="shared" si="1148"/>
        <v>0</v>
      </c>
      <c r="O3835" s="424">
        <f t="shared" si="1149"/>
        <v>0</v>
      </c>
      <c r="P3835" s="244"/>
      <c r="Q3835" s="663"/>
      <c r="R3835" s="667"/>
      <c r="S3835" s="667"/>
      <c r="T3835" s="667"/>
      <c r="U3835" s="667"/>
      <c r="V3835" s="667"/>
      <c r="W3835" s="711"/>
      <c r="X3835" s="313">
        <f t="shared" si="1142"/>
        <v>0</v>
      </c>
    </row>
    <row r="3836" spans="2:24" ht="18.600000000000001" hidden="1" thickBot="1">
      <c r="B3836" s="136"/>
      <c r="C3836" s="168">
        <v>1069</v>
      </c>
      <c r="D3836" s="170" t="s">
        <v>223</v>
      </c>
      <c r="E3836" s="704"/>
      <c r="F3836" s="449"/>
      <c r="G3836" s="245"/>
      <c r="H3836" s="245"/>
      <c r="I3836" s="476">
        <f t="shared" si="1147"/>
        <v>0</v>
      </c>
      <c r="J3836" s="243" t="str">
        <f t="shared" ref="J3836:J3867" si="1152">(IF($E3836&lt;&gt;0,$J$2,IF($I3836&lt;&gt;0,$J$2,"")))</f>
        <v/>
      </c>
      <c r="K3836" s="244"/>
      <c r="L3836" s="423"/>
      <c r="M3836" s="252"/>
      <c r="N3836" s="315">
        <f t="shared" si="1148"/>
        <v>0</v>
      </c>
      <c r="O3836" s="424">
        <f t="shared" si="1149"/>
        <v>0</v>
      </c>
      <c r="P3836" s="244"/>
      <c r="Q3836" s="423"/>
      <c r="R3836" s="252"/>
      <c r="S3836" s="429">
        <f>+IF(+(L3836+M3836)&gt;=I3836,+M3836,+(+I3836-L3836))</f>
        <v>0</v>
      </c>
      <c r="T3836" s="315">
        <f>Q3836+R3836-S3836</f>
        <v>0</v>
      </c>
      <c r="U3836" s="252"/>
      <c r="V3836" s="252"/>
      <c r="W3836" s="253"/>
      <c r="X3836" s="313">
        <f t="shared" ref="X3836:X3867" si="1153">T3836-U3836-V3836-W3836</f>
        <v>0</v>
      </c>
    </row>
    <row r="3837" spans="2:24" ht="31.8" hidden="1" thickBot="1">
      <c r="B3837" s="140"/>
      <c r="C3837" s="137">
        <v>1091</v>
      </c>
      <c r="D3837" s="145" t="s">
        <v>224</v>
      </c>
      <c r="E3837" s="704"/>
      <c r="F3837" s="449"/>
      <c r="G3837" s="245"/>
      <c r="H3837" s="245"/>
      <c r="I3837" s="476">
        <f t="shared" si="1147"/>
        <v>0</v>
      </c>
      <c r="J3837" s="243" t="str">
        <f t="shared" si="1152"/>
        <v/>
      </c>
      <c r="K3837" s="244"/>
      <c r="L3837" s="423"/>
      <c r="M3837" s="252"/>
      <c r="N3837" s="315">
        <f t="shared" si="1148"/>
        <v>0</v>
      </c>
      <c r="O3837" s="424">
        <f t="shared" si="1149"/>
        <v>0</v>
      </c>
      <c r="P3837" s="244"/>
      <c r="Q3837" s="423"/>
      <c r="R3837" s="252"/>
      <c r="S3837" s="429">
        <f>+IF(+(L3837+M3837)&gt;=I3837,+M3837,+(+I3837-L3837))</f>
        <v>0</v>
      </c>
      <c r="T3837" s="315">
        <f>Q3837+R3837-S3837</f>
        <v>0</v>
      </c>
      <c r="U3837" s="252"/>
      <c r="V3837" s="252"/>
      <c r="W3837" s="253"/>
      <c r="X3837" s="313">
        <f t="shared" si="1153"/>
        <v>0</v>
      </c>
    </row>
    <row r="3838" spans="2:24" ht="18.600000000000001" hidden="1" thickBot="1">
      <c r="B3838" s="136"/>
      <c r="C3838" s="137">
        <v>1092</v>
      </c>
      <c r="D3838" s="145" t="s">
        <v>352</v>
      </c>
      <c r="E3838" s="704"/>
      <c r="F3838" s="449"/>
      <c r="G3838" s="245"/>
      <c r="H3838" s="245"/>
      <c r="I3838" s="476">
        <f t="shared" si="1147"/>
        <v>0</v>
      </c>
      <c r="J3838" s="243" t="str">
        <f t="shared" si="1152"/>
        <v/>
      </c>
      <c r="K3838" s="244"/>
      <c r="L3838" s="423"/>
      <c r="M3838" s="252"/>
      <c r="N3838" s="315">
        <f t="shared" si="1148"/>
        <v>0</v>
      </c>
      <c r="O3838" s="424">
        <f t="shared" si="1149"/>
        <v>0</v>
      </c>
      <c r="P3838" s="244"/>
      <c r="Q3838" s="663"/>
      <c r="R3838" s="667"/>
      <c r="S3838" s="667"/>
      <c r="T3838" s="667"/>
      <c r="U3838" s="667"/>
      <c r="V3838" s="667"/>
      <c r="W3838" s="711"/>
      <c r="X3838" s="313">
        <f t="shared" si="1153"/>
        <v>0</v>
      </c>
    </row>
    <row r="3839" spans="2:24" ht="18.600000000000001" hidden="1" thickBot="1">
      <c r="B3839" s="136"/>
      <c r="C3839" s="142">
        <v>1098</v>
      </c>
      <c r="D3839" s="146" t="s">
        <v>225</v>
      </c>
      <c r="E3839" s="704"/>
      <c r="F3839" s="449"/>
      <c r="G3839" s="245"/>
      <c r="H3839" s="245"/>
      <c r="I3839" s="476">
        <f t="shared" si="1147"/>
        <v>0</v>
      </c>
      <c r="J3839" s="243" t="str">
        <f t="shared" si="1152"/>
        <v/>
      </c>
      <c r="K3839" s="244"/>
      <c r="L3839" s="423"/>
      <c r="M3839" s="252"/>
      <c r="N3839" s="315">
        <f t="shared" si="1148"/>
        <v>0</v>
      </c>
      <c r="O3839" s="424">
        <f t="shared" si="1149"/>
        <v>0</v>
      </c>
      <c r="P3839" s="244"/>
      <c r="Q3839" s="423"/>
      <c r="R3839" s="252"/>
      <c r="S3839" s="429">
        <f>+IF(+(L3839+M3839)&gt;=I3839,+M3839,+(+I3839-L3839))</f>
        <v>0</v>
      </c>
      <c r="T3839" s="315">
        <f>Q3839+R3839-S3839</f>
        <v>0</v>
      </c>
      <c r="U3839" s="252"/>
      <c r="V3839" s="252"/>
      <c r="W3839" s="253"/>
      <c r="X3839" s="313">
        <f t="shared" si="1153"/>
        <v>0</v>
      </c>
    </row>
    <row r="3840" spans="2:24" ht="18.600000000000001" hidden="1" thickBot="1">
      <c r="B3840" s="686">
        <v>1900</v>
      </c>
      <c r="C3840" s="942" t="s">
        <v>286</v>
      </c>
      <c r="D3840" s="942"/>
      <c r="E3840" s="687"/>
      <c r="F3840" s="688">
        <f>SUM(F3841:F3843)</f>
        <v>0</v>
      </c>
      <c r="G3840" s="689">
        <f>SUM(G3841:G3843)</f>
        <v>0</v>
      </c>
      <c r="H3840" s="689">
        <f>SUM(H3841:H3843)</f>
        <v>0</v>
      </c>
      <c r="I3840" s="689">
        <f>SUM(I3841:I3843)</f>
        <v>0</v>
      </c>
      <c r="J3840" s="243" t="str">
        <f t="shared" si="1152"/>
        <v/>
      </c>
      <c r="K3840" s="244"/>
      <c r="L3840" s="316">
        <f>SUM(L3841:L3843)</f>
        <v>0</v>
      </c>
      <c r="M3840" s="317">
        <f>SUM(M3841:M3843)</f>
        <v>0</v>
      </c>
      <c r="N3840" s="425">
        <f>SUM(N3841:N3843)</f>
        <v>0</v>
      </c>
      <c r="O3840" s="426">
        <f>SUM(O3841:O3843)</f>
        <v>0</v>
      </c>
      <c r="P3840" s="244"/>
      <c r="Q3840" s="665"/>
      <c r="R3840" s="666"/>
      <c r="S3840" s="666"/>
      <c r="T3840" s="666"/>
      <c r="U3840" s="666"/>
      <c r="V3840" s="666"/>
      <c r="W3840" s="712"/>
      <c r="X3840" s="313">
        <f t="shared" si="1153"/>
        <v>0</v>
      </c>
    </row>
    <row r="3841" spans="2:24" ht="18.600000000000001" hidden="1" thickBot="1">
      <c r="B3841" s="136"/>
      <c r="C3841" s="144">
        <v>1901</v>
      </c>
      <c r="D3841" s="138" t="s">
        <v>287</v>
      </c>
      <c r="E3841" s="704"/>
      <c r="F3841" s="449"/>
      <c r="G3841" s="245"/>
      <c r="H3841" s="245"/>
      <c r="I3841" s="476">
        <f>F3841+G3841+H3841</f>
        <v>0</v>
      </c>
      <c r="J3841" s="243" t="str">
        <f t="shared" si="1152"/>
        <v/>
      </c>
      <c r="K3841" s="244"/>
      <c r="L3841" s="423"/>
      <c r="M3841" s="252"/>
      <c r="N3841" s="315">
        <f>I3841</f>
        <v>0</v>
      </c>
      <c r="O3841" s="424">
        <f>L3841+M3841-N3841</f>
        <v>0</v>
      </c>
      <c r="P3841" s="244"/>
      <c r="Q3841" s="663"/>
      <c r="R3841" s="667"/>
      <c r="S3841" s="667"/>
      <c r="T3841" s="667"/>
      <c r="U3841" s="667"/>
      <c r="V3841" s="667"/>
      <c r="W3841" s="711"/>
      <c r="X3841" s="313">
        <f t="shared" si="1153"/>
        <v>0</v>
      </c>
    </row>
    <row r="3842" spans="2:24" ht="18.600000000000001" hidden="1" thickBot="1">
      <c r="B3842" s="136"/>
      <c r="C3842" s="137">
        <v>1981</v>
      </c>
      <c r="D3842" s="139" t="s">
        <v>288</v>
      </c>
      <c r="E3842" s="704"/>
      <c r="F3842" s="449"/>
      <c r="G3842" s="245"/>
      <c r="H3842" s="245"/>
      <c r="I3842" s="476">
        <f>F3842+G3842+H3842</f>
        <v>0</v>
      </c>
      <c r="J3842" s="243" t="str">
        <f t="shared" si="1152"/>
        <v/>
      </c>
      <c r="K3842" s="244"/>
      <c r="L3842" s="423"/>
      <c r="M3842" s="252"/>
      <c r="N3842" s="315">
        <f>I3842</f>
        <v>0</v>
      </c>
      <c r="O3842" s="424">
        <f>L3842+M3842-N3842</f>
        <v>0</v>
      </c>
      <c r="P3842" s="244"/>
      <c r="Q3842" s="663"/>
      <c r="R3842" s="667"/>
      <c r="S3842" s="667"/>
      <c r="T3842" s="667"/>
      <c r="U3842" s="667"/>
      <c r="V3842" s="667"/>
      <c r="W3842" s="711"/>
      <c r="X3842" s="313">
        <f t="shared" si="1153"/>
        <v>0</v>
      </c>
    </row>
    <row r="3843" spans="2:24" ht="18.600000000000001" hidden="1" thickBot="1">
      <c r="B3843" s="136"/>
      <c r="C3843" s="142">
        <v>1991</v>
      </c>
      <c r="D3843" s="141" t="s">
        <v>289</v>
      </c>
      <c r="E3843" s="704"/>
      <c r="F3843" s="449"/>
      <c r="G3843" s="245"/>
      <c r="H3843" s="245"/>
      <c r="I3843" s="476">
        <f>F3843+G3843+H3843</f>
        <v>0</v>
      </c>
      <c r="J3843" s="243" t="str">
        <f t="shared" si="1152"/>
        <v/>
      </c>
      <c r="K3843" s="244"/>
      <c r="L3843" s="423"/>
      <c r="M3843" s="252"/>
      <c r="N3843" s="315">
        <f>I3843</f>
        <v>0</v>
      </c>
      <c r="O3843" s="424">
        <f>L3843+M3843-N3843</f>
        <v>0</v>
      </c>
      <c r="P3843" s="244"/>
      <c r="Q3843" s="663"/>
      <c r="R3843" s="667"/>
      <c r="S3843" s="667"/>
      <c r="T3843" s="667"/>
      <c r="U3843" s="667"/>
      <c r="V3843" s="667"/>
      <c r="W3843" s="711"/>
      <c r="X3843" s="313">
        <f t="shared" si="1153"/>
        <v>0</v>
      </c>
    </row>
    <row r="3844" spans="2:24" ht="18.600000000000001" hidden="1" thickBot="1">
      <c r="B3844" s="686">
        <v>2100</v>
      </c>
      <c r="C3844" s="942" t="s">
        <v>1067</v>
      </c>
      <c r="D3844" s="942"/>
      <c r="E3844" s="687"/>
      <c r="F3844" s="688">
        <f>SUM(F3845:F3849)</f>
        <v>0</v>
      </c>
      <c r="G3844" s="689">
        <f>SUM(G3845:G3849)</f>
        <v>0</v>
      </c>
      <c r="H3844" s="689">
        <f>SUM(H3845:H3849)</f>
        <v>0</v>
      </c>
      <c r="I3844" s="689">
        <f>SUM(I3845:I3849)</f>
        <v>0</v>
      </c>
      <c r="J3844" s="243" t="str">
        <f t="shared" si="1152"/>
        <v/>
      </c>
      <c r="K3844" s="244"/>
      <c r="L3844" s="316">
        <f>SUM(L3845:L3849)</f>
        <v>0</v>
      </c>
      <c r="M3844" s="317">
        <f>SUM(M3845:M3849)</f>
        <v>0</v>
      </c>
      <c r="N3844" s="425">
        <f>SUM(N3845:N3849)</f>
        <v>0</v>
      </c>
      <c r="O3844" s="426">
        <f>SUM(O3845:O3849)</f>
        <v>0</v>
      </c>
      <c r="P3844" s="244"/>
      <c r="Q3844" s="665"/>
      <c r="R3844" s="666"/>
      <c r="S3844" s="666"/>
      <c r="T3844" s="666"/>
      <c r="U3844" s="666"/>
      <c r="V3844" s="666"/>
      <c r="W3844" s="712"/>
      <c r="X3844" s="313">
        <f t="shared" si="1153"/>
        <v>0</v>
      </c>
    </row>
    <row r="3845" spans="2:24" ht="18.600000000000001" hidden="1" thickBot="1">
      <c r="B3845" s="136"/>
      <c r="C3845" s="144">
        <v>2110</v>
      </c>
      <c r="D3845" s="147" t="s">
        <v>226</v>
      </c>
      <c r="E3845" s="704"/>
      <c r="F3845" s="449"/>
      <c r="G3845" s="245"/>
      <c r="H3845" s="245"/>
      <c r="I3845" s="476">
        <f>F3845+G3845+H3845</f>
        <v>0</v>
      </c>
      <c r="J3845" s="243" t="str">
        <f t="shared" si="1152"/>
        <v/>
      </c>
      <c r="K3845" s="244"/>
      <c r="L3845" s="423"/>
      <c r="M3845" s="252"/>
      <c r="N3845" s="315">
        <f>I3845</f>
        <v>0</v>
      </c>
      <c r="O3845" s="424">
        <f>L3845+M3845-N3845</f>
        <v>0</v>
      </c>
      <c r="P3845" s="244"/>
      <c r="Q3845" s="663"/>
      <c r="R3845" s="667"/>
      <c r="S3845" s="667"/>
      <c r="T3845" s="667"/>
      <c r="U3845" s="667"/>
      <c r="V3845" s="667"/>
      <c r="W3845" s="711"/>
      <c r="X3845" s="313">
        <f t="shared" si="1153"/>
        <v>0</v>
      </c>
    </row>
    <row r="3846" spans="2:24" ht="18.600000000000001" hidden="1" thickBot="1">
      <c r="B3846" s="171"/>
      <c r="C3846" s="137">
        <v>2120</v>
      </c>
      <c r="D3846" s="159" t="s">
        <v>227</v>
      </c>
      <c r="E3846" s="704"/>
      <c r="F3846" s="449"/>
      <c r="G3846" s="245"/>
      <c r="H3846" s="245"/>
      <c r="I3846" s="476">
        <f>F3846+G3846+H3846</f>
        <v>0</v>
      </c>
      <c r="J3846" s="243" t="str">
        <f t="shared" si="1152"/>
        <v/>
      </c>
      <c r="K3846" s="244"/>
      <c r="L3846" s="423"/>
      <c r="M3846" s="252"/>
      <c r="N3846" s="315">
        <f>I3846</f>
        <v>0</v>
      </c>
      <c r="O3846" s="424">
        <f>L3846+M3846-N3846</f>
        <v>0</v>
      </c>
      <c r="P3846" s="244"/>
      <c r="Q3846" s="663"/>
      <c r="R3846" s="667"/>
      <c r="S3846" s="667"/>
      <c r="T3846" s="667"/>
      <c r="U3846" s="667"/>
      <c r="V3846" s="667"/>
      <c r="W3846" s="711"/>
      <c r="X3846" s="313">
        <f t="shared" si="1153"/>
        <v>0</v>
      </c>
    </row>
    <row r="3847" spans="2:24" ht="18.600000000000001" hidden="1" thickBot="1">
      <c r="B3847" s="171"/>
      <c r="C3847" s="137">
        <v>2125</v>
      </c>
      <c r="D3847" s="156" t="s">
        <v>1060</v>
      </c>
      <c r="E3847" s="704"/>
      <c r="F3847" s="592">
        <v>0</v>
      </c>
      <c r="G3847" s="592">
        <v>0</v>
      </c>
      <c r="H3847" s="592">
        <v>0</v>
      </c>
      <c r="I3847" s="476">
        <f>F3847+G3847+H3847</f>
        <v>0</v>
      </c>
      <c r="J3847" s="243" t="str">
        <f t="shared" si="1152"/>
        <v/>
      </c>
      <c r="K3847" s="244"/>
      <c r="L3847" s="423"/>
      <c r="M3847" s="252"/>
      <c r="N3847" s="315">
        <f>I3847</f>
        <v>0</v>
      </c>
      <c r="O3847" s="424">
        <f>L3847+M3847-N3847</f>
        <v>0</v>
      </c>
      <c r="P3847" s="244"/>
      <c r="Q3847" s="663"/>
      <c r="R3847" s="667"/>
      <c r="S3847" s="667"/>
      <c r="T3847" s="667"/>
      <c r="U3847" s="667"/>
      <c r="V3847" s="667"/>
      <c r="W3847" s="711"/>
      <c r="X3847" s="313">
        <f t="shared" si="1153"/>
        <v>0</v>
      </c>
    </row>
    <row r="3848" spans="2:24" ht="18.600000000000001" hidden="1" thickBot="1">
      <c r="B3848" s="143"/>
      <c r="C3848" s="137">
        <v>2140</v>
      </c>
      <c r="D3848" s="159" t="s">
        <v>229</v>
      </c>
      <c r="E3848" s="704"/>
      <c r="F3848" s="592">
        <v>0</v>
      </c>
      <c r="G3848" s="592">
        <v>0</v>
      </c>
      <c r="H3848" s="592">
        <v>0</v>
      </c>
      <c r="I3848" s="476">
        <f>F3848+G3848+H3848</f>
        <v>0</v>
      </c>
      <c r="J3848" s="243" t="str">
        <f t="shared" si="1152"/>
        <v/>
      </c>
      <c r="K3848" s="244"/>
      <c r="L3848" s="423"/>
      <c r="M3848" s="252"/>
      <c r="N3848" s="315">
        <f>I3848</f>
        <v>0</v>
      </c>
      <c r="O3848" s="424">
        <f>L3848+M3848-N3848</f>
        <v>0</v>
      </c>
      <c r="P3848" s="244"/>
      <c r="Q3848" s="663"/>
      <c r="R3848" s="667"/>
      <c r="S3848" s="667"/>
      <c r="T3848" s="667"/>
      <c r="U3848" s="667"/>
      <c r="V3848" s="667"/>
      <c r="W3848" s="711"/>
      <c r="X3848" s="313">
        <f t="shared" si="1153"/>
        <v>0</v>
      </c>
    </row>
    <row r="3849" spans="2:24" ht="18.600000000000001" hidden="1" thickBot="1">
      <c r="B3849" s="136"/>
      <c r="C3849" s="142">
        <v>2190</v>
      </c>
      <c r="D3849" s="491" t="s">
        <v>230</v>
      </c>
      <c r="E3849" s="704"/>
      <c r="F3849" s="449"/>
      <c r="G3849" s="245"/>
      <c r="H3849" s="245"/>
      <c r="I3849" s="476">
        <f>F3849+G3849+H3849</f>
        <v>0</v>
      </c>
      <c r="J3849" s="243" t="str">
        <f t="shared" si="1152"/>
        <v/>
      </c>
      <c r="K3849" s="244"/>
      <c r="L3849" s="423"/>
      <c r="M3849" s="252"/>
      <c r="N3849" s="315">
        <f>I3849</f>
        <v>0</v>
      </c>
      <c r="O3849" s="424">
        <f>L3849+M3849-N3849</f>
        <v>0</v>
      </c>
      <c r="P3849" s="244"/>
      <c r="Q3849" s="663"/>
      <c r="R3849" s="667"/>
      <c r="S3849" s="667"/>
      <c r="T3849" s="667"/>
      <c r="U3849" s="667"/>
      <c r="V3849" s="667"/>
      <c r="W3849" s="711"/>
      <c r="X3849" s="313">
        <f t="shared" si="1153"/>
        <v>0</v>
      </c>
    </row>
    <row r="3850" spans="2:24" ht="18.600000000000001" thickBot="1">
      <c r="B3850" s="686">
        <v>2200</v>
      </c>
      <c r="C3850" s="942" t="s">
        <v>231</v>
      </c>
      <c r="D3850" s="942"/>
      <c r="E3850" s="687"/>
      <c r="F3850" s="688">
        <f>SUM(F3851:F3852)</f>
        <v>0</v>
      </c>
      <c r="G3850" s="689">
        <f>SUM(G3851:G3852)</f>
        <v>7000</v>
      </c>
      <c r="H3850" s="689">
        <f>SUM(H3851:H3852)</f>
        <v>0</v>
      </c>
      <c r="I3850" s="689">
        <f>SUM(I3851:I3852)</f>
        <v>7000</v>
      </c>
      <c r="J3850" s="243">
        <f t="shared" si="1152"/>
        <v>1</v>
      </c>
      <c r="K3850" s="244"/>
      <c r="L3850" s="316">
        <f>SUM(L3851:L3852)</f>
        <v>0</v>
      </c>
      <c r="M3850" s="317">
        <f>SUM(M3851:M3852)</f>
        <v>0</v>
      </c>
      <c r="N3850" s="425">
        <f>SUM(N3851:N3852)</f>
        <v>7000</v>
      </c>
      <c r="O3850" s="426">
        <f>SUM(O3851:O3852)</f>
        <v>-7000</v>
      </c>
      <c r="P3850" s="244"/>
      <c r="Q3850" s="665"/>
      <c r="R3850" s="666"/>
      <c r="S3850" s="666"/>
      <c r="T3850" s="666"/>
      <c r="U3850" s="666"/>
      <c r="V3850" s="666"/>
      <c r="W3850" s="712"/>
      <c r="X3850" s="313">
        <f t="shared" si="1153"/>
        <v>0</v>
      </c>
    </row>
    <row r="3851" spans="2:24" ht="18.600000000000001" hidden="1" thickBot="1">
      <c r="B3851" s="136"/>
      <c r="C3851" s="137">
        <v>2221</v>
      </c>
      <c r="D3851" s="139" t="s">
        <v>1440</v>
      </c>
      <c r="E3851" s="704"/>
      <c r="F3851" s="449"/>
      <c r="G3851" s="245"/>
      <c r="H3851" s="245"/>
      <c r="I3851" s="476">
        <f t="shared" ref="I3851:I3856" si="1154">F3851+G3851+H3851</f>
        <v>0</v>
      </c>
      <c r="J3851" s="243" t="str">
        <f t="shared" si="1152"/>
        <v/>
      </c>
      <c r="K3851" s="244"/>
      <c r="L3851" s="423"/>
      <c r="M3851" s="252"/>
      <c r="N3851" s="315">
        <f t="shared" ref="N3851:N3856" si="1155">I3851</f>
        <v>0</v>
      </c>
      <c r="O3851" s="424">
        <f t="shared" ref="O3851:O3856" si="1156">L3851+M3851-N3851</f>
        <v>0</v>
      </c>
      <c r="P3851" s="244"/>
      <c r="Q3851" s="663"/>
      <c r="R3851" s="667"/>
      <c r="S3851" s="667"/>
      <c r="T3851" s="667"/>
      <c r="U3851" s="667"/>
      <c r="V3851" s="667"/>
      <c r="W3851" s="711"/>
      <c r="X3851" s="313">
        <f t="shared" si="1153"/>
        <v>0</v>
      </c>
    </row>
    <row r="3852" spans="2:24" ht="18.600000000000001" thickBot="1">
      <c r="B3852" s="136"/>
      <c r="C3852" s="142">
        <v>2224</v>
      </c>
      <c r="D3852" s="141" t="s">
        <v>232</v>
      </c>
      <c r="E3852" s="704"/>
      <c r="F3852" s="449"/>
      <c r="G3852" s="245">
        <v>7000</v>
      </c>
      <c r="H3852" s="245"/>
      <c r="I3852" s="476">
        <f t="shared" si="1154"/>
        <v>7000</v>
      </c>
      <c r="J3852" s="243">
        <f t="shared" si="1152"/>
        <v>1</v>
      </c>
      <c r="K3852" s="244"/>
      <c r="L3852" s="423"/>
      <c r="M3852" s="252"/>
      <c r="N3852" s="315">
        <f t="shared" si="1155"/>
        <v>7000</v>
      </c>
      <c r="O3852" s="424">
        <f t="shared" si="1156"/>
        <v>-7000</v>
      </c>
      <c r="P3852" s="244"/>
      <c r="Q3852" s="663"/>
      <c r="R3852" s="667"/>
      <c r="S3852" s="667"/>
      <c r="T3852" s="667"/>
      <c r="U3852" s="667"/>
      <c r="V3852" s="667"/>
      <c r="W3852" s="711"/>
      <c r="X3852" s="313">
        <f t="shared" si="1153"/>
        <v>0</v>
      </c>
    </row>
    <row r="3853" spans="2:24" ht="18.600000000000001" hidden="1" thickBot="1">
      <c r="B3853" s="686">
        <v>2500</v>
      </c>
      <c r="C3853" s="944" t="s">
        <v>233</v>
      </c>
      <c r="D3853" s="944"/>
      <c r="E3853" s="687"/>
      <c r="F3853" s="690"/>
      <c r="G3853" s="691"/>
      <c r="H3853" s="691"/>
      <c r="I3853" s="692">
        <f t="shared" si="1154"/>
        <v>0</v>
      </c>
      <c r="J3853" s="243" t="str">
        <f t="shared" si="1152"/>
        <v/>
      </c>
      <c r="K3853" s="244"/>
      <c r="L3853" s="428"/>
      <c r="M3853" s="254"/>
      <c r="N3853" s="315">
        <f t="shared" si="1155"/>
        <v>0</v>
      </c>
      <c r="O3853" s="424">
        <f t="shared" si="1156"/>
        <v>0</v>
      </c>
      <c r="P3853" s="244"/>
      <c r="Q3853" s="665"/>
      <c r="R3853" s="666"/>
      <c r="S3853" s="667"/>
      <c r="T3853" s="667"/>
      <c r="U3853" s="666"/>
      <c r="V3853" s="667"/>
      <c r="W3853" s="711"/>
      <c r="X3853" s="313">
        <f t="shared" si="1153"/>
        <v>0</v>
      </c>
    </row>
    <row r="3854" spans="2:24" ht="18.600000000000001" hidden="1" thickBot="1">
      <c r="B3854" s="686">
        <v>2600</v>
      </c>
      <c r="C3854" s="961" t="s">
        <v>234</v>
      </c>
      <c r="D3854" s="962"/>
      <c r="E3854" s="687"/>
      <c r="F3854" s="690"/>
      <c r="G3854" s="691"/>
      <c r="H3854" s="691"/>
      <c r="I3854" s="692">
        <f t="shared" si="1154"/>
        <v>0</v>
      </c>
      <c r="J3854" s="243" t="str">
        <f t="shared" si="1152"/>
        <v/>
      </c>
      <c r="K3854" s="244"/>
      <c r="L3854" s="428"/>
      <c r="M3854" s="254"/>
      <c r="N3854" s="315">
        <f t="shared" si="1155"/>
        <v>0</v>
      </c>
      <c r="O3854" s="424">
        <f t="shared" si="1156"/>
        <v>0</v>
      </c>
      <c r="P3854" s="244"/>
      <c r="Q3854" s="665"/>
      <c r="R3854" s="666"/>
      <c r="S3854" s="667"/>
      <c r="T3854" s="667"/>
      <c r="U3854" s="666"/>
      <c r="V3854" s="667"/>
      <c r="W3854" s="711"/>
      <c r="X3854" s="313">
        <f t="shared" si="1153"/>
        <v>0</v>
      </c>
    </row>
    <row r="3855" spans="2:24" ht="18.600000000000001" hidden="1" thickBot="1">
      <c r="B3855" s="686">
        <v>2700</v>
      </c>
      <c r="C3855" s="961" t="s">
        <v>235</v>
      </c>
      <c r="D3855" s="962"/>
      <c r="E3855" s="687"/>
      <c r="F3855" s="690"/>
      <c r="G3855" s="691"/>
      <c r="H3855" s="691"/>
      <c r="I3855" s="692">
        <f t="shared" si="1154"/>
        <v>0</v>
      </c>
      <c r="J3855" s="243" t="str">
        <f t="shared" si="1152"/>
        <v/>
      </c>
      <c r="K3855" s="244"/>
      <c r="L3855" s="428"/>
      <c r="M3855" s="254"/>
      <c r="N3855" s="315">
        <f t="shared" si="1155"/>
        <v>0</v>
      </c>
      <c r="O3855" s="424">
        <f t="shared" si="1156"/>
        <v>0</v>
      </c>
      <c r="P3855" s="244"/>
      <c r="Q3855" s="665"/>
      <c r="R3855" s="666"/>
      <c r="S3855" s="667"/>
      <c r="T3855" s="667"/>
      <c r="U3855" s="666"/>
      <c r="V3855" s="667"/>
      <c r="W3855" s="711"/>
      <c r="X3855" s="313">
        <f t="shared" si="1153"/>
        <v>0</v>
      </c>
    </row>
    <row r="3856" spans="2:24" ht="18.600000000000001" hidden="1" thickBot="1">
      <c r="B3856" s="686">
        <v>2800</v>
      </c>
      <c r="C3856" s="961" t="s">
        <v>1683</v>
      </c>
      <c r="D3856" s="962"/>
      <c r="E3856" s="687"/>
      <c r="F3856" s="690"/>
      <c r="G3856" s="691"/>
      <c r="H3856" s="691"/>
      <c r="I3856" s="692">
        <f t="shared" si="1154"/>
        <v>0</v>
      </c>
      <c r="J3856" s="243" t="str">
        <f t="shared" si="1152"/>
        <v/>
      </c>
      <c r="K3856" s="244"/>
      <c r="L3856" s="428"/>
      <c r="M3856" s="254"/>
      <c r="N3856" s="315">
        <f t="shared" si="1155"/>
        <v>0</v>
      </c>
      <c r="O3856" s="424">
        <f t="shared" si="1156"/>
        <v>0</v>
      </c>
      <c r="P3856" s="244"/>
      <c r="Q3856" s="665"/>
      <c r="R3856" s="666"/>
      <c r="S3856" s="667"/>
      <c r="T3856" s="667"/>
      <c r="U3856" s="666"/>
      <c r="V3856" s="667"/>
      <c r="W3856" s="711"/>
      <c r="X3856" s="313">
        <f t="shared" si="1153"/>
        <v>0</v>
      </c>
    </row>
    <row r="3857" spans="2:24" ht="18.600000000000001" hidden="1" thickBot="1">
      <c r="B3857" s="686">
        <v>2900</v>
      </c>
      <c r="C3857" s="952" t="s">
        <v>236</v>
      </c>
      <c r="D3857" s="953"/>
      <c r="E3857" s="687"/>
      <c r="F3857" s="688">
        <f>SUM(F3858:F3865)</f>
        <v>0</v>
      </c>
      <c r="G3857" s="689">
        <f>SUM(G3858:G3865)</f>
        <v>0</v>
      </c>
      <c r="H3857" s="689">
        <f>SUM(H3858:H3865)</f>
        <v>0</v>
      </c>
      <c r="I3857" s="689">
        <f>SUM(I3858:I3865)</f>
        <v>0</v>
      </c>
      <c r="J3857" s="243" t="str">
        <f t="shared" si="1152"/>
        <v/>
      </c>
      <c r="K3857" s="244"/>
      <c r="L3857" s="316">
        <f>SUM(L3858:L3865)</f>
        <v>0</v>
      </c>
      <c r="M3857" s="317">
        <f>SUM(M3858:M3865)</f>
        <v>0</v>
      </c>
      <c r="N3857" s="425">
        <f>SUM(N3858:N3865)</f>
        <v>0</v>
      </c>
      <c r="O3857" s="426">
        <f>SUM(O3858:O3865)</f>
        <v>0</v>
      </c>
      <c r="P3857" s="244"/>
      <c r="Q3857" s="665"/>
      <c r="R3857" s="666"/>
      <c r="S3857" s="666"/>
      <c r="T3857" s="666"/>
      <c r="U3857" s="666"/>
      <c r="V3857" s="666"/>
      <c r="W3857" s="712"/>
      <c r="X3857" s="313">
        <f t="shared" si="1153"/>
        <v>0</v>
      </c>
    </row>
    <row r="3858" spans="2:24" ht="18.600000000000001" hidden="1" thickBot="1">
      <c r="B3858" s="172"/>
      <c r="C3858" s="144">
        <v>2910</v>
      </c>
      <c r="D3858" s="319" t="s">
        <v>1720</v>
      </c>
      <c r="E3858" s="704"/>
      <c r="F3858" s="449"/>
      <c r="G3858" s="245"/>
      <c r="H3858" s="245"/>
      <c r="I3858" s="476">
        <f t="shared" ref="I3858:I3865" si="1157">F3858+G3858+H3858</f>
        <v>0</v>
      </c>
      <c r="J3858" s="243" t="str">
        <f t="shared" si="1152"/>
        <v/>
      </c>
      <c r="K3858" s="244"/>
      <c r="L3858" s="423"/>
      <c r="M3858" s="252"/>
      <c r="N3858" s="315">
        <f t="shared" ref="N3858:N3865" si="1158">I3858</f>
        <v>0</v>
      </c>
      <c r="O3858" s="424">
        <f t="shared" ref="O3858:O3865" si="1159">L3858+M3858-N3858</f>
        <v>0</v>
      </c>
      <c r="P3858" s="244"/>
      <c r="Q3858" s="663"/>
      <c r="R3858" s="667"/>
      <c r="S3858" s="667"/>
      <c r="T3858" s="667"/>
      <c r="U3858" s="667"/>
      <c r="V3858" s="667"/>
      <c r="W3858" s="711"/>
      <c r="X3858" s="313">
        <f t="shared" si="1153"/>
        <v>0</v>
      </c>
    </row>
    <row r="3859" spans="2:24" ht="18.600000000000001" hidden="1" thickBot="1">
      <c r="B3859" s="172"/>
      <c r="C3859" s="144">
        <v>2920</v>
      </c>
      <c r="D3859" s="319" t="s">
        <v>237</v>
      </c>
      <c r="E3859" s="704"/>
      <c r="F3859" s="449"/>
      <c r="G3859" s="245"/>
      <c r="H3859" s="245"/>
      <c r="I3859" s="476">
        <f t="shared" si="1157"/>
        <v>0</v>
      </c>
      <c r="J3859" s="243" t="str">
        <f t="shared" si="1152"/>
        <v/>
      </c>
      <c r="K3859" s="244"/>
      <c r="L3859" s="423"/>
      <c r="M3859" s="252"/>
      <c r="N3859" s="315">
        <f t="shared" si="1158"/>
        <v>0</v>
      </c>
      <c r="O3859" s="424">
        <f t="shared" si="1159"/>
        <v>0</v>
      </c>
      <c r="P3859" s="244"/>
      <c r="Q3859" s="663"/>
      <c r="R3859" s="667"/>
      <c r="S3859" s="667"/>
      <c r="T3859" s="667"/>
      <c r="U3859" s="667"/>
      <c r="V3859" s="667"/>
      <c r="W3859" s="711"/>
      <c r="X3859" s="313">
        <f t="shared" si="1153"/>
        <v>0</v>
      </c>
    </row>
    <row r="3860" spans="2:24" ht="33" hidden="1" thickBot="1">
      <c r="B3860" s="172"/>
      <c r="C3860" s="168">
        <v>2969</v>
      </c>
      <c r="D3860" s="320" t="s">
        <v>238</v>
      </c>
      <c r="E3860" s="704"/>
      <c r="F3860" s="449"/>
      <c r="G3860" s="245"/>
      <c r="H3860" s="245"/>
      <c r="I3860" s="476">
        <f t="shared" si="1157"/>
        <v>0</v>
      </c>
      <c r="J3860" s="243" t="str">
        <f t="shared" si="1152"/>
        <v/>
      </c>
      <c r="K3860" s="244"/>
      <c r="L3860" s="423"/>
      <c r="M3860" s="252"/>
      <c r="N3860" s="315">
        <f t="shared" si="1158"/>
        <v>0</v>
      </c>
      <c r="O3860" s="424">
        <f t="shared" si="1159"/>
        <v>0</v>
      </c>
      <c r="P3860" s="244"/>
      <c r="Q3860" s="663"/>
      <c r="R3860" s="667"/>
      <c r="S3860" s="667"/>
      <c r="T3860" s="667"/>
      <c r="U3860" s="667"/>
      <c r="V3860" s="667"/>
      <c r="W3860" s="711"/>
      <c r="X3860" s="313">
        <f t="shared" si="1153"/>
        <v>0</v>
      </c>
    </row>
    <row r="3861" spans="2:24" ht="33" hidden="1" thickBot="1">
      <c r="B3861" s="172"/>
      <c r="C3861" s="168">
        <v>2970</v>
      </c>
      <c r="D3861" s="320" t="s">
        <v>239</v>
      </c>
      <c r="E3861" s="704"/>
      <c r="F3861" s="449"/>
      <c r="G3861" s="245"/>
      <c r="H3861" s="245"/>
      <c r="I3861" s="476">
        <f t="shared" si="1157"/>
        <v>0</v>
      </c>
      <c r="J3861" s="243" t="str">
        <f t="shared" si="1152"/>
        <v/>
      </c>
      <c r="K3861" s="244"/>
      <c r="L3861" s="423"/>
      <c r="M3861" s="252"/>
      <c r="N3861" s="315">
        <f t="shared" si="1158"/>
        <v>0</v>
      </c>
      <c r="O3861" s="424">
        <f t="shared" si="1159"/>
        <v>0</v>
      </c>
      <c r="P3861" s="244"/>
      <c r="Q3861" s="663"/>
      <c r="R3861" s="667"/>
      <c r="S3861" s="667"/>
      <c r="T3861" s="667"/>
      <c r="U3861" s="667"/>
      <c r="V3861" s="667"/>
      <c r="W3861" s="711"/>
      <c r="X3861" s="313">
        <f t="shared" si="1153"/>
        <v>0</v>
      </c>
    </row>
    <row r="3862" spans="2:24" ht="18.600000000000001" hidden="1" thickBot="1">
      <c r="B3862" s="172"/>
      <c r="C3862" s="166">
        <v>2989</v>
      </c>
      <c r="D3862" s="321" t="s">
        <v>240</v>
      </c>
      <c r="E3862" s="704"/>
      <c r="F3862" s="449"/>
      <c r="G3862" s="245"/>
      <c r="H3862" s="245"/>
      <c r="I3862" s="476">
        <f t="shared" si="1157"/>
        <v>0</v>
      </c>
      <c r="J3862" s="243" t="str">
        <f t="shared" si="1152"/>
        <v/>
      </c>
      <c r="K3862" s="244"/>
      <c r="L3862" s="423"/>
      <c r="M3862" s="252"/>
      <c r="N3862" s="315">
        <f t="shared" si="1158"/>
        <v>0</v>
      </c>
      <c r="O3862" s="424">
        <f t="shared" si="1159"/>
        <v>0</v>
      </c>
      <c r="P3862" s="244"/>
      <c r="Q3862" s="663"/>
      <c r="R3862" s="667"/>
      <c r="S3862" s="667"/>
      <c r="T3862" s="667"/>
      <c r="U3862" s="667"/>
      <c r="V3862" s="667"/>
      <c r="W3862" s="711"/>
      <c r="X3862" s="313">
        <f t="shared" si="1153"/>
        <v>0</v>
      </c>
    </row>
    <row r="3863" spans="2:24" ht="33" hidden="1" thickBot="1">
      <c r="B3863" s="136"/>
      <c r="C3863" s="137">
        <v>2990</v>
      </c>
      <c r="D3863" s="322" t="s">
        <v>1701</v>
      </c>
      <c r="E3863" s="704"/>
      <c r="F3863" s="449"/>
      <c r="G3863" s="245"/>
      <c r="H3863" s="245"/>
      <c r="I3863" s="476">
        <f t="shared" si="1157"/>
        <v>0</v>
      </c>
      <c r="J3863" s="243" t="str">
        <f t="shared" si="1152"/>
        <v/>
      </c>
      <c r="K3863" s="244"/>
      <c r="L3863" s="423"/>
      <c r="M3863" s="252"/>
      <c r="N3863" s="315">
        <f t="shared" si="1158"/>
        <v>0</v>
      </c>
      <c r="O3863" s="424">
        <f t="shared" si="1159"/>
        <v>0</v>
      </c>
      <c r="P3863" s="244"/>
      <c r="Q3863" s="663"/>
      <c r="R3863" s="667"/>
      <c r="S3863" s="667"/>
      <c r="T3863" s="667"/>
      <c r="U3863" s="667"/>
      <c r="V3863" s="667"/>
      <c r="W3863" s="711"/>
      <c r="X3863" s="313">
        <f t="shared" si="1153"/>
        <v>0</v>
      </c>
    </row>
    <row r="3864" spans="2:24" ht="18.600000000000001" hidden="1" thickBot="1">
      <c r="B3864" s="136"/>
      <c r="C3864" s="137">
        <v>2991</v>
      </c>
      <c r="D3864" s="322" t="s">
        <v>241</v>
      </c>
      <c r="E3864" s="704"/>
      <c r="F3864" s="449"/>
      <c r="G3864" s="245"/>
      <c r="H3864" s="245"/>
      <c r="I3864" s="476">
        <f t="shared" si="1157"/>
        <v>0</v>
      </c>
      <c r="J3864" s="243" t="str">
        <f t="shared" si="1152"/>
        <v/>
      </c>
      <c r="K3864" s="244"/>
      <c r="L3864" s="423"/>
      <c r="M3864" s="252"/>
      <c r="N3864" s="315">
        <f t="shared" si="1158"/>
        <v>0</v>
      </c>
      <c r="O3864" s="424">
        <f t="shared" si="1159"/>
        <v>0</v>
      </c>
      <c r="P3864" s="244"/>
      <c r="Q3864" s="663"/>
      <c r="R3864" s="667"/>
      <c r="S3864" s="667"/>
      <c r="T3864" s="667"/>
      <c r="U3864" s="667"/>
      <c r="V3864" s="667"/>
      <c r="W3864" s="711"/>
      <c r="X3864" s="313">
        <f t="shared" si="1153"/>
        <v>0</v>
      </c>
    </row>
    <row r="3865" spans="2:24" ht="18.600000000000001" hidden="1" thickBot="1">
      <c r="B3865" s="136"/>
      <c r="C3865" s="142">
        <v>2992</v>
      </c>
      <c r="D3865" s="154" t="s">
        <v>242</v>
      </c>
      <c r="E3865" s="704"/>
      <c r="F3865" s="449"/>
      <c r="G3865" s="245"/>
      <c r="H3865" s="245"/>
      <c r="I3865" s="476">
        <f t="shared" si="1157"/>
        <v>0</v>
      </c>
      <c r="J3865" s="243" t="str">
        <f t="shared" si="1152"/>
        <v/>
      </c>
      <c r="K3865" s="244"/>
      <c r="L3865" s="423"/>
      <c r="M3865" s="252"/>
      <c r="N3865" s="315">
        <f t="shared" si="1158"/>
        <v>0</v>
      </c>
      <c r="O3865" s="424">
        <f t="shared" si="1159"/>
        <v>0</v>
      </c>
      <c r="P3865" s="244"/>
      <c r="Q3865" s="663"/>
      <c r="R3865" s="667"/>
      <c r="S3865" s="667"/>
      <c r="T3865" s="667"/>
      <c r="U3865" s="667"/>
      <c r="V3865" s="667"/>
      <c r="W3865" s="711"/>
      <c r="X3865" s="313">
        <f t="shared" si="1153"/>
        <v>0</v>
      </c>
    </row>
    <row r="3866" spans="2:24" ht="18.600000000000001" hidden="1" thickBot="1">
      <c r="B3866" s="686">
        <v>3300</v>
      </c>
      <c r="C3866" s="952" t="s">
        <v>1740</v>
      </c>
      <c r="D3866" s="952"/>
      <c r="E3866" s="687"/>
      <c r="F3866" s="673">
        <v>0</v>
      </c>
      <c r="G3866" s="673">
        <v>0</v>
      </c>
      <c r="H3866" s="673">
        <v>0</v>
      </c>
      <c r="I3866" s="689">
        <f>SUM(I3867:I3871)</f>
        <v>0</v>
      </c>
      <c r="J3866" s="243" t="str">
        <f t="shared" si="1152"/>
        <v/>
      </c>
      <c r="K3866" s="244"/>
      <c r="L3866" s="665"/>
      <c r="M3866" s="666"/>
      <c r="N3866" s="666"/>
      <c r="O3866" s="712"/>
      <c r="P3866" s="244"/>
      <c r="Q3866" s="665"/>
      <c r="R3866" s="666"/>
      <c r="S3866" s="666"/>
      <c r="T3866" s="666"/>
      <c r="U3866" s="666"/>
      <c r="V3866" s="666"/>
      <c r="W3866" s="712"/>
      <c r="X3866" s="313">
        <f t="shared" si="1153"/>
        <v>0</v>
      </c>
    </row>
    <row r="3867" spans="2:24" ht="18.600000000000001" hidden="1" thickBot="1">
      <c r="B3867" s="143"/>
      <c r="C3867" s="144">
        <v>3301</v>
      </c>
      <c r="D3867" s="460" t="s">
        <v>243</v>
      </c>
      <c r="E3867" s="704"/>
      <c r="F3867" s="592">
        <v>0</v>
      </c>
      <c r="G3867" s="592">
        <v>0</v>
      </c>
      <c r="H3867" s="592">
        <v>0</v>
      </c>
      <c r="I3867" s="476">
        <f t="shared" ref="I3867:I3874" si="1160">F3867+G3867+H3867</f>
        <v>0</v>
      </c>
      <c r="J3867" s="243" t="str">
        <f t="shared" si="1152"/>
        <v/>
      </c>
      <c r="K3867" s="244"/>
      <c r="L3867" s="663"/>
      <c r="M3867" s="667"/>
      <c r="N3867" s="667"/>
      <c r="O3867" s="711"/>
      <c r="P3867" s="244"/>
      <c r="Q3867" s="663"/>
      <c r="R3867" s="667"/>
      <c r="S3867" s="667"/>
      <c r="T3867" s="667"/>
      <c r="U3867" s="667"/>
      <c r="V3867" s="667"/>
      <c r="W3867" s="711"/>
      <c r="X3867" s="313">
        <f t="shared" si="1153"/>
        <v>0</v>
      </c>
    </row>
    <row r="3868" spans="2:24" ht="18.600000000000001" hidden="1" thickBot="1">
      <c r="B3868" s="143"/>
      <c r="C3868" s="168">
        <v>3302</v>
      </c>
      <c r="D3868" s="461" t="s">
        <v>1061</v>
      </c>
      <c r="E3868" s="704"/>
      <c r="F3868" s="592">
        <v>0</v>
      </c>
      <c r="G3868" s="592">
        <v>0</v>
      </c>
      <c r="H3868" s="592">
        <v>0</v>
      </c>
      <c r="I3868" s="476">
        <f t="shared" si="1160"/>
        <v>0</v>
      </c>
      <c r="J3868" s="243" t="str">
        <f t="shared" ref="J3868:J3899" si="1161">(IF($E3868&lt;&gt;0,$J$2,IF($I3868&lt;&gt;0,$J$2,"")))</f>
        <v/>
      </c>
      <c r="K3868" s="244"/>
      <c r="L3868" s="663"/>
      <c r="M3868" s="667"/>
      <c r="N3868" s="667"/>
      <c r="O3868" s="711"/>
      <c r="P3868" s="244"/>
      <c r="Q3868" s="663"/>
      <c r="R3868" s="667"/>
      <c r="S3868" s="667"/>
      <c r="T3868" s="667"/>
      <c r="U3868" s="667"/>
      <c r="V3868" s="667"/>
      <c r="W3868" s="711"/>
      <c r="X3868" s="313">
        <f t="shared" ref="X3868:X3899" si="1162">T3868-U3868-V3868-W3868</f>
        <v>0</v>
      </c>
    </row>
    <row r="3869" spans="2:24" ht="18.600000000000001" hidden="1" thickBot="1">
      <c r="B3869" s="143"/>
      <c r="C3869" s="166">
        <v>3304</v>
      </c>
      <c r="D3869" s="462" t="s">
        <v>245</v>
      </c>
      <c r="E3869" s="704"/>
      <c r="F3869" s="592">
        <v>0</v>
      </c>
      <c r="G3869" s="592">
        <v>0</v>
      </c>
      <c r="H3869" s="592">
        <v>0</v>
      </c>
      <c r="I3869" s="476">
        <f t="shared" si="1160"/>
        <v>0</v>
      </c>
      <c r="J3869" s="243" t="str">
        <f t="shared" si="1161"/>
        <v/>
      </c>
      <c r="K3869" s="244"/>
      <c r="L3869" s="663"/>
      <c r="M3869" s="667"/>
      <c r="N3869" s="667"/>
      <c r="O3869" s="711"/>
      <c r="P3869" s="244"/>
      <c r="Q3869" s="663"/>
      <c r="R3869" s="667"/>
      <c r="S3869" s="667"/>
      <c r="T3869" s="667"/>
      <c r="U3869" s="667"/>
      <c r="V3869" s="667"/>
      <c r="W3869" s="711"/>
      <c r="X3869" s="313">
        <f t="shared" si="1162"/>
        <v>0</v>
      </c>
    </row>
    <row r="3870" spans="2:24" ht="31.8" hidden="1" thickBot="1">
      <c r="B3870" s="143"/>
      <c r="C3870" s="142">
        <v>3306</v>
      </c>
      <c r="D3870" s="463" t="s">
        <v>1684</v>
      </c>
      <c r="E3870" s="704"/>
      <c r="F3870" s="592">
        <v>0</v>
      </c>
      <c r="G3870" s="592">
        <v>0</v>
      </c>
      <c r="H3870" s="592">
        <v>0</v>
      </c>
      <c r="I3870" s="476">
        <f t="shared" si="1160"/>
        <v>0</v>
      </c>
      <c r="J3870" s="243" t="str">
        <f t="shared" si="1161"/>
        <v/>
      </c>
      <c r="K3870" s="244"/>
      <c r="L3870" s="663"/>
      <c r="M3870" s="667"/>
      <c r="N3870" s="667"/>
      <c r="O3870" s="711"/>
      <c r="P3870" s="244"/>
      <c r="Q3870" s="663"/>
      <c r="R3870" s="667"/>
      <c r="S3870" s="667"/>
      <c r="T3870" s="667"/>
      <c r="U3870" s="667"/>
      <c r="V3870" s="667"/>
      <c r="W3870" s="711"/>
      <c r="X3870" s="313">
        <f t="shared" si="1162"/>
        <v>0</v>
      </c>
    </row>
    <row r="3871" spans="2:24" ht="18.600000000000001" hidden="1" thickBot="1">
      <c r="B3871" s="143"/>
      <c r="C3871" s="142">
        <v>3307</v>
      </c>
      <c r="D3871" s="463" t="s">
        <v>1775</v>
      </c>
      <c r="E3871" s="704"/>
      <c r="F3871" s="592">
        <v>0</v>
      </c>
      <c r="G3871" s="592">
        <v>0</v>
      </c>
      <c r="H3871" s="592">
        <v>0</v>
      </c>
      <c r="I3871" s="476">
        <f t="shared" si="1160"/>
        <v>0</v>
      </c>
      <c r="J3871" s="243" t="str">
        <f t="shared" si="1161"/>
        <v/>
      </c>
      <c r="K3871" s="244"/>
      <c r="L3871" s="663"/>
      <c r="M3871" s="667"/>
      <c r="N3871" s="667"/>
      <c r="O3871" s="711"/>
      <c r="P3871" s="244"/>
      <c r="Q3871" s="663"/>
      <c r="R3871" s="667"/>
      <c r="S3871" s="667"/>
      <c r="T3871" s="667"/>
      <c r="U3871" s="667"/>
      <c r="V3871" s="667"/>
      <c r="W3871" s="711"/>
      <c r="X3871" s="313">
        <f t="shared" si="1162"/>
        <v>0</v>
      </c>
    </row>
    <row r="3872" spans="2:24" ht="18.600000000000001" hidden="1" thickBot="1">
      <c r="B3872" s="686">
        <v>3900</v>
      </c>
      <c r="C3872" s="944" t="s">
        <v>246</v>
      </c>
      <c r="D3872" s="965"/>
      <c r="E3872" s="687"/>
      <c r="F3872" s="673">
        <v>0</v>
      </c>
      <c r="G3872" s="673">
        <v>0</v>
      </c>
      <c r="H3872" s="673">
        <v>0</v>
      </c>
      <c r="I3872" s="692">
        <f t="shared" si="1160"/>
        <v>0</v>
      </c>
      <c r="J3872" s="243" t="str">
        <f t="shared" si="1161"/>
        <v/>
      </c>
      <c r="K3872" s="244"/>
      <c r="L3872" s="428"/>
      <c r="M3872" s="254"/>
      <c r="N3872" s="317">
        <f>I3872</f>
        <v>0</v>
      </c>
      <c r="O3872" s="424">
        <f>L3872+M3872-N3872</f>
        <v>0</v>
      </c>
      <c r="P3872" s="244"/>
      <c r="Q3872" s="428"/>
      <c r="R3872" s="254"/>
      <c r="S3872" s="429">
        <f>+IF(+(L3872+M3872)&gt;=I3872,+M3872,+(+I3872-L3872))</f>
        <v>0</v>
      </c>
      <c r="T3872" s="315">
        <f>Q3872+R3872-S3872</f>
        <v>0</v>
      </c>
      <c r="U3872" s="254"/>
      <c r="V3872" s="254"/>
      <c r="W3872" s="253"/>
      <c r="X3872" s="313">
        <f t="shared" si="1162"/>
        <v>0</v>
      </c>
    </row>
    <row r="3873" spans="2:24" ht="18.600000000000001" hidden="1" thickBot="1">
      <c r="B3873" s="686">
        <v>4000</v>
      </c>
      <c r="C3873" s="966" t="s">
        <v>247</v>
      </c>
      <c r="D3873" s="966"/>
      <c r="E3873" s="687"/>
      <c r="F3873" s="690"/>
      <c r="G3873" s="691"/>
      <c r="H3873" s="691"/>
      <c r="I3873" s="692">
        <f t="shared" si="1160"/>
        <v>0</v>
      </c>
      <c r="J3873" s="243" t="str">
        <f t="shared" si="1161"/>
        <v/>
      </c>
      <c r="K3873" s="244"/>
      <c r="L3873" s="428"/>
      <c r="M3873" s="254"/>
      <c r="N3873" s="317">
        <f>I3873</f>
        <v>0</v>
      </c>
      <c r="O3873" s="424">
        <f>L3873+M3873-N3873</f>
        <v>0</v>
      </c>
      <c r="P3873" s="244"/>
      <c r="Q3873" s="665"/>
      <c r="R3873" s="666"/>
      <c r="S3873" s="666"/>
      <c r="T3873" s="667"/>
      <c r="U3873" s="666"/>
      <c r="V3873" s="666"/>
      <c r="W3873" s="711"/>
      <c r="X3873" s="313">
        <f t="shared" si="1162"/>
        <v>0</v>
      </c>
    </row>
    <row r="3874" spans="2:24" ht="18.600000000000001" hidden="1" thickBot="1">
      <c r="B3874" s="686">
        <v>4100</v>
      </c>
      <c r="C3874" s="966" t="s">
        <v>248</v>
      </c>
      <c r="D3874" s="966"/>
      <c r="E3874" s="687"/>
      <c r="F3874" s="673">
        <v>0</v>
      </c>
      <c r="G3874" s="673">
        <v>0</v>
      </c>
      <c r="H3874" s="673">
        <v>0</v>
      </c>
      <c r="I3874" s="692">
        <f t="shared" si="1160"/>
        <v>0</v>
      </c>
      <c r="J3874" s="243" t="str">
        <f t="shared" si="1161"/>
        <v/>
      </c>
      <c r="K3874" s="244"/>
      <c r="L3874" s="665"/>
      <c r="M3874" s="666"/>
      <c r="N3874" s="666"/>
      <c r="O3874" s="712"/>
      <c r="P3874" s="244"/>
      <c r="Q3874" s="665"/>
      <c r="R3874" s="666"/>
      <c r="S3874" s="666"/>
      <c r="T3874" s="666"/>
      <c r="U3874" s="666"/>
      <c r="V3874" s="666"/>
      <c r="W3874" s="712"/>
      <c r="X3874" s="313">
        <f t="shared" si="1162"/>
        <v>0</v>
      </c>
    </row>
    <row r="3875" spans="2:24" ht="18.600000000000001" hidden="1" thickBot="1">
      <c r="B3875" s="686">
        <v>4200</v>
      </c>
      <c r="C3875" s="952" t="s">
        <v>249</v>
      </c>
      <c r="D3875" s="953"/>
      <c r="E3875" s="687"/>
      <c r="F3875" s="688">
        <f>SUM(F3876:F3881)</f>
        <v>0</v>
      </c>
      <c r="G3875" s="689">
        <f>SUM(G3876:G3881)</f>
        <v>0</v>
      </c>
      <c r="H3875" s="689">
        <f>SUM(H3876:H3881)</f>
        <v>0</v>
      </c>
      <c r="I3875" s="689">
        <f>SUM(I3876:I3881)</f>
        <v>0</v>
      </c>
      <c r="J3875" s="243" t="str">
        <f t="shared" si="1161"/>
        <v/>
      </c>
      <c r="K3875" s="244"/>
      <c r="L3875" s="316">
        <f>SUM(L3876:L3881)</f>
        <v>0</v>
      </c>
      <c r="M3875" s="317">
        <f>SUM(M3876:M3881)</f>
        <v>0</v>
      </c>
      <c r="N3875" s="425">
        <f>SUM(N3876:N3881)</f>
        <v>0</v>
      </c>
      <c r="O3875" s="426">
        <f>SUM(O3876:O3881)</f>
        <v>0</v>
      </c>
      <c r="P3875" s="244"/>
      <c r="Q3875" s="316">
        <f t="shared" ref="Q3875:W3875" si="1163">SUM(Q3876:Q3881)</f>
        <v>0</v>
      </c>
      <c r="R3875" s="317">
        <f t="shared" si="1163"/>
        <v>0</v>
      </c>
      <c r="S3875" s="317">
        <f t="shared" si="1163"/>
        <v>0</v>
      </c>
      <c r="T3875" s="317">
        <f t="shared" si="1163"/>
        <v>0</v>
      </c>
      <c r="U3875" s="317">
        <f t="shared" si="1163"/>
        <v>0</v>
      </c>
      <c r="V3875" s="317">
        <f t="shared" si="1163"/>
        <v>0</v>
      </c>
      <c r="W3875" s="426">
        <f t="shared" si="1163"/>
        <v>0</v>
      </c>
      <c r="X3875" s="313">
        <f t="shared" si="1162"/>
        <v>0</v>
      </c>
    </row>
    <row r="3876" spans="2:24" ht="18.600000000000001" hidden="1" thickBot="1">
      <c r="B3876" s="173"/>
      <c r="C3876" s="144">
        <v>4201</v>
      </c>
      <c r="D3876" s="138" t="s">
        <v>250</v>
      </c>
      <c r="E3876" s="704"/>
      <c r="F3876" s="449"/>
      <c r="G3876" s="245"/>
      <c r="H3876" s="245"/>
      <c r="I3876" s="476">
        <f t="shared" ref="I3876:I3881" si="1164">F3876+G3876+H3876</f>
        <v>0</v>
      </c>
      <c r="J3876" s="243" t="str">
        <f t="shared" si="1161"/>
        <v/>
      </c>
      <c r="K3876" s="244"/>
      <c r="L3876" s="423"/>
      <c r="M3876" s="252"/>
      <c r="N3876" s="315">
        <f t="shared" ref="N3876:N3881" si="1165">I3876</f>
        <v>0</v>
      </c>
      <c r="O3876" s="424">
        <f t="shared" ref="O3876:O3881" si="1166">L3876+M3876-N3876</f>
        <v>0</v>
      </c>
      <c r="P3876" s="244"/>
      <c r="Q3876" s="423"/>
      <c r="R3876" s="252"/>
      <c r="S3876" s="429">
        <f t="shared" ref="S3876:S3881" si="1167">+IF(+(L3876+M3876)&gt;=I3876,+M3876,+(+I3876-L3876))</f>
        <v>0</v>
      </c>
      <c r="T3876" s="315">
        <f t="shared" ref="T3876:T3881" si="1168">Q3876+R3876-S3876</f>
        <v>0</v>
      </c>
      <c r="U3876" s="252"/>
      <c r="V3876" s="252"/>
      <c r="W3876" s="253"/>
      <c r="X3876" s="313">
        <f t="shared" si="1162"/>
        <v>0</v>
      </c>
    </row>
    <row r="3877" spans="2:24" ht="18.600000000000001" hidden="1" thickBot="1">
      <c r="B3877" s="173"/>
      <c r="C3877" s="137">
        <v>4202</v>
      </c>
      <c r="D3877" s="139" t="s">
        <v>251</v>
      </c>
      <c r="E3877" s="704"/>
      <c r="F3877" s="449"/>
      <c r="G3877" s="245"/>
      <c r="H3877" s="245"/>
      <c r="I3877" s="476">
        <f t="shared" si="1164"/>
        <v>0</v>
      </c>
      <c r="J3877" s="243" t="str">
        <f t="shared" si="1161"/>
        <v/>
      </c>
      <c r="K3877" s="244"/>
      <c r="L3877" s="423"/>
      <c r="M3877" s="252"/>
      <c r="N3877" s="315">
        <f t="shared" si="1165"/>
        <v>0</v>
      </c>
      <c r="O3877" s="424">
        <f t="shared" si="1166"/>
        <v>0</v>
      </c>
      <c r="P3877" s="244"/>
      <c r="Q3877" s="423"/>
      <c r="R3877" s="252"/>
      <c r="S3877" s="429">
        <f t="shared" si="1167"/>
        <v>0</v>
      </c>
      <c r="T3877" s="315">
        <f t="shared" si="1168"/>
        <v>0</v>
      </c>
      <c r="U3877" s="252"/>
      <c r="V3877" s="252"/>
      <c r="W3877" s="253"/>
      <c r="X3877" s="313">
        <f t="shared" si="1162"/>
        <v>0</v>
      </c>
    </row>
    <row r="3878" spans="2:24" ht="18.600000000000001" hidden="1" thickBot="1">
      <c r="B3878" s="173"/>
      <c r="C3878" s="137">
        <v>4214</v>
      </c>
      <c r="D3878" s="139" t="s">
        <v>252</v>
      </c>
      <c r="E3878" s="704"/>
      <c r="F3878" s="449"/>
      <c r="G3878" s="245"/>
      <c r="H3878" s="245"/>
      <c r="I3878" s="476">
        <f t="shared" si="1164"/>
        <v>0</v>
      </c>
      <c r="J3878" s="243" t="str">
        <f t="shared" si="1161"/>
        <v/>
      </c>
      <c r="K3878" s="244"/>
      <c r="L3878" s="423"/>
      <c r="M3878" s="252"/>
      <c r="N3878" s="315">
        <f t="shared" si="1165"/>
        <v>0</v>
      </c>
      <c r="O3878" s="424">
        <f t="shared" si="1166"/>
        <v>0</v>
      </c>
      <c r="P3878" s="244"/>
      <c r="Q3878" s="423"/>
      <c r="R3878" s="252"/>
      <c r="S3878" s="429">
        <f t="shared" si="1167"/>
        <v>0</v>
      </c>
      <c r="T3878" s="315">
        <f t="shared" si="1168"/>
        <v>0</v>
      </c>
      <c r="U3878" s="252"/>
      <c r="V3878" s="252"/>
      <c r="W3878" s="253"/>
      <c r="X3878" s="313">
        <f t="shared" si="1162"/>
        <v>0</v>
      </c>
    </row>
    <row r="3879" spans="2:24" ht="18.600000000000001" hidden="1" thickBot="1">
      <c r="B3879" s="173"/>
      <c r="C3879" s="137">
        <v>4217</v>
      </c>
      <c r="D3879" s="139" t="s">
        <v>253</v>
      </c>
      <c r="E3879" s="704"/>
      <c r="F3879" s="449"/>
      <c r="G3879" s="245"/>
      <c r="H3879" s="245"/>
      <c r="I3879" s="476">
        <f t="shared" si="1164"/>
        <v>0</v>
      </c>
      <c r="J3879" s="243" t="str">
        <f t="shared" si="1161"/>
        <v/>
      </c>
      <c r="K3879" s="244"/>
      <c r="L3879" s="423"/>
      <c r="M3879" s="252"/>
      <c r="N3879" s="315">
        <f t="shared" si="1165"/>
        <v>0</v>
      </c>
      <c r="O3879" s="424">
        <f t="shared" si="1166"/>
        <v>0</v>
      </c>
      <c r="P3879" s="244"/>
      <c r="Q3879" s="423"/>
      <c r="R3879" s="252"/>
      <c r="S3879" s="429">
        <f t="shared" si="1167"/>
        <v>0</v>
      </c>
      <c r="T3879" s="315">
        <f t="shared" si="1168"/>
        <v>0</v>
      </c>
      <c r="U3879" s="252"/>
      <c r="V3879" s="252"/>
      <c r="W3879" s="253"/>
      <c r="X3879" s="313">
        <f t="shared" si="1162"/>
        <v>0</v>
      </c>
    </row>
    <row r="3880" spans="2:24" ht="18.600000000000001" hidden="1" thickBot="1">
      <c r="B3880" s="173"/>
      <c r="C3880" s="137">
        <v>4218</v>
      </c>
      <c r="D3880" s="145" t="s">
        <v>254</v>
      </c>
      <c r="E3880" s="704"/>
      <c r="F3880" s="449"/>
      <c r="G3880" s="245"/>
      <c r="H3880" s="245"/>
      <c r="I3880" s="476">
        <f t="shared" si="1164"/>
        <v>0</v>
      </c>
      <c r="J3880" s="243" t="str">
        <f t="shared" si="1161"/>
        <v/>
      </c>
      <c r="K3880" s="244"/>
      <c r="L3880" s="423"/>
      <c r="M3880" s="252"/>
      <c r="N3880" s="315">
        <f t="shared" si="1165"/>
        <v>0</v>
      </c>
      <c r="O3880" s="424">
        <f t="shared" si="1166"/>
        <v>0</v>
      </c>
      <c r="P3880" s="244"/>
      <c r="Q3880" s="423"/>
      <c r="R3880" s="252"/>
      <c r="S3880" s="429">
        <f t="shared" si="1167"/>
        <v>0</v>
      </c>
      <c r="T3880" s="315">
        <f t="shared" si="1168"/>
        <v>0</v>
      </c>
      <c r="U3880" s="252"/>
      <c r="V3880" s="252"/>
      <c r="W3880" s="253"/>
      <c r="X3880" s="313">
        <f t="shared" si="1162"/>
        <v>0</v>
      </c>
    </row>
    <row r="3881" spans="2:24" ht="18.600000000000001" hidden="1" thickBot="1">
      <c r="B3881" s="173"/>
      <c r="C3881" s="137">
        <v>4219</v>
      </c>
      <c r="D3881" s="156" t="s">
        <v>255</v>
      </c>
      <c r="E3881" s="704"/>
      <c r="F3881" s="449"/>
      <c r="G3881" s="245"/>
      <c r="H3881" s="245"/>
      <c r="I3881" s="476">
        <f t="shared" si="1164"/>
        <v>0</v>
      </c>
      <c r="J3881" s="243" t="str">
        <f t="shared" si="1161"/>
        <v/>
      </c>
      <c r="K3881" s="244"/>
      <c r="L3881" s="423"/>
      <c r="M3881" s="252"/>
      <c r="N3881" s="315">
        <f t="shared" si="1165"/>
        <v>0</v>
      </c>
      <c r="O3881" s="424">
        <f t="shared" si="1166"/>
        <v>0</v>
      </c>
      <c r="P3881" s="244"/>
      <c r="Q3881" s="423"/>
      <c r="R3881" s="252"/>
      <c r="S3881" s="429">
        <f t="shared" si="1167"/>
        <v>0</v>
      </c>
      <c r="T3881" s="315">
        <f t="shared" si="1168"/>
        <v>0</v>
      </c>
      <c r="U3881" s="252"/>
      <c r="V3881" s="252"/>
      <c r="W3881" s="253"/>
      <c r="X3881" s="313">
        <f t="shared" si="1162"/>
        <v>0</v>
      </c>
    </row>
    <row r="3882" spans="2:24" ht="18.600000000000001" hidden="1" thickBot="1">
      <c r="B3882" s="686">
        <v>4300</v>
      </c>
      <c r="C3882" s="942" t="s">
        <v>1685</v>
      </c>
      <c r="D3882" s="942"/>
      <c r="E3882" s="687"/>
      <c r="F3882" s="688">
        <f>SUM(F3883:F3885)</f>
        <v>0</v>
      </c>
      <c r="G3882" s="689">
        <f>SUM(G3883:G3885)</f>
        <v>0</v>
      </c>
      <c r="H3882" s="689">
        <f>SUM(H3883:H3885)</f>
        <v>0</v>
      </c>
      <c r="I3882" s="689">
        <f>SUM(I3883:I3885)</f>
        <v>0</v>
      </c>
      <c r="J3882" s="243" t="str">
        <f t="shared" si="1161"/>
        <v/>
      </c>
      <c r="K3882" s="244"/>
      <c r="L3882" s="316">
        <f>SUM(L3883:L3885)</f>
        <v>0</v>
      </c>
      <c r="M3882" s="317">
        <f>SUM(M3883:M3885)</f>
        <v>0</v>
      </c>
      <c r="N3882" s="425">
        <f>SUM(N3883:N3885)</f>
        <v>0</v>
      </c>
      <c r="O3882" s="426">
        <f>SUM(O3883:O3885)</f>
        <v>0</v>
      </c>
      <c r="P3882" s="244"/>
      <c r="Q3882" s="316">
        <f t="shared" ref="Q3882:W3882" si="1169">SUM(Q3883:Q3885)</f>
        <v>0</v>
      </c>
      <c r="R3882" s="317">
        <f t="shared" si="1169"/>
        <v>0</v>
      </c>
      <c r="S3882" s="317">
        <f t="shared" si="1169"/>
        <v>0</v>
      </c>
      <c r="T3882" s="317">
        <f t="shared" si="1169"/>
        <v>0</v>
      </c>
      <c r="U3882" s="317">
        <f t="shared" si="1169"/>
        <v>0</v>
      </c>
      <c r="V3882" s="317">
        <f t="shared" si="1169"/>
        <v>0</v>
      </c>
      <c r="W3882" s="426">
        <f t="shared" si="1169"/>
        <v>0</v>
      </c>
      <c r="X3882" s="313">
        <f t="shared" si="1162"/>
        <v>0</v>
      </c>
    </row>
    <row r="3883" spans="2:24" ht="18.600000000000001" hidden="1" thickBot="1">
      <c r="B3883" s="173"/>
      <c r="C3883" s="144">
        <v>4301</v>
      </c>
      <c r="D3883" s="163" t="s">
        <v>256</v>
      </c>
      <c r="E3883" s="704"/>
      <c r="F3883" s="449"/>
      <c r="G3883" s="245"/>
      <c r="H3883" s="245"/>
      <c r="I3883" s="476">
        <f t="shared" ref="I3883:I3888" si="1170">F3883+G3883+H3883</f>
        <v>0</v>
      </c>
      <c r="J3883" s="243" t="str">
        <f t="shared" si="1161"/>
        <v/>
      </c>
      <c r="K3883" s="244"/>
      <c r="L3883" s="423"/>
      <c r="M3883" s="252"/>
      <c r="N3883" s="315">
        <f t="shared" ref="N3883:N3888" si="1171">I3883</f>
        <v>0</v>
      </c>
      <c r="O3883" s="424">
        <f t="shared" ref="O3883:O3888" si="1172">L3883+M3883-N3883</f>
        <v>0</v>
      </c>
      <c r="P3883" s="244"/>
      <c r="Q3883" s="423"/>
      <c r="R3883" s="252"/>
      <c r="S3883" s="429">
        <f t="shared" ref="S3883:S3888" si="1173">+IF(+(L3883+M3883)&gt;=I3883,+M3883,+(+I3883-L3883))</f>
        <v>0</v>
      </c>
      <c r="T3883" s="315">
        <f t="shared" ref="T3883:T3888" si="1174">Q3883+R3883-S3883</f>
        <v>0</v>
      </c>
      <c r="U3883" s="252"/>
      <c r="V3883" s="252"/>
      <c r="W3883" s="253"/>
      <c r="X3883" s="313">
        <f t="shared" si="1162"/>
        <v>0</v>
      </c>
    </row>
    <row r="3884" spans="2:24" ht="18.600000000000001" hidden="1" thickBot="1">
      <c r="B3884" s="173"/>
      <c r="C3884" s="137">
        <v>4302</v>
      </c>
      <c r="D3884" s="139" t="s">
        <v>1062</v>
      </c>
      <c r="E3884" s="704"/>
      <c r="F3884" s="449"/>
      <c r="G3884" s="245"/>
      <c r="H3884" s="245"/>
      <c r="I3884" s="476">
        <f t="shared" si="1170"/>
        <v>0</v>
      </c>
      <c r="J3884" s="243" t="str">
        <f t="shared" si="1161"/>
        <v/>
      </c>
      <c r="K3884" s="244"/>
      <c r="L3884" s="423"/>
      <c r="M3884" s="252"/>
      <c r="N3884" s="315">
        <f t="shared" si="1171"/>
        <v>0</v>
      </c>
      <c r="O3884" s="424">
        <f t="shared" si="1172"/>
        <v>0</v>
      </c>
      <c r="P3884" s="244"/>
      <c r="Q3884" s="423"/>
      <c r="R3884" s="252"/>
      <c r="S3884" s="429">
        <f t="shared" si="1173"/>
        <v>0</v>
      </c>
      <c r="T3884" s="315">
        <f t="shared" si="1174"/>
        <v>0</v>
      </c>
      <c r="U3884" s="252"/>
      <c r="V3884" s="252"/>
      <c r="W3884" s="253"/>
      <c r="X3884" s="313">
        <f t="shared" si="1162"/>
        <v>0</v>
      </c>
    </row>
    <row r="3885" spans="2:24" ht="18.600000000000001" hidden="1" thickBot="1">
      <c r="B3885" s="173"/>
      <c r="C3885" s="142">
        <v>4309</v>
      </c>
      <c r="D3885" s="148" t="s">
        <v>258</v>
      </c>
      <c r="E3885" s="704"/>
      <c r="F3885" s="449"/>
      <c r="G3885" s="245"/>
      <c r="H3885" s="245"/>
      <c r="I3885" s="476">
        <f t="shared" si="1170"/>
        <v>0</v>
      </c>
      <c r="J3885" s="243" t="str">
        <f t="shared" si="1161"/>
        <v/>
      </c>
      <c r="K3885" s="244"/>
      <c r="L3885" s="423"/>
      <c r="M3885" s="252"/>
      <c r="N3885" s="315">
        <f t="shared" si="1171"/>
        <v>0</v>
      </c>
      <c r="O3885" s="424">
        <f t="shared" si="1172"/>
        <v>0</v>
      </c>
      <c r="P3885" s="244"/>
      <c r="Q3885" s="423"/>
      <c r="R3885" s="252"/>
      <c r="S3885" s="429">
        <f t="shared" si="1173"/>
        <v>0</v>
      </c>
      <c r="T3885" s="315">
        <f t="shared" si="1174"/>
        <v>0</v>
      </c>
      <c r="U3885" s="252"/>
      <c r="V3885" s="252"/>
      <c r="W3885" s="253"/>
      <c r="X3885" s="313">
        <f t="shared" si="1162"/>
        <v>0</v>
      </c>
    </row>
    <row r="3886" spans="2:24" ht="18.600000000000001" hidden="1" thickBot="1">
      <c r="B3886" s="686">
        <v>4400</v>
      </c>
      <c r="C3886" s="944" t="s">
        <v>1686</v>
      </c>
      <c r="D3886" s="944"/>
      <c r="E3886" s="687"/>
      <c r="F3886" s="690"/>
      <c r="G3886" s="691"/>
      <c r="H3886" s="691"/>
      <c r="I3886" s="692">
        <f t="shared" si="1170"/>
        <v>0</v>
      </c>
      <c r="J3886" s="243" t="str">
        <f t="shared" si="1161"/>
        <v/>
      </c>
      <c r="K3886" s="244"/>
      <c r="L3886" s="428"/>
      <c r="M3886" s="254"/>
      <c r="N3886" s="317">
        <f t="shared" si="1171"/>
        <v>0</v>
      </c>
      <c r="O3886" s="424">
        <f t="shared" si="1172"/>
        <v>0</v>
      </c>
      <c r="P3886" s="244"/>
      <c r="Q3886" s="428"/>
      <c r="R3886" s="254"/>
      <c r="S3886" s="429">
        <f t="shared" si="1173"/>
        <v>0</v>
      </c>
      <c r="T3886" s="315">
        <f t="shared" si="1174"/>
        <v>0</v>
      </c>
      <c r="U3886" s="254"/>
      <c r="V3886" s="254"/>
      <c r="W3886" s="253"/>
      <c r="X3886" s="313">
        <f t="shared" si="1162"/>
        <v>0</v>
      </c>
    </row>
    <row r="3887" spans="2:24" ht="18.600000000000001" hidden="1" thickBot="1">
      <c r="B3887" s="686">
        <v>4500</v>
      </c>
      <c r="C3887" s="966" t="s">
        <v>1687</v>
      </c>
      <c r="D3887" s="966"/>
      <c r="E3887" s="687"/>
      <c r="F3887" s="690"/>
      <c r="G3887" s="691"/>
      <c r="H3887" s="691"/>
      <c r="I3887" s="692">
        <f t="shared" si="1170"/>
        <v>0</v>
      </c>
      <c r="J3887" s="243" t="str">
        <f t="shared" si="1161"/>
        <v/>
      </c>
      <c r="K3887" s="244"/>
      <c r="L3887" s="428"/>
      <c r="M3887" s="254"/>
      <c r="N3887" s="317">
        <f t="shared" si="1171"/>
        <v>0</v>
      </c>
      <c r="O3887" s="424">
        <f t="shared" si="1172"/>
        <v>0</v>
      </c>
      <c r="P3887" s="244"/>
      <c r="Q3887" s="428"/>
      <c r="R3887" s="254"/>
      <c r="S3887" s="429">
        <f t="shared" si="1173"/>
        <v>0</v>
      </c>
      <c r="T3887" s="315">
        <f t="shared" si="1174"/>
        <v>0</v>
      </c>
      <c r="U3887" s="254"/>
      <c r="V3887" s="254"/>
      <c r="W3887" s="253"/>
      <c r="X3887" s="313">
        <f t="shared" si="1162"/>
        <v>0</v>
      </c>
    </row>
    <row r="3888" spans="2:24" ht="18.600000000000001" hidden="1" thickBot="1">
      <c r="B3888" s="686">
        <v>4600</v>
      </c>
      <c r="C3888" s="961" t="s">
        <v>259</v>
      </c>
      <c r="D3888" s="967"/>
      <c r="E3888" s="687"/>
      <c r="F3888" s="690"/>
      <c r="G3888" s="691"/>
      <c r="H3888" s="691"/>
      <c r="I3888" s="692">
        <f t="shared" si="1170"/>
        <v>0</v>
      </c>
      <c r="J3888" s="243" t="str">
        <f t="shared" si="1161"/>
        <v/>
      </c>
      <c r="K3888" s="244"/>
      <c r="L3888" s="428"/>
      <c r="M3888" s="254"/>
      <c r="N3888" s="317">
        <f t="shared" si="1171"/>
        <v>0</v>
      </c>
      <c r="O3888" s="424">
        <f t="shared" si="1172"/>
        <v>0</v>
      </c>
      <c r="P3888" s="244"/>
      <c r="Q3888" s="428"/>
      <c r="R3888" s="254"/>
      <c r="S3888" s="429">
        <f t="shared" si="1173"/>
        <v>0</v>
      </c>
      <c r="T3888" s="315">
        <f t="shared" si="1174"/>
        <v>0</v>
      </c>
      <c r="U3888" s="254"/>
      <c r="V3888" s="254"/>
      <c r="W3888" s="253"/>
      <c r="X3888" s="313">
        <f t="shared" si="1162"/>
        <v>0</v>
      </c>
    </row>
    <row r="3889" spans="2:24" ht="18.600000000000001" hidden="1" thickBot="1">
      <c r="B3889" s="686">
        <v>4900</v>
      </c>
      <c r="C3889" s="952" t="s">
        <v>290</v>
      </c>
      <c r="D3889" s="952"/>
      <c r="E3889" s="687"/>
      <c r="F3889" s="688">
        <f>+F3890+F3891</f>
        <v>0</v>
      </c>
      <c r="G3889" s="689">
        <f>+G3890+G3891</f>
        <v>0</v>
      </c>
      <c r="H3889" s="689">
        <f>+H3890+H3891</f>
        <v>0</v>
      </c>
      <c r="I3889" s="689">
        <f>+I3890+I3891</f>
        <v>0</v>
      </c>
      <c r="J3889" s="243" t="str">
        <f t="shared" si="1161"/>
        <v/>
      </c>
      <c r="K3889" s="244"/>
      <c r="L3889" s="665"/>
      <c r="M3889" s="666"/>
      <c r="N3889" s="666"/>
      <c r="O3889" s="712"/>
      <c r="P3889" s="244"/>
      <c r="Q3889" s="665"/>
      <c r="R3889" s="666"/>
      <c r="S3889" s="666"/>
      <c r="T3889" s="666"/>
      <c r="U3889" s="666"/>
      <c r="V3889" s="666"/>
      <c r="W3889" s="712"/>
      <c r="X3889" s="313">
        <f t="shared" si="1162"/>
        <v>0</v>
      </c>
    </row>
    <row r="3890" spans="2:24" ht="18.600000000000001" hidden="1" thickBot="1">
      <c r="B3890" s="173"/>
      <c r="C3890" s="144">
        <v>4901</v>
      </c>
      <c r="D3890" s="174" t="s">
        <v>291</v>
      </c>
      <c r="E3890" s="704"/>
      <c r="F3890" s="449"/>
      <c r="G3890" s="245"/>
      <c r="H3890" s="245"/>
      <c r="I3890" s="476">
        <f>F3890+G3890+H3890</f>
        <v>0</v>
      </c>
      <c r="J3890" s="243" t="str">
        <f t="shared" si="1161"/>
        <v/>
      </c>
      <c r="K3890" s="244"/>
      <c r="L3890" s="663"/>
      <c r="M3890" s="667"/>
      <c r="N3890" s="667"/>
      <c r="O3890" s="711"/>
      <c r="P3890" s="244"/>
      <c r="Q3890" s="663"/>
      <c r="R3890" s="667"/>
      <c r="S3890" s="667"/>
      <c r="T3890" s="667"/>
      <c r="U3890" s="667"/>
      <c r="V3890" s="667"/>
      <c r="W3890" s="711"/>
      <c r="X3890" s="313">
        <f t="shared" si="1162"/>
        <v>0</v>
      </c>
    </row>
    <row r="3891" spans="2:24" ht="18.600000000000001" hidden="1" thickBot="1">
      <c r="B3891" s="173"/>
      <c r="C3891" s="142">
        <v>4902</v>
      </c>
      <c r="D3891" s="148" t="s">
        <v>292</v>
      </c>
      <c r="E3891" s="704"/>
      <c r="F3891" s="449"/>
      <c r="G3891" s="245"/>
      <c r="H3891" s="245"/>
      <c r="I3891" s="476">
        <f>F3891+G3891+H3891</f>
        <v>0</v>
      </c>
      <c r="J3891" s="243" t="str">
        <f t="shared" si="1161"/>
        <v/>
      </c>
      <c r="K3891" s="244"/>
      <c r="L3891" s="663"/>
      <c r="M3891" s="667"/>
      <c r="N3891" s="667"/>
      <c r="O3891" s="711"/>
      <c r="P3891" s="244"/>
      <c r="Q3891" s="663"/>
      <c r="R3891" s="667"/>
      <c r="S3891" s="667"/>
      <c r="T3891" s="667"/>
      <c r="U3891" s="667"/>
      <c r="V3891" s="667"/>
      <c r="W3891" s="711"/>
      <c r="X3891" s="313">
        <f t="shared" si="1162"/>
        <v>0</v>
      </c>
    </row>
    <row r="3892" spans="2:24" ht="18.600000000000001" hidden="1" thickBot="1">
      <c r="B3892" s="693">
        <v>5100</v>
      </c>
      <c r="C3892" s="949" t="s">
        <v>260</v>
      </c>
      <c r="D3892" s="949"/>
      <c r="E3892" s="694"/>
      <c r="F3892" s="695"/>
      <c r="G3892" s="696"/>
      <c r="H3892" s="696"/>
      <c r="I3892" s="692">
        <f>F3892+G3892+H3892</f>
        <v>0</v>
      </c>
      <c r="J3892" s="243" t="str">
        <f t="shared" si="1161"/>
        <v/>
      </c>
      <c r="K3892" s="244"/>
      <c r="L3892" s="430"/>
      <c r="M3892" s="431"/>
      <c r="N3892" s="327">
        <f>I3892</f>
        <v>0</v>
      </c>
      <c r="O3892" s="424">
        <f>L3892+M3892-N3892</f>
        <v>0</v>
      </c>
      <c r="P3892" s="244"/>
      <c r="Q3892" s="430"/>
      <c r="R3892" s="431"/>
      <c r="S3892" s="429">
        <f>+IF(+(L3892+M3892)&gt;=I3892,+M3892,+(+I3892-L3892))</f>
        <v>0</v>
      </c>
      <c r="T3892" s="315">
        <f>Q3892+R3892-S3892</f>
        <v>0</v>
      </c>
      <c r="U3892" s="431"/>
      <c r="V3892" s="431"/>
      <c r="W3892" s="253"/>
      <c r="X3892" s="313">
        <f t="shared" si="1162"/>
        <v>0</v>
      </c>
    </row>
    <row r="3893" spans="2:24" ht="18.600000000000001" hidden="1" thickBot="1">
      <c r="B3893" s="693">
        <v>5200</v>
      </c>
      <c r="C3893" s="964" t="s">
        <v>261</v>
      </c>
      <c r="D3893" s="964"/>
      <c r="E3893" s="694"/>
      <c r="F3893" s="697">
        <f>SUM(F3894:F3900)</f>
        <v>0</v>
      </c>
      <c r="G3893" s="698">
        <f>SUM(G3894:G3900)</f>
        <v>0</v>
      </c>
      <c r="H3893" s="698">
        <f>SUM(H3894:H3900)</f>
        <v>0</v>
      </c>
      <c r="I3893" s="698">
        <f>SUM(I3894:I3900)</f>
        <v>0</v>
      </c>
      <c r="J3893" s="243" t="str">
        <f t="shared" si="1161"/>
        <v/>
      </c>
      <c r="K3893" s="244"/>
      <c r="L3893" s="326">
        <f>SUM(L3894:L3900)</f>
        <v>0</v>
      </c>
      <c r="M3893" s="327">
        <f>SUM(M3894:M3900)</f>
        <v>0</v>
      </c>
      <c r="N3893" s="432">
        <f>SUM(N3894:N3900)</f>
        <v>0</v>
      </c>
      <c r="O3893" s="433">
        <f>SUM(O3894:O3900)</f>
        <v>0</v>
      </c>
      <c r="P3893" s="244"/>
      <c r="Q3893" s="326">
        <f t="shared" ref="Q3893:W3893" si="1175">SUM(Q3894:Q3900)</f>
        <v>0</v>
      </c>
      <c r="R3893" s="327">
        <f t="shared" si="1175"/>
        <v>0</v>
      </c>
      <c r="S3893" s="327">
        <f t="shared" si="1175"/>
        <v>0</v>
      </c>
      <c r="T3893" s="327">
        <f t="shared" si="1175"/>
        <v>0</v>
      </c>
      <c r="U3893" s="327">
        <f t="shared" si="1175"/>
        <v>0</v>
      </c>
      <c r="V3893" s="327">
        <f t="shared" si="1175"/>
        <v>0</v>
      </c>
      <c r="W3893" s="433">
        <f t="shared" si="1175"/>
        <v>0</v>
      </c>
      <c r="X3893" s="313">
        <f t="shared" si="1162"/>
        <v>0</v>
      </c>
    </row>
    <row r="3894" spans="2:24" ht="18.600000000000001" hidden="1" thickBot="1">
      <c r="B3894" s="175"/>
      <c r="C3894" s="176">
        <v>5201</v>
      </c>
      <c r="D3894" s="177" t="s">
        <v>262</v>
      </c>
      <c r="E3894" s="705"/>
      <c r="F3894" s="473"/>
      <c r="G3894" s="434"/>
      <c r="H3894" s="434"/>
      <c r="I3894" s="476">
        <f t="shared" ref="I3894:I3900" si="1176">F3894+G3894+H3894</f>
        <v>0</v>
      </c>
      <c r="J3894" s="243" t="str">
        <f t="shared" si="1161"/>
        <v/>
      </c>
      <c r="K3894" s="244"/>
      <c r="L3894" s="435"/>
      <c r="M3894" s="436"/>
      <c r="N3894" s="330">
        <f t="shared" ref="N3894:N3900" si="1177">I3894</f>
        <v>0</v>
      </c>
      <c r="O3894" s="424">
        <f t="shared" ref="O3894:O3900" si="1178">L3894+M3894-N3894</f>
        <v>0</v>
      </c>
      <c r="P3894" s="244"/>
      <c r="Q3894" s="435"/>
      <c r="R3894" s="436"/>
      <c r="S3894" s="429">
        <f t="shared" ref="S3894:S3900" si="1179">+IF(+(L3894+M3894)&gt;=I3894,+M3894,+(+I3894-L3894))</f>
        <v>0</v>
      </c>
      <c r="T3894" s="315">
        <f t="shared" ref="T3894:T3900" si="1180">Q3894+R3894-S3894</f>
        <v>0</v>
      </c>
      <c r="U3894" s="436"/>
      <c r="V3894" s="436"/>
      <c r="W3894" s="253"/>
      <c r="X3894" s="313">
        <f t="shared" si="1162"/>
        <v>0</v>
      </c>
    </row>
    <row r="3895" spans="2:24" ht="18.600000000000001" hidden="1" thickBot="1">
      <c r="B3895" s="175"/>
      <c r="C3895" s="178">
        <v>5202</v>
      </c>
      <c r="D3895" s="179" t="s">
        <v>263</v>
      </c>
      <c r="E3895" s="705"/>
      <c r="F3895" s="473"/>
      <c r="G3895" s="434"/>
      <c r="H3895" s="434"/>
      <c r="I3895" s="476">
        <f t="shared" si="1176"/>
        <v>0</v>
      </c>
      <c r="J3895" s="243" t="str">
        <f t="shared" si="1161"/>
        <v/>
      </c>
      <c r="K3895" s="244"/>
      <c r="L3895" s="435"/>
      <c r="M3895" s="436"/>
      <c r="N3895" s="330">
        <f t="shared" si="1177"/>
        <v>0</v>
      </c>
      <c r="O3895" s="424">
        <f t="shared" si="1178"/>
        <v>0</v>
      </c>
      <c r="P3895" s="244"/>
      <c r="Q3895" s="435"/>
      <c r="R3895" s="436"/>
      <c r="S3895" s="429">
        <f t="shared" si="1179"/>
        <v>0</v>
      </c>
      <c r="T3895" s="315">
        <f t="shared" si="1180"/>
        <v>0</v>
      </c>
      <c r="U3895" s="436"/>
      <c r="V3895" s="436"/>
      <c r="W3895" s="253"/>
      <c r="X3895" s="313">
        <f t="shared" si="1162"/>
        <v>0</v>
      </c>
    </row>
    <row r="3896" spans="2:24" ht="18.600000000000001" hidden="1" thickBot="1">
      <c r="B3896" s="175"/>
      <c r="C3896" s="178">
        <v>5203</v>
      </c>
      <c r="D3896" s="179" t="s">
        <v>924</v>
      </c>
      <c r="E3896" s="705"/>
      <c r="F3896" s="473"/>
      <c r="G3896" s="434"/>
      <c r="H3896" s="434"/>
      <c r="I3896" s="476">
        <f t="shared" si="1176"/>
        <v>0</v>
      </c>
      <c r="J3896" s="243" t="str">
        <f t="shared" si="1161"/>
        <v/>
      </c>
      <c r="K3896" s="244"/>
      <c r="L3896" s="435"/>
      <c r="M3896" s="436"/>
      <c r="N3896" s="330">
        <f t="shared" si="1177"/>
        <v>0</v>
      </c>
      <c r="O3896" s="424">
        <f t="shared" si="1178"/>
        <v>0</v>
      </c>
      <c r="P3896" s="244"/>
      <c r="Q3896" s="435"/>
      <c r="R3896" s="436"/>
      <c r="S3896" s="429">
        <f t="shared" si="1179"/>
        <v>0</v>
      </c>
      <c r="T3896" s="315">
        <f t="shared" si="1180"/>
        <v>0</v>
      </c>
      <c r="U3896" s="436"/>
      <c r="V3896" s="436"/>
      <c r="W3896" s="253"/>
      <c r="X3896" s="313">
        <f t="shared" si="1162"/>
        <v>0</v>
      </c>
    </row>
    <row r="3897" spans="2:24" ht="18.600000000000001" hidden="1" thickBot="1">
      <c r="B3897" s="175"/>
      <c r="C3897" s="178">
        <v>5204</v>
      </c>
      <c r="D3897" s="179" t="s">
        <v>925</v>
      </c>
      <c r="E3897" s="705"/>
      <c r="F3897" s="473"/>
      <c r="G3897" s="434"/>
      <c r="H3897" s="434"/>
      <c r="I3897" s="476">
        <f t="shared" si="1176"/>
        <v>0</v>
      </c>
      <c r="J3897" s="243" t="str">
        <f t="shared" si="1161"/>
        <v/>
      </c>
      <c r="K3897" s="244"/>
      <c r="L3897" s="435"/>
      <c r="M3897" s="436"/>
      <c r="N3897" s="330">
        <f t="shared" si="1177"/>
        <v>0</v>
      </c>
      <c r="O3897" s="424">
        <f t="shared" si="1178"/>
        <v>0</v>
      </c>
      <c r="P3897" s="244"/>
      <c r="Q3897" s="435"/>
      <c r="R3897" s="436"/>
      <c r="S3897" s="429">
        <f t="shared" si="1179"/>
        <v>0</v>
      </c>
      <c r="T3897" s="315">
        <f t="shared" si="1180"/>
        <v>0</v>
      </c>
      <c r="U3897" s="436"/>
      <c r="V3897" s="436"/>
      <c r="W3897" s="253"/>
      <c r="X3897" s="313">
        <f t="shared" si="1162"/>
        <v>0</v>
      </c>
    </row>
    <row r="3898" spans="2:24" ht="18.600000000000001" hidden="1" thickBot="1">
      <c r="B3898" s="175"/>
      <c r="C3898" s="178">
        <v>5205</v>
      </c>
      <c r="D3898" s="179" t="s">
        <v>926</v>
      </c>
      <c r="E3898" s="705"/>
      <c r="F3898" s="473"/>
      <c r="G3898" s="434"/>
      <c r="H3898" s="434"/>
      <c r="I3898" s="476">
        <f t="shared" si="1176"/>
        <v>0</v>
      </c>
      <c r="J3898" s="243" t="str">
        <f t="shared" si="1161"/>
        <v/>
      </c>
      <c r="K3898" s="244"/>
      <c r="L3898" s="435"/>
      <c r="M3898" s="436"/>
      <c r="N3898" s="330">
        <f t="shared" si="1177"/>
        <v>0</v>
      </c>
      <c r="O3898" s="424">
        <f t="shared" si="1178"/>
        <v>0</v>
      </c>
      <c r="P3898" s="244"/>
      <c r="Q3898" s="435"/>
      <c r="R3898" s="436"/>
      <c r="S3898" s="429">
        <f t="shared" si="1179"/>
        <v>0</v>
      </c>
      <c r="T3898" s="315">
        <f t="shared" si="1180"/>
        <v>0</v>
      </c>
      <c r="U3898" s="436"/>
      <c r="V3898" s="436"/>
      <c r="W3898" s="253"/>
      <c r="X3898" s="313">
        <f t="shared" si="1162"/>
        <v>0</v>
      </c>
    </row>
    <row r="3899" spans="2:24" ht="18.600000000000001" hidden="1" thickBot="1">
      <c r="B3899" s="175"/>
      <c r="C3899" s="178">
        <v>5206</v>
      </c>
      <c r="D3899" s="179" t="s">
        <v>927</v>
      </c>
      <c r="E3899" s="705"/>
      <c r="F3899" s="473"/>
      <c r="G3899" s="434"/>
      <c r="H3899" s="434"/>
      <c r="I3899" s="476">
        <f t="shared" si="1176"/>
        <v>0</v>
      </c>
      <c r="J3899" s="243" t="str">
        <f t="shared" si="1161"/>
        <v/>
      </c>
      <c r="K3899" s="244"/>
      <c r="L3899" s="435"/>
      <c r="M3899" s="436"/>
      <c r="N3899" s="330">
        <f t="shared" si="1177"/>
        <v>0</v>
      </c>
      <c r="O3899" s="424">
        <f t="shared" si="1178"/>
        <v>0</v>
      </c>
      <c r="P3899" s="244"/>
      <c r="Q3899" s="435"/>
      <c r="R3899" s="436"/>
      <c r="S3899" s="429">
        <f t="shared" si="1179"/>
        <v>0</v>
      </c>
      <c r="T3899" s="315">
        <f t="shared" si="1180"/>
        <v>0</v>
      </c>
      <c r="U3899" s="436"/>
      <c r="V3899" s="436"/>
      <c r="W3899" s="253"/>
      <c r="X3899" s="313">
        <f t="shared" si="1162"/>
        <v>0</v>
      </c>
    </row>
    <row r="3900" spans="2:24" ht="18.600000000000001" hidden="1" thickBot="1">
      <c r="B3900" s="175"/>
      <c r="C3900" s="180">
        <v>5219</v>
      </c>
      <c r="D3900" s="181" t="s">
        <v>928</v>
      </c>
      <c r="E3900" s="705"/>
      <c r="F3900" s="473"/>
      <c r="G3900" s="434"/>
      <c r="H3900" s="434"/>
      <c r="I3900" s="476">
        <f t="shared" si="1176"/>
        <v>0</v>
      </c>
      <c r="J3900" s="243" t="str">
        <f t="shared" ref="J3900:J3919" si="1181">(IF($E3900&lt;&gt;0,$J$2,IF($I3900&lt;&gt;0,$J$2,"")))</f>
        <v/>
      </c>
      <c r="K3900" s="244"/>
      <c r="L3900" s="435"/>
      <c r="M3900" s="436"/>
      <c r="N3900" s="330">
        <f t="shared" si="1177"/>
        <v>0</v>
      </c>
      <c r="O3900" s="424">
        <f t="shared" si="1178"/>
        <v>0</v>
      </c>
      <c r="P3900" s="244"/>
      <c r="Q3900" s="435"/>
      <c r="R3900" s="436"/>
      <c r="S3900" s="429">
        <f t="shared" si="1179"/>
        <v>0</v>
      </c>
      <c r="T3900" s="315">
        <f t="shared" si="1180"/>
        <v>0</v>
      </c>
      <c r="U3900" s="436"/>
      <c r="V3900" s="436"/>
      <c r="W3900" s="253"/>
      <c r="X3900" s="313">
        <f t="shared" ref="X3900:X3931" si="1182">T3900-U3900-V3900-W3900</f>
        <v>0</v>
      </c>
    </row>
    <row r="3901" spans="2:24" ht="18.600000000000001" hidden="1" thickBot="1">
      <c r="B3901" s="693">
        <v>5300</v>
      </c>
      <c r="C3901" s="968" t="s">
        <v>929</v>
      </c>
      <c r="D3901" s="968"/>
      <c r="E3901" s="694"/>
      <c r="F3901" s="697">
        <f>SUM(F3902:F3903)</f>
        <v>0</v>
      </c>
      <c r="G3901" s="698">
        <f>SUM(G3902:G3903)</f>
        <v>0</v>
      </c>
      <c r="H3901" s="698">
        <f>SUM(H3902:H3903)</f>
        <v>0</v>
      </c>
      <c r="I3901" s="698">
        <f>SUM(I3902:I3903)</f>
        <v>0</v>
      </c>
      <c r="J3901" s="243" t="str">
        <f t="shared" si="1181"/>
        <v/>
      </c>
      <c r="K3901" s="244"/>
      <c r="L3901" s="326">
        <f>SUM(L3902:L3903)</f>
        <v>0</v>
      </c>
      <c r="M3901" s="327">
        <f>SUM(M3902:M3903)</f>
        <v>0</v>
      </c>
      <c r="N3901" s="432">
        <f>SUM(N3902:N3903)</f>
        <v>0</v>
      </c>
      <c r="O3901" s="433">
        <f>SUM(O3902:O3903)</f>
        <v>0</v>
      </c>
      <c r="P3901" s="244"/>
      <c r="Q3901" s="326">
        <f t="shared" ref="Q3901:W3901" si="1183">SUM(Q3902:Q3903)</f>
        <v>0</v>
      </c>
      <c r="R3901" s="327">
        <f t="shared" si="1183"/>
        <v>0</v>
      </c>
      <c r="S3901" s="327">
        <f t="shared" si="1183"/>
        <v>0</v>
      </c>
      <c r="T3901" s="327">
        <f t="shared" si="1183"/>
        <v>0</v>
      </c>
      <c r="U3901" s="327">
        <f t="shared" si="1183"/>
        <v>0</v>
      </c>
      <c r="V3901" s="327">
        <f t="shared" si="1183"/>
        <v>0</v>
      </c>
      <c r="W3901" s="433">
        <f t="shared" si="1183"/>
        <v>0</v>
      </c>
      <c r="X3901" s="313">
        <f t="shared" si="1182"/>
        <v>0</v>
      </c>
    </row>
    <row r="3902" spans="2:24" ht="18.600000000000001" hidden="1" thickBot="1">
      <c r="B3902" s="175"/>
      <c r="C3902" s="176">
        <v>5301</v>
      </c>
      <c r="D3902" s="177" t="s">
        <v>1441</v>
      </c>
      <c r="E3902" s="705"/>
      <c r="F3902" s="473"/>
      <c r="G3902" s="434"/>
      <c r="H3902" s="434"/>
      <c r="I3902" s="476">
        <f>F3902+G3902+H3902</f>
        <v>0</v>
      </c>
      <c r="J3902" s="243" t="str">
        <f t="shared" si="1181"/>
        <v/>
      </c>
      <c r="K3902" s="244"/>
      <c r="L3902" s="435"/>
      <c r="M3902" s="436"/>
      <c r="N3902" s="330">
        <f>I3902</f>
        <v>0</v>
      </c>
      <c r="O3902" s="424">
        <f>L3902+M3902-N3902</f>
        <v>0</v>
      </c>
      <c r="P3902" s="244"/>
      <c r="Q3902" s="435"/>
      <c r="R3902" s="436"/>
      <c r="S3902" s="429">
        <f>+IF(+(L3902+M3902)&gt;=I3902,+M3902,+(+I3902-L3902))</f>
        <v>0</v>
      </c>
      <c r="T3902" s="315">
        <f>Q3902+R3902-S3902</f>
        <v>0</v>
      </c>
      <c r="U3902" s="436"/>
      <c r="V3902" s="436"/>
      <c r="W3902" s="253"/>
      <c r="X3902" s="313">
        <f t="shared" si="1182"/>
        <v>0</v>
      </c>
    </row>
    <row r="3903" spans="2:24" ht="18.600000000000001" hidden="1" thickBot="1">
      <c r="B3903" s="175"/>
      <c r="C3903" s="180">
        <v>5309</v>
      </c>
      <c r="D3903" s="181" t="s">
        <v>930</v>
      </c>
      <c r="E3903" s="705"/>
      <c r="F3903" s="473"/>
      <c r="G3903" s="434"/>
      <c r="H3903" s="434"/>
      <c r="I3903" s="476">
        <f>F3903+G3903+H3903</f>
        <v>0</v>
      </c>
      <c r="J3903" s="243" t="str">
        <f t="shared" si="1181"/>
        <v/>
      </c>
      <c r="K3903" s="244"/>
      <c r="L3903" s="435"/>
      <c r="M3903" s="436"/>
      <c r="N3903" s="330">
        <f>I3903</f>
        <v>0</v>
      </c>
      <c r="O3903" s="424">
        <f>L3903+M3903-N3903</f>
        <v>0</v>
      </c>
      <c r="P3903" s="244"/>
      <c r="Q3903" s="435"/>
      <c r="R3903" s="436"/>
      <c r="S3903" s="429">
        <f>+IF(+(L3903+M3903)&gt;=I3903,+M3903,+(+I3903-L3903))</f>
        <v>0</v>
      </c>
      <c r="T3903" s="315">
        <f>Q3903+R3903-S3903</f>
        <v>0</v>
      </c>
      <c r="U3903" s="436"/>
      <c r="V3903" s="436"/>
      <c r="W3903" s="253"/>
      <c r="X3903" s="313">
        <f t="shared" si="1182"/>
        <v>0</v>
      </c>
    </row>
    <row r="3904" spans="2:24" ht="18.600000000000001" hidden="1" thickBot="1">
      <c r="B3904" s="693">
        <v>5400</v>
      </c>
      <c r="C3904" s="949" t="s">
        <v>1011</v>
      </c>
      <c r="D3904" s="949"/>
      <c r="E3904" s="694"/>
      <c r="F3904" s="695"/>
      <c r="G3904" s="696"/>
      <c r="H3904" s="696"/>
      <c r="I3904" s="692">
        <f>F3904+G3904+H3904</f>
        <v>0</v>
      </c>
      <c r="J3904" s="243" t="str">
        <f t="shared" si="1181"/>
        <v/>
      </c>
      <c r="K3904" s="244"/>
      <c r="L3904" s="430"/>
      <c r="M3904" s="431"/>
      <c r="N3904" s="327">
        <f>I3904</f>
        <v>0</v>
      </c>
      <c r="O3904" s="424">
        <f>L3904+M3904-N3904</f>
        <v>0</v>
      </c>
      <c r="P3904" s="244"/>
      <c r="Q3904" s="430"/>
      <c r="R3904" s="431"/>
      <c r="S3904" s="429">
        <f>+IF(+(L3904+M3904)&gt;=I3904,+M3904,+(+I3904-L3904))</f>
        <v>0</v>
      </c>
      <c r="T3904" s="315">
        <f>Q3904+R3904-S3904</f>
        <v>0</v>
      </c>
      <c r="U3904" s="431"/>
      <c r="V3904" s="431"/>
      <c r="W3904" s="253"/>
      <c r="X3904" s="313">
        <f t="shared" si="1182"/>
        <v>0</v>
      </c>
    </row>
    <row r="3905" spans="2:24" ht="18.600000000000001" hidden="1" thickBot="1">
      <c r="B3905" s="686">
        <v>5500</v>
      </c>
      <c r="C3905" s="952" t="s">
        <v>1012</v>
      </c>
      <c r="D3905" s="952"/>
      <c r="E3905" s="687"/>
      <c r="F3905" s="688">
        <f>SUM(F3906:F3909)</f>
        <v>0</v>
      </c>
      <c r="G3905" s="689">
        <f>SUM(G3906:G3909)</f>
        <v>0</v>
      </c>
      <c r="H3905" s="689">
        <f>SUM(H3906:H3909)</f>
        <v>0</v>
      </c>
      <c r="I3905" s="689">
        <f>SUM(I3906:I3909)</f>
        <v>0</v>
      </c>
      <c r="J3905" s="243" t="str">
        <f t="shared" si="1181"/>
        <v/>
      </c>
      <c r="K3905" s="244"/>
      <c r="L3905" s="316">
        <f>SUM(L3906:L3909)</f>
        <v>0</v>
      </c>
      <c r="M3905" s="317">
        <f>SUM(M3906:M3909)</f>
        <v>0</v>
      </c>
      <c r="N3905" s="425">
        <f>SUM(N3906:N3909)</f>
        <v>0</v>
      </c>
      <c r="O3905" s="426">
        <f>SUM(O3906:O3909)</f>
        <v>0</v>
      </c>
      <c r="P3905" s="244"/>
      <c r="Q3905" s="316">
        <f t="shared" ref="Q3905:W3905" si="1184">SUM(Q3906:Q3909)</f>
        <v>0</v>
      </c>
      <c r="R3905" s="317">
        <f t="shared" si="1184"/>
        <v>0</v>
      </c>
      <c r="S3905" s="317">
        <f t="shared" si="1184"/>
        <v>0</v>
      </c>
      <c r="T3905" s="317">
        <f t="shared" si="1184"/>
        <v>0</v>
      </c>
      <c r="U3905" s="317">
        <f t="shared" si="1184"/>
        <v>0</v>
      </c>
      <c r="V3905" s="317">
        <f t="shared" si="1184"/>
        <v>0</v>
      </c>
      <c r="W3905" s="426">
        <f t="shared" si="1184"/>
        <v>0</v>
      </c>
      <c r="X3905" s="313">
        <f t="shared" si="1182"/>
        <v>0</v>
      </c>
    </row>
    <row r="3906" spans="2:24" ht="18.600000000000001" hidden="1" thickBot="1">
      <c r="B3906" s="173"/>
      <c r="C3906" s="144">
        <v>5501</v>
      </c>
      <c r="D3906" s="163" t="s">
        <v>1013</v>
      </c>
      <c r="E3906" s="704"/>
      <c r="F3906" s="449"/>
      <c r="G3906" s="245"/>
      <c r="H3906" s="245"/>
      <c r="I3906" s="476">
        <f>F3906+G3906+H3906</f>
        <v>0</v>
      </c>
      <c r="J3906" s="243" t="str">
        <f t="shared" si="1181"/>
        <v/>
      </c>
      <c r="K3906" s="244"/>
      <c r="L3906" s="423"/>
      <c r="M3906" s="252"/>
      <c r="N3906" s="315">
        <f>I3906</f>
        <v>0</v>
      </c>
      <c r="O3906" s="424">
        <f>L3906+M3906-N3906</f>
        <v>0</v>
      </c>
      <c r="P3906" s="244"/>
      <c r="Q3906" s="423"/>
      <c r="R3906" s="252"/>
      <c r="S3906" s="429">
        <f>+IF(+(L3906+M3906)&gt;=I3906,+M3906,+(+I3906-L3906))</f>
        <v>0</v>
      </c>
      <c r="T3906" s="315">
        <f>Q3906+R3906-S3906</f>
        <v>0</v>
      </c>
      <c r="U3906" s="252"/>
      <c r="V3906" s="252"/>
      <c r="W3906" s="253"/>
      <c r="X3906" s="313">
        <f t="shared" si="1182"/>
        <v>0</v>
      </c>
    </row>
    <row r="3907" spans="2:24" ht="18.600000000000001" hidden="1" thickBot="1">
      <c r="B3907" s="173"/>
      <c r="C3907" s="137">
        <v>5502</v>
      </c>
      <c r="D3907" s="145" t="s">
        <v>1014</v>
      </c>
      <c r="E3907" s="704"/>
      <c r="F3907" s="449"/>
      <c r="G3907" s="245"/>
      <c r="H3907" s="245"/>
      <c r="I3907" s="476">
        <f>F3907+G3907+H3907</f>
        <v>0</v>
      </c>
      <c r="J3907" s="243" t="str">
        <f t="shared" si="1181"/>
        <v/>
      </c>
      <c r="K3907" s="244"/>
      <c r="L3907" s="423"/>
      <c r="M3907" s="252"/>
      <c r="N3907" s="315">
        <f>I3907</f>
        <v>0</v>
      </c>
      <c r="O3907" s="424">
        <f>L3907+M3907-N3907</f>
        <v>0</v>
      </c>
      <c r="P3907" s="244"/>
      <c r="Q3907" s="423"/>
      <c r="R3907" s="252"/>
      <c r="S3907" s="429">
        <f>+IF(+(L3907+M3907)&gt;=I3907,+M3907,+(+I3907-L3907))</f>
        <v>0</v>
      </c>
      <c r="T3907" s="315">
        <f>Q3907+R3907-S3907</f>
        <v>0</v>
      </c>
      <c r="U3907" s="252"/>
      <c r="V3907" s="252"/>
      <c r="W3907" s="253"/>
      <c r="X3907" s="313">
        <f t="shared" si="1182"/>
        <v>0</v>
      </c>
    </row>
    <row r="3908" spans="2:24" ht="18.600000000000001" hidden="1" thickBot="1">
      <c r="B3908" s="173"/>
      <c r="C3908" s="137">
        <v>5503</v>
      </c>
      <c r="D3908" s="139" t="s">
        <v>1015</v>
      </c>
      <c r="E3908" s="704"/>
      <c r="F3908" s="449"/>
      <c r="G3908" s="245"/>
      <c r="H3908" s="245"/>
      <c r="I3908" s="476">
        <f>F3908+G3908+H3908</f>
        <v>0</v>
      </c>
      <c r="J3908" s="243" t="str">
        <f t="shared" si="1181"/>
        <v/>
      </c>
      <c r="K3908" s="244"/>
      <c r="L3908" s="423"/>
      <c r="M3908" s="252"/>
      <c r="N3908" s="315">
        <f>I3908</f>
        <v>0</v>
      </c>
      <c r="O3908" s="424">
        <f>L3908+M3908-N3908</f>
        <v>0</v>
      </c>
      <c r="P3908" s="244"/>
      <c r="Q3908" s="423"/>
      <c r="R3908" s="252"/>
      <c r="S3908" s="429">
        <f>+IF(+(L3908+M3908)&gt;=I3908,+M3908,+(+I3908-L3908))</f>
        <v>0</v>
      </c>
      <c r="T3908" s="315">
        <f>Q3908+R3908-S3908</f>
        <v>0</v>
      </c>
      <c r="U3908" s="252"/>
      <c r="V3908" s="252"/>
      <c r="W3908" s="253"/>
      <c r="X3908" s="313">
        <f t="shared" si="1182"/>
        <v>0</v>
      </c>
    </row>
    <row r="3909" spans="2:24" ht="18.600000000000001" hidden="1" thickBot="1">
      <c r="B3909" s="173"/>
      <c r="C3909" s="137">
        <v>5504</v>
      </c>
      <c r="D3909" s="145" t="s">
        <v>1016</v>
      </c>
      <c r="E3909" s="704"/>
      <c r="F3909" s="449"/>
      <c r="G3909" s="245"/>
      <c r="H3909" s="245"/>
      <c r="I3909" s="476">
        <f>F3909+G3909+H3909</f>
        <v>0</v>
      </c>
      <c r="J3909" s="243" t="str">
        <f t="shared" si="1181"/>
        <v/>
      </c>
      <c r="K3909" s="244"/>
      <c r="L3909" s="423"/>
      <c r="M3909" s="252"/>
      <c r="N3909" s="315">
        <f>I3909</f>
        <v>0</v>
      </c>
      <c r="O3909" s="424">
        <f>L3909+M3909-N3909</f>
        <v>0</v>
      </c>
      <c r="P3909" s="244"/>
      <c r="Q3909" s="423"/>
      <c r="R3909" s="252"/>
      <c r="S3909" s="429">
        <f>+IF(+(L3909+M3909)&gt;=I3909,+M3909,+(+I3909-L3909))</f>
        <v>0</v>
      </c>
      <c r="T3909" s="315">
        <f>Q3909+R3909-S3909</f>
        <v>0</v>
      </c>
      <c r="U3909" s="252"/>
      <c r="V3909" s="252"/>
      <c r="W3909" s="253"/>
      <c r="X3909" s="313">
        <f t="shared" si="1182"/>
        <v>0</v>
      </c>
    </row>
    <row r="3910" spans="2:24" ht="18.600000000000001" hidden="1" thickBot="1">
      <c r="B3910" s="686">
        <v>5700</v>
      </c>
      <c r="C3910" s="950" t="s">
        <v>1017</v>
      </c>
      <c r="D3910" s="951"/>
      <c r="E3910" s="694"/>
      <c r="F3910" s="673">
        <v>0</v>
      </c>
      <c r="G3910" s="673">
        <v>0</v>
      </c>
      <c r="H3910" s="673">
        <v>0</v>
      </c>
      <c r="I3910" s="698">
        <f>SUM(I3911:I3913)</f>
        <v>0</v>
      </c>
      <c r="J3910" s="243" t="str">
        <f t="shared" si="1181"/>
        <v/>
      </c>
      <c r="K3910" s="244"/>
      <c r="L3910" s="326">
        <f>SUM(L3911:L3913)</f>
        <v>0</v>
      </c>
      <c r="M3910" s="327">
        <f>SUM(M3911:M3913)</f>
        <v>0</v>
      </c>
      <c r="N3910" s="432">
        <f>SUM(N3911:N3912)</f>
        <v>0</v>
      </c>
      <c r="O3910" s="433">
        <f>SUM(O3911:O3913)</f>
        <v>0</v>
      </c>
      <c r="P3910" s="244"/>
      <c r="Q3910" s="326">
        <f>SUM(Q3911:Q3913)</f>
        <v>0</v>
      </c>
      <c r="R3910" s="327">
        <f>SUM(R3911:R3913)</f>
        <v>0</v>
      </c>
      <c r="S3910" s="327">
        <f>SUM(S3911:S3913)</f>
        <v>0</v>
      </c>
      <c r="T3910" s="327">
        <f>SUM(T3911:T3913)</f>
        <v>0</v>
      </c>
      <c r="U3910" s="327">
        <f>SUM(U3911:U3913)</f>
        <v>0</v>
      </c>
      <c r="V3910" s="327">
        <f>SUM(V3911:V3912)</f>
        <v>0</v>
      </c>
      <c r="W3910" s="433">
        <f>SUM(W3911:W3913)</f>
        <v>0</v>
      </c>
      <c r="X3910" s="313">
        <f t="shared" si="1182"/>
        <v>0</v>
      </c>
    </row>
    <row r="3911" spans="2:24" ht="18.600000000000001" hidden="1" thickBot="1">
      <c r="B3911" s="175"/>
      <c r="C3911" s="176">
        <v>5701</v>
      </c>
      <c r="D3911" s="177" t="s">
        <v>1018</v>
      </c>
      <c r="E3911" s="705"/>
      <c r="F3911" s="592">
        <v>0</v>
      </c>
      <c r="G3911" s="592">
        <v>0</v>
      </c>
      <c r="H3911" s="592">
        <v>0</v>
      </c>
      <c r="I3911" s="476">
        <f>F3911+G3911+H3911</f>
        <v>0</v>
      </c>
      <c r="J3911" s="243" t="str">
        <f t="shared" si="1181"/>
        <v/>
      </c>
      <c r="K3911" s="244"/>
      <c r="L3911" s="435"/>
      <c r="M3911" s="436"/>
      <c r="N3911" s="330">
        <f>I3911</f>
        <v>0</v>
      </c>
      <c r="O3911" s="424">
        <f>L3911+M3911-N3911</f>
        <v>0</v>
      </c>
      <c r="P3911" s="244"/>
      <c r="Q3911" s="435"/>
      <c r="R3911" s="436"/>
      <c r="S3911" s="429">
        <f>+IF(+(L3911+M3911)&gt;=I3911,+M3911,+(+I3911-L3911))</f>
        <v>0</v>
      </c>
      <c r="T3911" s="315">
        <f>Q3911+R3911-S3911</f>
        <v>0</v>
      </c>
      <c r="U3911" s="436"/>
      <c r="V3911" s="436"/>
      <c r="W3911" s="253"/>
      <c r="X3911" s="313">
        <f t="shared" si="1182"/>
        <v>0</v>
      </c>
    </row>
    <row r="3912" spans="2:24" ht="18.600000000000001" hidden="1" thickBot="1">
      <c r="B3912" s="175"/>
      <c r="C3912" s="180">
        <v>5702</v>
      </c>
      <c r="D3912" s="181" t="s">
        <v>1019</v>
      </c>
      <c r="E3912" s="705"/>
      <c r="F3912" s="592">
        <v>0</v>
      </c>
      <c r="G3912" s="592">
        <v>0</v>
      </c>
      <c r="H3912" s="592">
        <v>0</v>
      </c>
      <c r="I3912" s="476">
        <f>F3912+G3912+H3912</f>
        <v>0</v>
      </c>
      <c r="J3912" s="243" t="str">
        <f t="shared" si="1181"/>
        <v/>
      </c>
      <c r="K3912" s="244"/>
      <c r="L3912" s="435"/>
      <c r="M3912" s="436"/>
      <c r="N3912" s="330">
        <f>I3912</f>
        <v>0</v>
      </c>
      <c r="O3912" s="424">
        <f>L3912+M3912-N3912</f>
        <v>0</v>
      </c>
      <c r="P3912" s="244"/>
      <c r="Q3912" s="435"/>
      <c r="R3912" s="436"/>
      <c r="S3912" s="429">
        <f>+IF(+(L3912+M3912)&gt;=I3912,+M3912,+(+I3912-L3912))</f>
        <v>0</v>
      </c>
      <c r="T3912" s="315">
        <f>Q3912+R3912-S3912</f>
        <v>0</v>
      </c>
      <c r="U3912" s="436"/>
      <c r="V3912" s="436"/>
      <c r="W3912" s="253"/>
      <c r="X3912" s="313">
        <f t="shared" si="1182"/>
        <v>0</v>
      </c>
    </row>
    <row r="3913" spans="2:24" ht="18.600000000000001" hidden="1" thickBot="1">
      <c r="B3913" s="136"/>
      <c r="C3913" s="182">
        <v>4071</v>
      </c>
      <c r="D3913" s="464" t="s">
        <v>1020</v>
      </c>
      <c r="E3913" s="704"/>
      <c r="F3913" s="592">
        <v>0</v>
      </c>
      <c r="G3913" s="592">
        <v>0</v>
      </c>
      <c r="H3913" s="592">
        <v>0</v>
      </c>
      <c r="I3913" s="476">
        <f>F3913+G3913+H3913</f>
        <v>0</v>
      </c>
      <c r="J3913" s="243" t="str">
        <f t="shared" si="1181"/>
        <v/>
      </c>
      <c r="K3913" s="244"/>
      <c r="L3913" s="713"/>
      <c r="M3913" s="667"/>
      <c r="N3913" s="667"/>
      <c r="O3913" s="714"/>
      <c r="P3913" s="244"/>
      <c r="Q3913" s="663"/>
      <c r="R3913" s="667"/>
      <c r="S3913" s="667"/>
      <c r="T3913" s="667"/>
      <c r="U3913" s="667"/>
      <c r="V3913" s="667"/>
      <c r="W3913" s="711"/>
      <c r="X3913" s="313">
        <f t="shared" si="1182"/>
        <v>0</v>
      </c>
    </row>
    <row r="3914" spans="2:24" ht="16.2" hidden="1" thickBot="1">
      <c r="B3914" s="173"/>
      <c r="C3914" s="183"/>
      <c r="D3914" s="334"/>
      <c r="E3914" s="706"/>
      <c r="F3914" s="248"/>
      <c r="G3914" s="248"/>
      <c r="H3914" s="248"/>
      <c r="I3914" s="249"/>
      <c r="J3914" s="243" t="str">
        <f t="shared" si="1181"/>
        <v/>
      </c>
      <c r="K3914" s="244"/>
      <c r="L3914" s="437"/>
      <c r="M3914" s="438"/>
      <c r="N3914" s="323"/>
      <c r="O3914" s="324"/>
      <c r="P3914" s="244"/>
      <c r="Q3914" s="437"/>
      <c r="R3914" s="438"/>
      <c r="S3914" s="323"/>
      <c r="T3914" s="323"/>
      <c r="U3914" s="438"/>
      <c r="V3914" s="323"/>
      <c r="W3914" s="324"/>
      <c r="X3914" s="324"/>
    </row>
    <row r="3915" spans="2:24" ht="18.600000000000001" hidden="1" thickBot="1">
      <c r="B3915" s="699">
        <v>98</v>
      </c>
      <c r="C3915" s="963" t="s">
        <v>1021</v>
      </c>
      <c r="D3915" s="942"/>
      <c r="E3915" s="687"/>
      <c r="F3915" s="690"/>
      <c r="G3915" s="691"/>
      <c r="H3915" s="691"/>
      <c r="I3915" s="692">
        <f>F3915+G3915+H3915</f>
        <v>0</v>
      </c>
      <c r="J3915" s="243" t="str">
        <f t="shared" si="1181"/>
        <v/>
      </c>
      <c r="K3915" s="244"/>
      <c r="L3915" s="428"/>
      <c r="M3915" s="254"/>
      <c r="N3915" s="317">
        <f>I3915</f>
        <v>0</v>
      </c>
      <c r="O3915" s="424">
        <f>L3915+M3915-N3915</f>
        <v>0</v>
      </c>
      <c r="P3915" s="244"/>
      <c r="Q3915" s="428"/>
      <c r="R3915" s="254"/>
      <c r="S3915" s="429">
        <f>+IF(+(L3915+M3915)&gt;=I3915,+M3915,+(+I3915-L3915))</f>
        <v>0</v>
      </c>
      <c r="T3915" s="315">
        <f>Q3915+R3915-S3915</f>
        <v>0</v>
      </c>
      <c r="U3915" s="254"/>
      <c r="V3915" s="254"/>
      <c r="W3915" s="253"/>
      <c r="X3915" s="313">
        <f>T3915-U3915-V3915-W3915</f>
        <v>0</v>
      </c>
    </row>
    <row r="3916" spans="2:24" ht="16.8" hidden="1" thickBot="1">
      <c r="B3916" s="184"/>
      <c r="C3916" s="335" t="s">
        <v>1022</v>
      </c>
      <c r="D3916" s="336"/>
      <c r="E3916" s="395"/>
      <c r="F3916" s="395"/>
      <c r="G3916" s="395"/>
      <c r="H3916" s="395"/>
      <c r="I3916" s="337"/>
      <c r="J3916" s="243" t="str">
        <f t="shared" si="1181"/>
        <v/>
      </c>
      <c r="K3916" s="244"/>
      <c r="L3916" s="338"/>
      <c r="M3916" s="339"/>
      <c r="N3916" s="339"/>
      <c r="O3916" s="340"/>
      <c r="P3916" s="244"/>
      <c r="Q3916" s="338"/>
      <c r="R3916" s="339"/>
      <c r="S3916" s="339"/>
      <c r="T3916" s="339"/>
      <c r="U3916" s="339"/>
      <c r="V3916" s="339"/>
      <c r="W3916" s="340"/>
      <c r="X3916" s="340"/>
    </row>
    <row r="3917" spans="2:24" ht="16.8" hidden="1" thickBot="1">
      <c r="B3917" s="184"/>
      <c r="C3917" s="341" t="s">
        <v>1023</v>
      </c>
      <c r="D3917" s="334"/>
      <c r="E3917" s="384"/>
      <c r="F3917" s="384"/>
      <c r="G3917" s="384"/>
      <c r="H3917" s="384"/>
      <c r="I3917" s="307"/>
      <c r="J3917" s="243" t="str">
        <f t="shared" si="1181"/>
        <v/>
      </c>
      <c r="K3917" s="244"/>
      <c r="L3917" s="342"/>
      <c r="M3917" s="343"/>
      <c r="N3917" s="343"/>
      <c r="O3917" s="344"/>
      <c r="P3917" s="244"/>
      <c r="Q3917" s="342"/>
      <c r="R3917" s="343"/>
      <c r="S3917" s="343"/>
      <c r="T3917" s="343"/>
      <c r="U3917" s="343"/>
      <c r="V3917" s="343"/>
      <c r="W3917" s="344"/>
      <c r="X3917" s="344"/>
    </row>
    <row r="3918" spans="2:24" ht="16.8" hidden="1" thickBot="1">
      <c r="B3918" s="185"/>
      <c r="C3918" s="345" t="s">
        <v>1688</v>
      </c>
      <c r="D3918" s="346"/>
      <c r="E3918" s="396"/>
      <c r="F3918" s="396"/>
      <c r="G3918" s="396"/>
      <c r="H3918" s="396"/>
      <c r="I3918" s="309"/>
      <c r="J3918" s="243" t="str">
        <f t="shared" si="1181"/>
        <v/>
      </c>
      <c r="K3918" s="244"/>
      <c r="L3918" s="347"/>
      <c r="M3918" s="348"/>
      <c r="N3918" s="348"/>
      <c r="O3918" s="349"/>
      <c r="P3918" s="244"/>
      <c r="Q3918" s="347"/>
      <c r="R3918" s="348"/>
      <c r="S3918" s="348"/>
      <c r="T3918" s="348"/>
      <c r="U3918" s="348"/>
      <c r="V3918" s="348"/>
      <c r="W3918" s="349"/>
      <c r="X3918" s="349"/>
    </row>
    <row r="3919" spans="2:24" ht="18.600000000000001" thickBot="1">
      <c r="B3919" s="607"/>
      <c r="C3919" s="608" t="s">
        <v>1242</v>
      </c>
      <c r="D3919" s="609" t="s">
        <v>1024</v>
      </c>
      <c r="E3919" s="700"/>
      <c r="F3919" s="700">
        <f>SUM(F3804,F3807,F3813,F3821,F3822,F3840,F3844,F3850,F3853,F3854,F3855,F3856,F3857,F3866,F3872,F3873,F3874,F3875,F3882,F3886,F3887,F3888,F3889,F3892,F3893,F3901,F3904,F3905,F3910)+F3915</f>
        <v>0</v>
      </c>
      <c r="G3919" s="700">
        <f>SUM(G3804,G3807,G3813,G3821,G3822,G3840,G3844,G3850,G3853,G3854,G3855,G3856,G3857,G3866,G3872,G3873,G3874,G3875,G3882,G3886,G3887,G3888,G3889,G3892,G3893,G3901,G3904,G3905,G3910)+G3915</f>
        <v>7000</v>
      </c>
      <c r="H3919" s="700">
        <f>SUM(H3804,H3807,H3813,H3821,H3822,H3840,H3844,H3850,H3853,H3854,H3855,H3856,H3857,H3866,H3872,H3873,H3874,H3875,H3882,H3886,H3887,H3888,H3889,H3892,H3893,H3901,H3904,H3905,H3910)+H3915</f>
        <v>0</v>
      </c>
      <c r="I3919" s="700">
        <f>SUM(I3804,I3807,I3813,I3821,I3822,I3840,I3844,I3850,I3853,I3854,I3855,I3856,I3857,I3866,I3872,I3873,I3874,I3875,I3882,I3886,I3887,I3888,I3889,I3892,I3893,I3901,I3904,I3905,I3910)+I3915</f>
        <v>7000</v>
      </c>
      <c r="J3919" s="243">
        <f t="shared" si="1181"/>
        <v>1</v>
      </c>
      <c r="K3919" s="439" t="str">
        <f>LEFT(C3801,1)</f>
        <v>9</v>
      </c>
      <c r="L3919" s="276">
        <f>SUM(L3804,L3807,L3813,L3821,L3822,L3840,L3844,L3850,L3853,L3854,L3855,L3856,L3857,L3866,L3872,L3873,L3874,L3875,L3882,L3886,L3887,L3888,L3889,L3892,L3893,L3901,L3904,L3905,L3910)+L3915</f>
        <v>0</v>
      </c>
      <c r="M3919" s="276">
        <f>SUM(M3804,M3807,M3813,M3821,M3822,M3840,M3844,M3850,M3853,M3854,M3855,M3856,M3857,M3866,M3872,M3873,M3874,M3875,M3882,M3886,M3887,M3888,M3889,M3892,M3893,M3901,M3904,M3905,M3910)+M3915</f>
        <v>0</v>
      </c>
      <c r="N3919" s="276">
        <f>SUM(N3804,N3807,N3813,N3821,N3822,N3840,N3844,N3850,N3853,N3854,N3855,N3856,N3857,N3866,N3872,N3873,N3874,N3875,N3882,N3886,N3887,N3888,N3889,N3892,N3893,N3901,N3904,N3905,N3910)+N3915</f>
        <v>7000</v>
      </c>
      <c r="O3919" s="276">
        <f>SUM(O3804,O3807,O3813,O3821,O3822,O3840,O3844,O3850,O3853,O3854,O3855,O3856,O3857,O3866,O3872,O3873,O3874,O3875,O3882,O3886,O3887,O3888,O3889,O3892,O3893,O3901,O3904,O3905,O3910)+O3915</f>
        <v>-7000</v>
      </c>
      <c r="P3919" s="222"/>
      <c r="Q3919" s="276">
        <f t="shared" ref="Q3919:W3919" si="1185">SUM(Q3804,Q3807,Q3813,Q3821,Q3822,Q3840,Q3844,Q3850,Q3853,Q3854,Q3855,Q3856,Q3857,Q3866,Q3872,Q3873,Q3874,Q3875,Q3882,Q3886,Q3887,Q3888,Q3889,Q3892,Q3893,Q3901,Q3904,Q3905,Q3910)+Q3915</f>
        <v>0</v>
      </c>
      <c r="R3919" s="276">
        <f t="shared" si="1185"/>
        <v>0</v>
      </c>
      <c r="S3919" s="276">
        <f t="shared" si="1185"/>
        <v>0</v>
      </c>
      <c r="T3919" s="276">
        <f t="shared" si="1185"/>
        <v>0</v>
      </c>
      <c r="U3919" s="276">
        <f t="shared" si="1185"/>
        <v>0</v>
      </c>
      <c r="V3919" s="276">
        <f t="shared" si="1185"/>
        <v>0</v>
      </c>
      <c r="W3919" s="276">
        <f t="shared" si="1185"/>
        <v>0</v>
      </c>
      <c r="X3919" s="313">
        <f>T3919-U3919-V3919-W3919</f>
        <v>0</v>
      </c>
    </row>
    <row r="3920" spans="2:24">
      <c r="B3920" s="554" t="s">
        <v>32</v>
      </c>
      <c r="C3920" s="186"/>
      <c r="I3920" s="219"/>
      <c r="J3920" s="221">
        <f>J3919</f>
        <v>1</v>
      </c>
      <c r="P3920"/>
    </row>
    <row r="3921" spans="2:24">
      <c r="B3921" s="392"/>
      <c r="C3921" s="392"/>
      <c r="D3921" s="393"/>
      <c r="E3921" s="392"/>
      <c r="F3921" s="392"/>
      <c r="G3921" s="392"/>
      <c r="H3921" s="392"/>
      <c r="I3921" s="394"/>
      <c r="J3921" s="221">
        <f>J3919</f>
        <v>1</v>
      </c>
      <c r="L3921" s="392"/>
      <c r="M3921" s="392"/>
      <c r="N3921" s="394"/>
      <c r="O3921" s="394"/>
      <c r="P3921" s="394"/>
      <c r="Q3921" s="392"/>
      <c r="R3921" s="392"/>
      <c r="S3921" s="394"/>
      <c r="T3921" s="394"/>
      <c r="U3921" s="392"/>
      <c r="V3921" s="394"/>
      <c r="W3921" s="394"/>
      <c r="X3921" s="394"/>
    </row>
    <row r="3922" spans="2:24" ht="18" hidden="1">
      <c r="B3922" s="402"/>
      <c r="C3922" s="402"/>
      <c r="D3922" s="402"/>
      <c r="E3922" s="402"/>
      <c r="F3922" s="402"/>
      <c r="G3922" s="402"/>
      <c r="H3922" s="402"/>
      <c r="I3922" s="484"/>
      <c r="J3922" s="440">
        <f>(IF(E3919&lt;&gt;0,$G$2,IF(I3919&lt;&gt;0,$G$2,"")))</f>
        <v>0</v>
      </c>
    </row>
    <row r="3923" spans="2:24" ht="18" hidden="1">
      <c r="B3923" s="402"/>
      <c r="C3923" s="402"/>
      <c r="D3923" s="474"/>
      <c r="E3923" s="402"/>
      <c r="F3923" s="402"/>
      <c r="G3923" s="402"/>
      <c r="H3923" s="402"/>
      <c r="I3923" s="484"/>
      <c r="J3923" s="440" t="str">
        <f>(IF(E3920&lt;&gt;0,$G$2,IF(I3920&lt;&gt;0,$G$2,"")))</f>
        <v/>
      </c>
    </row>
  </sheetData>
  <autoFilter ref="J1:J3923">
    <filterColumn colId="0">
      <filters>
        <filter val="1"/>
      </filters>
    </filterColumn>
  </autoFilter>
  <mergeCells count="1137">
    <mergeCell ref="C3915:D3915"/>
    <mergeCell ref="C3893:D3893"/>
    <mergeCell ref="C3866:D3866"/>
    <mergeCell ref="C3872:D3872"/>
    <mergeCell ref="C3873:D3873"/>
    <mergeCell ref="C3874:D3874"/>
    <mergeCell ref="C3888:D3888"/>
    <mergeCell ref="C3887:D3887"/>
    <mergeCell ref="C3889:D3889"/>
    <mergeCell ref="C3901:D3901"/>
    <mergeCell ref="M3797:M3798"/>
    <mergeCell ref="O3797:O3798"/>
    <mergeCell ref="F3797:I3797"/>
    <mergeCell ref="C3882:D3882"/>
    <mergeCell ref="C3804:D3804"/>
    <mergeCell ref="C3854:D3854"/>
    <mergeCell ref="C3855:D3855"/>
    <mergeCell ref="C3856:D3856"/>
    <mergeCell ref="C3892:D3892"/>
    <mergeCell ref="C3910:D3910"/>
    <mergeCell ref="C3857:D3857"/>
    <mergeCell ref="C3904:D3904"/>
    <mergeCell ref="C3905:D3905"/>
    <mergeCell ref="C3875:D3875"/>
    <mergeCell ref="C3886:D3886"/>
    <mergeCell ref="T3797:T3798"/>
    <mergeCell ref="Q3797:Q3798"/>
    <mergeCell ref="R3797:R3798"/>
    <mergeCell ref="C3840:D3840"/>
    <mergeCell ref="C3807:D3807"/>
    <mergeCell ref="C3813:D3813"/>
    <mergeCell ref="C3821:D3821"/>
    <mergeCell ref="N3797:N3798"/>
    <mergeCell ref="S3797:S3798"/>
    <mergeCell ref="L3797:L3798"/>
    <mergeCell ref="B3788:D3788"/>
    <mergeCell ref="B3790:D3790"/>
    <mergeCell ref="B3793:D3793"/>
    <mergeCell ref="C3844:D3844"/>
    <mergeCell ref="C3822:D3822"/>
    <mergeCell ref="C3853:D3853"/>
    <mergeCell ref="C3850:D3850"/>
    <mergeCell ref="C3777:D3777"/>
    <mergeCell ref="C3755:D3755"/>
    <mergeCell ref="C3728:D3728"/>
    <mergeCell ref="C3734:D3734"/>
    <mergeCell ref="C3735:D3735"/>
    <mergeCell ref="C3736:D3736"/>
    <mergeCell ref="C3750:D3750"/>
    <mergeCell ref="C3749:D3749"/>
    <mergeCell ref="C3751:D3751"/>
    <mergeCell ref="C3763:D3763"/>
    <mergeCell ref="M3659:M3660"/>
    <mergeCell ref="O3659:O3660"/>
    <mergeCell ref="F3659:I3659"/>
    <mergeCell ref="C3744:D3744"/>
    <mergeCell ref="C3666:D3666"/>
    <mergeCell ref="C3716:D3716"/>
    <mergeCell ref="C3717:D3717"/>
    <mergeCell ref="C3718:D3718"/>
    <mergeCell ref="C3754:D3754"/>
    <mergeCell ref="C3772:D3772"/>
    <mergeCell ref="C3719:D3719"/>
    <mergeCell ref="C3766:D3766"/>
    <mergeCell ref="C3767:D3767"/>
    <mergeCell ref="C3737:D3737"/>
    <mergeCell ref="C3748:D3748"/>
    <mergeCell ref="T3659:T3660"/>
    <mergeCell ref="Q3659:Q3660"/>
    <mergeCell ref="R3659:R3660"/>
    <mergeCell ref="C3702:D3702"/>
    <mergeCell ref="C3669:D3669"/>
    <mergeCell ref="C3675:D3675"/>
    <mergeCell ref="C3683:D3683"/>
    <mergeCell ref="N3659:N3660"/>
    <mergeCell ref="S3659:S3660"/>
    <mergeCell ref="L3659:L3660"/>
    <mergeCell ref="B3650:D3650"/>
    <mergeCell ref="B3652:D3652"/>
    <mergeCell ref="B3655:D3655"/>
    <mergeCell ref="C3706:D3706"/>
    <mergeCell ref="C3684:D3684"/>
    <mergeCell ref="C3715:D3715"/>
    <mergeCell ref="C3712:D3712"/>
    <mergeCell ref="C3639:D3639"/>
    <mergeCell ref="C3617:D3617"/>
    <mergeCell ref="C3590:D3590"/>
    <mergeCell ref="C3596:D3596"/>
    <mergeCell ref="C3597:D3597"/>
    <mergeCell ref="C3598:D3598"/>
    <mergeCell ref="C3612:D3612"/>
    <mergeCell ref="C3611:D3611"/>
    <mergeCell ref="C3613:D3613"/>
    <mergeCell ref="C3625:D3625"/>
    <mergeCell ref="M3521:M3522"/>
    <mergeCell ref="O3521:O3522"/>
    <mergeCell ref="F3521:I3521"/>
    <mergeCell ref="C3606:D3606"/>
    <mergeCell ref="C3528:D3528"/>
    <mergeCell ref="C3578:D3578"/>
    <mergeCell ref="C3579:D3579"/>
    <mergeCell ref="C3580:D3580"/>
    <mergeCell ref="C3616:D3616"/>
    <mergeCell ref="C3634:D3634"/>
    <mergeCell ref="C3581:D3581"/>
    <mergeCell ref="C3628:D3628"/>
    <mergeCell ref="C3629:D3629"/>
    <mergeCell ref="C3599:D3599"/>
    <mergeCell ref="C3610:D3610"/>
    <mergeCell ref="T3521:T3522"/>
    <mergeCell ref="Q3521:Q3522"/>
    <mergeCell ref="R3521:R3522"/>
    <mergeCell ref="C3564:D3564"/>
    <mergeCell ref="C3531:D3531"/>
    <mergeCell ref="C3537:D3537"/>
    <mergeCell ref="C3545:D3545"/>
    <mergeCell ref="N3521:N3522"/>
    <mergeCell ref="S3521:S3522"/>
    <mergeCell ref="L3521:L3522"/>
    <mergeCell ref="B3512:D3512"/>
    <mergeCell ref="B3514:D3514"/>
    <mergeCell ref="B3517:D3517"/>
    <mergeCell ref="C3568:D3568"/>
    <mergeCell ref="C3546:D3546"/>
    <mergeCell ref="C3577:D3577"/>
    <mergeCell ref="C3574:D3574"/>
    <mergeCell ref="C3501:D3501"/>
    <mergeCell ref="C3479:D3479"/>
    <mergeCell ref="C3452:D3452"/>
    <mergeCell ref="C3458:D3458"/>
    <mergeCell ref="C3459:D3459"/>
    <mergeCell ref="C3460:D3460"/>
    <mergeCell ref="C3474:D3474"/>
    <mergeCell ref="C3473:D3473"/>
    <mergeCell ref="C3475:D3475"/>
    <mergeCell ref="C3487:D3487"/>
    <mergeCell ref="M3383:M3384"/>
    <mergeCell ref="O3383:O3384"/>
    <mergeCell ref="F3383:I3383"/>
    <mergeCell ref="C3468:D3468"/>
    <mergeCell ref="C3390:D3390"/>
    <mergeCell ref="C3440:D3440"/>
    <mergeCell ref="C3441:D3441"/>
    <mergeCell ref="C3442:D3442"/>
    <mergeCell ref="C3478:D3478"/>
    <mergeCell ref="C3496:D3496"/>
    <mergeCell ref="C3443:D3443"/>
    <mergeCell ref="C3490:D3490"/>
    <mergeCell ref="C3491:D3491"/>
    <mergeCell ref="C3461:D3461"/>
    <mergeCell ref="C3472:D3472"/>
    <mergeCell ref="T3383:T3384"/>
    <mergeCell ref="Q3383:Q3384"/>
    <mergeCell ref="R3383:R3384"/>
    <mergeCell ref="C3426:D3426"/>
    <mergeCell ref="C3393:D3393"/>
    <mergeCell ref="C3399:D3399"/>
    <mergeCell ref="C3407:D3407"/>
    <mergeCell ref="N3383:N3384"/>
    <mergeCell ref="S3383:S3384"/>
    <mergeCell ref="L3383:L3384"/>
    <mergeCell ref="B3374:D3374"/>
    <mergeCell ref="B3376:D3376"/>
    <mergeCell ref="B3379:D3379"/>
    <mergeCell ref="C3430:D3430"/>
    <mergeCell ref="C3408:D3408"/>
    <mergeCell ref="C3439:D3439"/>
    <mergeCell ref="C3436:D3436"/>
    <mergeCell ref="C3363:D3363"/>
    <mergeCell ref="C3341:D3341"/>
    <mergeCell ref="C3314:D3314"/>
    <mergeCell ref="C3320:D3320"/>
    <mergeCell ref="C3321:D3321"/>
    <mergeCell ref="C3322:D3322"/>
    <mergeCell ref="C3336:D3336"/>
    <mergeCell ref="C3335:D3335"/>
    <mergeCell ref="C3337:D3337"/>
    <mergeCell ref="C3349:D3349"/>
    <mergeCell ref="M3245:M3246"/>
    <mergeCell ref="O3245:O3246"/>
    <mergeCell ref="F3245:I3245"/>
    <mergeCell ref="C3330:D3330"/>
    <mergeCell ref="C3252:D3252"/>
    <mergeCell ref="C3302:D3302"/>
    <mergeCell ref="C3303:D3303"/>
    <mergeCell ref="C3304:D3304"/>
    <mergeCell ref="C3340:D3340"/>
    <mergeCell ref="C3358:D3358"/>
    <mergeCell ref="C3305:D3305"/>
    <mergeCell ref="C3352:D3352"/>
    <mergeCell ref="C3353:D3353"/>
    <mergeCell ref="C3323:D3323"/>
    <mergeCell ref="C3334:D3334"/>
    <mergeCell ref="T3245:T3246"/>
    <mergeCell ref="Q3245:Q3246"/>
    <mergeCell ref="R3245:R3246"/>
    <mergeCell ref="C3288:D3288"/>
    <mergeCell ref="C3255:D3255"/>
    <mergeCell ref="C3261:D3261"/>
    <mergeCell ref="C3269:D3269"/>
    <mergeCell ref="N3245:N3246"/>
    <mergeCell ref="S3245:S3246"/>
    <mergeCell ref="L3245:L3246"/>
    <mergeCell ref="B3236:D3236"/>
    <mergeCell ref="B3238:D3238"/>
    <mergeCell ref="B3241:D3241"/>
    <mergeCell ref="C3292:D3292"/>
    <mergeCell ref="C3270:D3270"/>
    <mergeCell ref="C3301:D3301"/>
    <mergeCell ref="C3298:D3298"/>
    <mergeCell ref="C3225:D3225"/>
    <mergeCell ref="C3203:D3203"/>
    <mergeCell ref="C3176:D3176"/>
    <mergeCell ref="C3182:D3182"/>
    <mergeCell ref="C3183:D3183"/>
    <mergeCell ref="C3184:D3184"/>
    <mergeCell ref="C3198:D3198"/>
    <mergeCell ref="C3197:D3197"/>
    <mergeCell ref="C3199:D3199"/>
    <mergeCell ref="C3211:D3211"/>
    <mergeCell ref="M3107:M3108"/>
    <mergeCell ref="O3107:O3108"/>
    <mergeCell ref="F3107:I3107"/>
    <mergeCell ref="C3192:D3192"/>
    <mergeCell ref="C3114:D3114"/>
    <mergeCell ref="C3164:D3164"/>
    <mergeCell ref="C3165:D3165"/>
    <mergeCell ref="C3166:D3166"/>
    <mergeCell ref="C3202:D3202"/>
    <mergeCell ref="C3220:D3220"/>
    <mergeCell ref="C3167:D3167"/>
    <mergeCell ref="C3214:D3214"/>
    <mergeCell ref="C3215:D3215"/>
    <mergeCell ref="C3185:D3185"/>
    <mergeCell ref="C3196:D3196"/>
    <mergeCell ref="T3107:T3108"/>
    <mergeCell ref="Q3107:Q3108"/>
    <mergeCell ref="R3107:R3108"/>
    <mergeCell ref="C3150:D3150"/>
    <mergeCell ref="C3117:D3117"/>
    <mergeCell ref="C3123:D3123"/>
    <mergeCell ref="C3131:D3131"/>
    <mergeCell ref="N3107:N3108"/>
    <mergeCell ref="S3107:S3108"/>
    <mergeCell ref="L3107:L3108"/>
    <mergeCell ref="B3098:D3098"/>
    <mergeCell ref="B3100:D3100"/>
    <mergeCell ref="B3103:D3103"/>
    <mergeCell ref="C3154:D3154"/>
    <mergeCell ref="C3132:D3132"/>
    <mergeCell ref="C3163:D3163"/>
    <mergeCell ref="C3160:D3160"/>
    <mergeCell ref="C3087:D3087"/>
    <mergeCell ref="C3065:D3065"/>
    <mergeCell ref="C3038:D3038"/>
    <mergeCell ref="C3044:D3044"/>
    <mergeCell ref="C3045:D3045"/>
    <mergeCell ref="C3046:D3046"/>
    <mergeCell ref="C3060:D3060"/>
    <mergeCell ref="C3059:D3059"/>
    <mergeCell ref="C3061:D3061"/>
    <mergeCell ref="C3073:D3073"/>
    <mergeCell ref="M2969:M2970"/>
    <mergeCell ref="O2969:O2970"/>
    <mergeCell ref="F2969:I2969"/>
    <mergeCell ref="C3054:D3054"/>
    <mergeCell ref="C2976:D2976"/>
    <mergeCell ref="C3026:D3026"/>
    <mergeCell ref="C3027:D3027"/>
    <mergeCell ref="C3028:D3028"/>
    <mergeCell ref="C3064:D3064"/>
    <mergeCell ref="C3082:D3082"/>
    <mergeCell ref="C3029:D3029"/>
    <mergeCell ref="C3076:D3076"/>
    <mergeCell ref="C3077:D3077"/>
    <mergeCell ref="C3047:D3047"/>
    <mergeCell ref="C3058:D3058"/>
    <mergeCell ref="T2969:T2970"/>
    <mergeCell ref="Q2969:Q2970"/>
    <mergeCell ref="R2969:R2970"/>
    <mergeCell ref="C3012:D3012"/>
    <mergeCell ref="C2979:D2979"/>
    <mergeCell ref="C2985:D2985"/>
    <mergeCell ref="C2993:D2993"/>
    <mergeCell ref="N2969:N2970"/>
    <mergeCell ref="S2969:S2970"/>
    <mergeCell ref="L2969:L2970"/>
    <mergeCell ref="B2960:D2960"/>
    <mergeCell ref="B2962:D2962"/>
    <mergeCell ref="B2965:D2965"/>
    <mergeCell ref="C3016:D3016"/>
    <mergeCell ref="C2994:D2994"/>
    <mergeCell ref="C3025:D3025"/>
    <mergeCell ref="C3022:D3022"/>
    <mergeCell ref="C2949:D2949"/>
    <mergeCell ref="C2927:D2927"/>
    <mergeCell ref="C2900:D2900"/>
    <mergeCell ref="C2906:D2906"/>
    <mergeCell ref="C2907:D2907"/>
    <mergeCell ref="C2908:D2908"/>
    <mergeCell ref="C2922:D2922"/>
    <mergeCell ref="C2921:D2921"/>
    <mergeCell ref="C2923:D2923"/>
    <mergeCell ref="C2935:D2935"/>
    <mergeCell ref="M2831:M2832"/>
    <mergeCell ref="O2831:O2832"/>
    <mergeCell ref="F2831:I2831"/>
    <mergeCell ref="C2916:D2916"/>
    <mergeCell ref="C2838:D2838"/>
    <mergeCell ref="C2888:D2888"/>
    <mergeCell ref="C2889:D2889"/>
    <mergeCell ref="C2890:D2890"/>
    <mergeCell ref="C2926:D2926"/>
    <mergeCell ref="C2944:D2944"/>
    <mergeCell ref="C2891:D2891"/>
    <mergeCell ref="C2938:D2938"/>
    <mergeCell ref="C2939:D2939"/>
    <mergeCell ref="C2909:D2909"/>
    <mergeCell ref="C2920:D2920"/>
    <mergeCell ref="T2831:T2832"/>
    <mergeCell ref="Q2831:Q2832"/>
    <mergeCell ref="R2831:R2832"/>
    <mergeCell ref="C2874:D2874"/>
    <mergeCell ref="C2841:D2841"/>
    <mergeCell ref="C2847:D2847"/>
    <mergeCell ref="C2855:D2855"/>
    <mergeCell ref="N2831:N2832"/>
    <mergeCell ref="S2831:S2832"/>
    <mergeCell ref="L2831:L2832"/>
    <mergeCell ref="B2822:D2822"/>
    <mergeCell ref="B2824:D2824"/>
    <mergeCell ref="B2827:D2827"/>
    <mergeCell ref="C2878:D2878"/>
    <mergeCell ref="C2856:D2856"/>
    <mergeCell ref="C2887:D2887"/>
    <mergeCell ref="C2884:D2884"/>
    <mergeCell ref="C2811:D2811"/>
    <mergeCell ref="C2789:D2789"/>
    <mergeCell ref="C2762:D2762"/>
    <mergeCell ref="C2768:D2768"/>
    <mergeCell ref="C2769:D2769"/>
    <mergeCell ref="C2770:D2770"/>
    <mergeCell ref="C2784:D2784"/>
    <mergeCell ref="C2783:D2783"/>
    <mergeCell ref="C2785:D2785"/>
    <mergeCell ref="C2797:D2797"/>
    <mergeCell ref="M2693:M2694"/>
    <mergeCell ref="O2693:O2694"/>
    <mergeCell ref="F2693:I2693"/>
    <mergeCell ref="C2778:D2778"/>
    <mergeCell ref="C2700:D2700"/>
    <mergeCell ref="C2750:D2750"/>
    <mergeCell ref="C2751:D2751"/>
    <mergeCell ref="C2752:D2752"/>
    <mergeCell ref="C2788:D2788"/>
    <mergeCell ref="C2806:D2806"/>
    <mergeCell ref="C2753:D2753"/>
    <mergeCell ref="C2800:D2800"/>
    <mergeCell ref="C2801:D2801"/>
    <mergeCell ref="C2771:D2771"/>
    <mergeCell ref="C2782:D2782"/>
    <mergeCell ref="T2693:T2694"/>
    <mergeCell ref="Q2693:Q2694"/>
    <mergeCell ref="R2693:R2694"/>
    <mergeCell ref="C2736:D2736"/>
    <mergeCell ref="C2703:D2703"/>
    <mergeCell ref="C2709:D2709"/>
    <mergeCell ref="C2717:D2717"/>
    <mergeCell ref="N2693:N2694"/>
    <mergeCell ref="S2693:S2694"/>
    <mergeCell ref="L2693:L2694"/>
    <mergeCell ref="B2684:D2684"/>
    <mergeCell ref="B2686:D2686"/>
    <mergeCell ref="B2689:D2689"/>
    <mergeCell ref="C2740:D2740"/>
    <mergeCell ref="C2718:D2718"/>
    <mergeCell ref="C2749:D2749"/>
    <mergeCell ref="C2746:D2746"/>
    <mergeCell ref="C2673:D2673"/>
    <mergeCell ref="C2651:D2651"/>
    <mergeCell ref="C2624:D2624"/>
    <mergeCell ref="C2630:D2630"/>
    <mergeCell ref="C2631:D2631"/>
    <mergeCell ref="C2632:D2632"/>
    <mergeCell ref="C2646:D2646"/>
    <mergeCell ref="C2645:D2645"/>
    <mergeCell ref="C2647:D2647"/>
    <mergeCell ref="C2659:D2659"/>
    <mergeCell ref="M2555:M2556"/>
    <mergeCell ref="O2555:O2556"/>
    <mergeCell ref="F2555:I2555"/>
    <mergeCell ref="C2640:D2640"/>
    <mergeCell ref="C2562:D2562"/>
    <mergeCell ref="C2612:D2612"/>
    <mergeCell ref="C2613:D2613"/>
    <mergeCell ref="C2614:D2614"/>
    <mergeCell ref="C2650:D2650"/>
    <mergeCell ref="C2668:D2668"/>
    <mergeCell ref="C2615:D2615"/>
    <mergeCell ref="C2662:D2662"/>
    <mergeCell ref="C2663:D2663"/>
    <mergeCell ref="C2633:D2633"/>
    <mergeCell ref="C2644:D2644"/>
    <mergeCell ref="T2555:T2556"/>
    <mergeCell ref="Q2555:Q2556"/>
    <mergeCell ref="R2555:R2556"/>
    <mergeCell ref="C2598:D2598"/>
    <mergeCell ref="C2565:D2565"/>
    <mergeCell ref="C2571:D2571"/>
    <mergeCell ref="C2579:D2579"/>
    <mergeCell ref="N2555:N2556"/>
    <mergeCell ref="S2555:S2556"/>
    <mergeCell ref="L2555:L2556"/>
    <mergeCell ref="B2546:D2546"/>
    <mergeCell ref="B2548:D2548"/>
    <mergeCell ref="B2551:D2551"/>
    <mergeCell ref="C2602:D2602"/>
    <mergeCell ref="C2580:D2580"/>
    <mergeCell ref="C2611:D2611"/>
    <mergeCell ref="C2608:D2608"/>
    <mergeCell ref="C2535:D2535"/>
    <mergeCell ref="C2513:D2513"/>
    <mergeCell ref="C2486:D2486"/>
    <mergeCell ref="C2492:D2492"/>
    <mergeCell ref="C2493:D2493"/>
    <mergeCell ref="C2494:D2494"/>
    <mergeCell ref="C2508:D2508"/>
    <mergeCell ref="C2507:D2507"/>
    <mergeCell ref="C2509:D2509"/>
    <mergeCell ref="C2521:D2521"/>
    <mergeCell ref="M2417:M2418"/>
    <mergeCell ref="O2417:O2418"/>
    <mergeCell ref="F2417:I2417"/>
    <mergeCell ref="C2502:D2502"/>
    <mergeCell ref="C2424:D2424"/>
    <mergeCell ref="C2474:D2474"/>
    <mergeCell ref="C2475:D2475"/>
    <mergeCell ref="C2476:D2476"/>
    <mergeCell ref="C2512:D2512"/>
    <mergeCell ref="C2530:D2530"/>
    <mergeCell ref="C2477:D2477"/>
    <mergeCell ref="C2524:D2524"/>
    <mergeCell ref="C2525:D2525"/>
    <mergeCell ref="C2495:D2495"/>
    <mergeCell ref="C2506:D2506"/>
    <mergeCell ref="T2417:T2418"/>
    <mergeCell ref="Q2417:Q2418"/>
    <mergeCell ref="R2417:R2418"/>
    <mergeCell ref="C2460:D2460"/>
    <mergeCell ref="C2427:D2427"/>
    <mergeCell ref="C2433:D2433"/>
    <mergeCell ref="C2441:D2441"/>
    <mergeCell ref="N2417:N2418"/>
    <mergeCell ref="S2417:S2418"/>
    <mergeCell ref="L2417:L2418"/>
    <mergeCell ref="B2408:D2408"/>
    <mergeCell ref="B2410:D2410"/>
    <mergeCell ref="B2413:D2413"/>
    <mergeCell ref="C2464:D2464"/>
    <mergeCell ref="C2442:D2442"/>
    <mergeCell ref="C2473:D2473"/>
    <mergeCell ref="C2470:D2470"/>
    <mergeCell ref="C2397:D2397"/>
    <mergeCell ref="C2375:D2375"/>
    <mergeCell ref="C2348:D2348"/>
    <mergeCell ref="C2354:D2354"/>
    <mergeCell ref="C2355:D2355"/>
    <mergeCell ref="C2356:D2356"/>
    <mergeCell ref="C2370:D2370"/>
    <mergeCell ref="C2369:D2369"/>
    <mergeCell ref="C2371:D2371"/>
    <mergeCell ref="C2383:D2383"/>
    <mergeCell ref="M2279:M2280"/>
    <mergeCell ref="O2279:O2280"/>
    <mergeCell ref="F2279:I2279"/>
    <mergeCell ref="C2364:D2364"/>
    <mergeCell ref="C2286:D2286"/>
    <mergeCell ref="C2336:D2336"/>
    <mergeCell ref="C2337:D2337"/>
    <mergeCell ref="C2338:D2338"/>
    <mergeCell ref="C2374:D2374"/>
    <mergeCell ref="C2392:D2392"/>
    <mergeCell ref="C2339:D2339"/>
    <mergeCell ref="C2386:D2386"/>
    <mergeCell ref="C2387:D2387"/>
    <mergeCell ref="C2357:D2357"/>
    <mergeCell ref="C2368:D2368"/>
    <mergeCell ref="T2279:T2280"/>
    <mergeCell ref="Q2279:Q2280"/>
    <mergeCell ref="R2279:R2280"/>
    <mergeCell ref="C2322:D2322"/>
    <mergeCell ref="C2289:D2289"/>
    <mergeCell ref="C2295:D2295"/>
    <mergeCell ref="C2303:D2303"/>
    <mergeCell ref="N2279:N2280"/>
    <mergeCell ref="S2279:S2280"/>
    <mergeCell ref="L2279:L2280"/>
    <mergeCell ref="B2270:D2270"/>
    <mergeCell ref="B2272:D2272"/>
    <mergeCell ref="B2275:D2275"/>
    <mergeCell ref="C2326:D2326"/>
    <mergeCell ref="C2304:D2304"/>
    <mergeCell ref="C2335:D2335"/>
    <mergeCell ref="C2332:D2332"/>
    <mergeCell ref="C2259:D2259"/>
    <mergeCell ref="C2237:D2237"/>
    <mergeCell ref="C2210:D2210"/>
    <mergeCell ref="C2216:D2216"/>
    <mergeCell ref="C2217:D2217"/>
    <mergeCell ref="C2218:D2218"/>
    <mergeCell ref="C2232:D2232"/>
    <mergeCell ref="C2231:D2231"/>
    <mergeCell ref="C2233:D2233"/>
    <mergeCell ref="C2245:D2245"/>
    <mergeCell ref="M2141:M2142"/>
    <mergeCell ref="O2141:O2142"/>
    <mergeCell ref="F2141:I2141"/>
    <mergeCell ref="C2226:D2226"/>
    <mergeCell ref="C2148:D2148"/>
    <mergeCell ref="C2198:D2198"/>
    <mergeCell ref="C2199:D2199"/>
    <mergeCell ref="C2200:D2200"/>
    <mergeCell ref="C2236:D2236"/>
    <mergeCell ref="C2254:D2254"/>
    <mergeCell ref="C2201:D2201"/>
    <mergeCell ref="C2248:D2248"/>
    <mergeCell ref="C2249:D2249"/>
    <mergeCell ref="C2219:D2219"/>
    <mergeCell ref="C2230:D2230"/>
    <mergeCell ref="T2141:T2142"/>
    <mergeCell ref="Q2141:Q2142"/>
    <mergeCell ref="R2141:R2142"/>
    <mergeCell ref="C2184:D2184"/>
    <mergeCell ref="C2151:D2151"/>
    <mergeCell ref="C2157:D2157"/>
    <mergeCell ref="C2165:D2165"/>
    <mergeCell ref="N2141:N2142"/>
    <mergeCell ref="S2141:S2142"/>
    <mergeCell ref="L2141:L2142"/>
    <mergeCell ref="B2132:D2132"/>
    <mergeCell ref="B2134:D2134"/>
    <mergeCell ref="B2137:D2137"/>
    <mergeCell ref="C2188:D2188"/>
    <mergeCell ref="C2166:D2166"/>
    <mergeCell ref="C2197:D2197"/>
    <mergeCell ref="C2194:D2194"/>
    <mergeCell ref="C2121:D2121"/>
    <mergeCell ref="C2099:D2099"/>
    <mergeCell ref="C2072:D2072"/>
    <mergeCell ref="C2078:D2078"/>
    <mergeCell ref="C2079:D2079"/>
    <mergeCell ref="C2080:D2080"/>
    <mergeCell ref="C2094:D2094"/>
    <mergeCell ref="C2093:D2093"/>
    <mergeCell ref="C2095:D2095"/>
    <mergeCell ref="C2107:D2107"/>
    <mergeCell ref="M2003:M2004"/>
    <mergeCell ref="O2003:O2004"/>
    <mergeCell ref="F2003:I2003"/>
    <mergeCell ref="C2088:D2088"/>
    <mergeCell ref="C2010:D2010"/>
    <mergeCell ref="C2060:D2060"/>
    <mergeCell ref="C2061:D2061"/>
    <mergeCell ref="C2062:D2062"/>
    <mergeCell ref="C2098:D2098"/>
    <mergeCell ref="C2116:D2116"/>
    <mergeCell ref="C2063:D2063"/>
    <mergeCell ref="C2110:D2110"/>
    <mergeCell ref="C2111:D2111"/>
    <mergeCell ref="C2081:D2081"/>
    <mergeCell ref="C2092:D2092"/>
    <mergeCell ref="T2003:T2004"/>
    <mergeCell ref="Q2003:Q2004"/>
    <mergeCell ref="R2003:R2004"/>
    <mergeCell ref="C2046:D2046"/>
    <mergeCell ref="C2013:D2013"/>
    <mergeCell ref="C2019:D2019"/>
    <mergeCell ref="C2027:D2027"/>
    <mergeCell ref="N2003:N2004"/>
    <mergeCell ref="S2003:S2004"/>
    <mergeCell ref="L2003:L2004"/>
    <mergeCell ref="B1994:D1994"/>
    <mergeCell ref="B1996:D1996"/>
    <mergeCell ref="B1999:D1999"/>
    <mergeCell ref="C2050:D2050"/>
    <mergeCell ref="C2028:D2028"/>
    <mergeCell ref="C2059:D2059"/>
    <mergeCell ref="C2056:D2056"/>
    <mergeCell ref="C1983:D1983"/>
    <mergeCell ref="C1961:D1961"/>
    <mergeCell ref="C1934:D1934"/>
    <mergeCell ref="C1940:D1940"/>
    <mergeCell ref="C1941:D1941"/>
    <mergeCell ref="C1942:D1942"/>
    <mergeCell ref="C1956:D1956"/>
    <mergeCell ref="C1955:D1955"/>
    <mergeCell ref="C1957:D1957"/>
    <mergeCell ref="C1969:D1969"/>
    <mergeCell ref="M1865:M1866"/>
    <mergeCell ref="O1865:O1866"/>
    <mergeCell ref="F1865:I1865"/>
    <mergeCell ref="C1950:D1950"/>
    <mergeCell ref="C1872:D1872"/>
    <mergeCell ref="C1922:D1922"/>
    <mergeCell ref="C1923:D1923"/>
    <mergeCell ref="C1924:D1924"/>
    <mergeCell ref="C1960:D1960"/>
    <mergeCell ref="C1978:D1978"/>
    <mergeCell ref="C1925:D1925"/>
    <mergeCell ref="C1972:D1972"/>
    <mergeCell ref="C1973:D1973"/>
    <mergeCell ref="C1943:D1943"/>
    <mergeCell ref="C1954:D1954"/>
    <mergeCell ref="T1865:T1866"/>
    <mergeCell ref="Q1865:Q1866"/>
    <mergeCell ref="R1865:R1866"/>
    <mergeCell ref="C1908:D1908"/>
    <mergeCell ref="C1875:D1875"/>
    <mergeCell ref="C1881:D1881"/>
    <mergeCell ref="C1889:D1889"/>
    <mergeCell ref="N1865:N1866"/>
    <mergeCell ref="S1865:S1866"/>
    <mergeCell ref="L1865:L1866"/>
    <mergeCell ref="B1856:D1856"/>
    <mergeCell ref="B1858:D1858"/>
    <mergeCell ref="B1861:D1861"/>
    <mergeCell ref="C1912:D1912"/>
    <mergeCell ref="C1890:D1890"/>
    <mergeCell ref="C1921:D1921"/>
    <mergeCell ref="C1918:D1918"/>
    <mergeCell ref="C1845:D1845"/>
    <mergeCell ref="C1823:D1823"/>
    <mergeCell ref="C1796:D1796"/>
    <mergeCell ref="C1802:D1802"/>
    <mergeCell ref="C1803:D1803"/>
    <mergeCell ref="C1804:D1804"/>
    <mergeCell ref="C1818:D1818"/>
    <mergeCell ref="C1817:D1817"/>
    <mergeCell ref="C1819:D1819"/>
    <mergeCell ref="C1831:D1831"/>
    <mergeCell ref="M1727:M1728"/>
    <mergeCell ref="O1727:O1728"/>
    <mergeCell ref="F1727:I1727"/>
    <mergeCell ref="C1812:D1812"/>
    <mergeCell ref="C1734:D1734"/>
    <mergeCell ref="C1784:D1784"/>
    <mergeCell ref="C1785:D1785"/>
    <mergeCell ref="C1786:D1786"/>
    <mergeCell ref="C1822:D1822"/>
    <mergeCell ref="C1840:D1840"/>
    <mergeCell ref="C1787:D1787"/>
    <mergeCell ref="C1834:D1834"/>
    <mergeCell ref="C1835:D1835"/>
    <mergeCell ref="C1805:D1805"/>
    <mergeCell ref="C1816:D1816"/>
    <mergeCell ref="T1727:T1728"/>
    <mergeCell ref="Q1727:Q1728"/>
    <mergeCell ref="R1727:R1728"/>
    <mergeCell ref="C1770:D1770"/>
    <mergeCell ref="C1737:D1737"/>
    <mergeCell ref="C1743:D1743"/>
    <mergeCell ref="C1751:D1751"/>
    <mergeCell ref="N1727:N1728"/>
    <mergeCell ref="S1727:S1728"/>
    <mergeCell ref="L1727:L1728"/>
    <mergeCell ref="B1718:D1718"/>
    <mergeCell ref="B1720:D1720"/>
    <mergeCell ref="B1723:D1723"/>
    <mergeCell ref="C1774:D1774"/>
    <mergeCell ref="C1752:D1752"/>
    <mergeCell ref="C1783:D1783"/>
    <mergeCell ref="C1780:D1780"/>
    <mergeCell ref="C1707:D1707"/>
    <mergeCell ref="C1685:D1685"/>
    <mergeCell ref="C1658:D1658"/>
    <mergeCell ref="C1664:D1664"/>
    <mergeCell ref="C1665:D1665"/>
    <mergeCell ref="C1666:D1666"/>
    <mergeCell ref="C1680:D1680"/>
    <mergeCell ref="C1679:D1679"/>
    <mergeCell ref="C1681:D1681"/>
    <mergeCell ref="C1693:D1693"/>
    <mergeCell ref="M1589:M1590"/>
    <mergeCell ref="O1589:O1590"/>
    <mergeCell ref="F1589:I1589"/>
    <mergeCell ref="C1674:D1674"/>
    <mergeCell ref="C1596:D1596"/>
    <mergeCell ref="C1646:D1646"/>
    <mergeCell ref="C1647:D1647"/>
    <mergeCell ref="C1648:D1648"/>
    <mergeCell ref="C1684:D1684"/>
    <mergeCell ref="C1702:D1702"/>
    <mergeCell ref="C1649:D1649"/>
    <mergeCell ref="C1696:D1696"/>
    <mergeCell ref="C1697:D1697"/>
    <mergeCell ref="C1667:D1667"/>
    <mergeCell ref="C1678:D1678"/>
    <mergeCell ref="T1589:T1590"/>
    <mergeCell ref="Q1589:Q1590"/>
    <mergeCell ref="R1589:R1590"/>
    <mergeCell ref="C1632:D1632"/>
    <mergeCell ref="C1599:D1599"/>
    <mergeCell ref="C1605:D1605"/>
    <mergeCell ref="C1613:D1613"/>
    <mergeCell ref="N1589:N1590"/>
    <mergeCell ref="S1589:S1590"/>
    <mergeCell ref="L1589:L1590"/>
    <mergeCell ref="B1580:D1580"/>
    <mergeCell ref="B1582:D1582"/>
    <mergeCell ref="B1585:D1585"/>
    <mergeCell ref="C1636:D1636"/>
    <mergeCell ref="C1614:D1614"/>
    <mergeCell ref="C1645:D1645"/>
    <mergeCell ref="C1642:D1642"/>
    <mergeCell ref="C1569:D1569"/>
    <mergeCell ref="C1547:D1547"/>
    <mergeCell ref="C1520:D1520"/>
    <mergeCell ref="C1526:D1526"/>
    <mergeCell ref="C1527:D1527"/>
    <mergeCell ref="C1528:D1528"/>
    <mergeCell ref="C1542:D1542"/>
    <mergeCell ref="C1541:D1541"/>
    <mergeCell ref="C1543:D1543"/>
    <mergeCell ref="C1555:D1555"/>
    <mergeCell ref="M1451:M1452"/>
    <mergeCell ref="O1451:O1452"/>
    <mergeCell ref="F1451:I1451"/>
    <mergeCell ref="C1536:D1536"/>
    <mergeCell ref="C1458:D1458"/>
    <mergeCell ref="C1508:D1508"/>
    <mergeCell ref="C1509:D1509"/>
    <mergeCell ref="C1510:D1510"/>
    <mergeCell ref="C1546:D1546"/>
    <mergeCell ref="C1564:D1564"/>
    <mergeCell ref="C1511:D1511"/>
    <mergeCell ref="C1558:D1558"/>
    <mergeCell ref="C1559:D1559"/>
    <mergeCell ref="C1529:D1529"/>
    <mergeCell ref="C1540:D1540"/>
    <mergeCell ref="T1451:T1452"/>
    <mergeCell ref="Q1451:Q1452"/>
    <mergeCell ref="R1451:R1452"/>
    <mergeCell ref="C1494:D1494"/>
    <mergeCell ref="C1461:D1461"/>
    <mergeCell ref="C1467:D1467"/>
    <mergeCell ref="C1475:D1475"/>
    <mergeCell ref="N1451:N1452"/>
    <mergeCell ref="S1451:S1452"/>
    <mergeCell ref="L1451:L1452"/>
    <mergeCell ref="B1442:D1442"/>
    <mergeCell ref="B1444:D1444"/>
    <mergeCell ref="B1447:D1447"/>
    <mergeCell ref="C1498:D1498"/>
    <mergeCell ref="C1476:D1476"/>
    <mergeCell ref="C1507:D1507"/>
    <mergeCell ref="C1504:D1504"/>
    <mergeCell ref="C1431:D1431"/>
    <mergeCell ref="C1409:D1409"/>
    <mergeCell ref="C1382:D1382"/>
    <mergeCell ref="C1388:D1388"/>
    <mergeCell ref="C1389:D1389"/>
    <mergeCell ref="C1390:D1390"/>
    <mergeCell ref="C1404:D1404"/>
    <mergeCell ref="C1403:D1403"/>
    <mergeCell ref="C1405:D1405"/>
    <mergeCell ref="C1417:D1417"/>
    <mergeCell ref="M1313:M1314"/>
    <mergeCell ref="O1313:O1314"/>
    <mergeCell ref="F1313:I1313"/>
    <mergeCell ref="C1398:D1398"/>
    <mergeCell ref="C1320:D1320"/>
    <mergeCell ref="C1370:D1370"/>
    <mergeCell ref="C1371:D1371"/>
    <mergeCell ref="C1372:D1372"/>
    <mergeCell ref="C1408:D1408"/>
    <mergeCell ref="C1426:D1426"/>
    <mergeCell ref="C1373:D1373"/>
    <mergeCell ref="C1420:D1420"/>
    <mergeCell ref="C1421:D1421"/>
    <mergeCell ref="C1391:D1391"/>
    <mergeCell ref="C1402:D1402"/>
    <mergeCell ref="T1313:T1314"/>
    <mergeCell ref="Q1313:Q1314"/>
    <mergeCell ref="R1313:R1314"/>
    <mergeCell ref="C1356:D1356"/>
    <mergeCell ref="C1323:D1323"/>
    <mergeCell ref="C1329:D1329"/>
    <mergeCell ref="C1337:D1337"/>
    <mergeCell ref="N1313:N1314"/>
    <mergeCell ref="S1313:S1314"/>
    <mergeCell ref="L1313:L1314"/>
    <mergeCell ref="B1304:D1304"/>
    <mergeCell ref="B1306:D1306"/>
    <mergeCell ref="B1309:D1309"/>
    <mergeCell ref="C1360:D1360"/>
    <mergeCell ref="C1338:D1338"/>
    <mergeCell ref="C1369:D1369"/>
    <mergeCell ref="C1366:D1366"/>
    <mergeCell ref="C1293:D1293"/>
    <mergeCell ref="C1271:D1271"/>
    <mergeCell ref="C1244:D1244"/>
    <mergeCell ref="C1250:D1250"/>
    <mergeCell ref="C1251:D1251"/>
    <mergeCell ref="C1252:D1252"/>
    <mergeCell ref="C1266:D1266"/>
    <mergeCell ref="C1265:D1265"/>
    <mergeCell ref="C1267:D1267"/>
    <mergeCell ref="C1279:D1279"/>
    <mergeCell ref="M1175:M1176"/>
    <mergeCell ref="O1175:O1176"/>
    <mergeCell ref="F1175:I1175"/>
    <mergeCell ref="C1260:D1260"/>
    <mergeCell ref="C1182:D1182"/>
    <mergeCell ref="C1232:D1232"/>
    <mergeCell ref="C1233:D1233"/>
    <mergeCell ref="C1234:D1234"/>
    <mergeCell ref="C1270:D1270"/>
    <mergeCell ref="C1288:D1288"/>
    <mergeCell ref="C1235:D1235"/>
    <mergeCell ref="C1282:D1282"/>
    <mergeCell ref="C1283:D1283"/>
    <mergeCell ref="C1253:D1253"/>
    <mergeCell ref="C1264:D1264"/>
    <mergeCell ref="T1175:T1176"/>
    <mergeCell ref="Q1175:Q1176"/>
    <mergeCell ref="R1175:R1176"/>
    <mergeCell ref="C1218:D1218"/>
    <mergeCell ref="C1185:D1185"/>
    <mergeCell ref="C1191:D1191"/>
    <mergeCell ref="C1199:D1199"/>
    <mergeCell ref="N1175:N1176"/>
    <mergeCell ref="S1175:S1176"/>
    <mergeCell ref="L1175:L1176"/>
    <mergeCell ref="B1166:D1166"/>
    <mergeCell ref="B1168:D1168"/>
    <mergeCell ref="B1171:D1171"/>
    <mergeCell ref="C1222:D1222"/>
    <mergeCell ref="C1200:D1200"/>
    <mergeCell ref="C1231:D1231"/>
    <mergeCell ref="C1228:D1228"/>
    <mergeCell ref="C1155:D1155"/>
    <mergeCell ref="C1133:D1133"/>
    <mergeCell ref="C1106:D1106"/>
    <mergeCell ref="C1112:D1112"/>
    <mergeCell ref="C1113:D1113"/>
    <mergeCell ref="C1114:D1114"/>
    <mergeCell ref="C1128:D1128"/>
    <mergeCell ref="C1127:D1127"/>
    <mergeCell ref="C1129:D1129"/>
    <mergeCell ref="C1141:D1141"/>
    <mergeCell ref="M1037:M1038"/>
    <mergeCell ref="O1037:O1038"/>
    <mergeCell ref="F1037:I1037"/>
    <mergeCell ref="C1122:D1122"/>
    <mergeCell ref="C1044:D1044"/>
    <mergeCell ref="C1094:D1094"/>
    <mergeCell ref="C1095:D1095"/>
    <mergeCell ref="C1096:D1096"/>
    <mergeCell ref="C1132:D1132"/>
    <mergeCell ref="C1150:D1150"/>
    <mergeCell ref="C1097:D1097"/>
    <mergeCell ref="C1144:D1144"/>
    <mergeCell ref="C1145:D1145"/>
    <mergeCell ref="C1115:D1115"/>
    <mergeCell ref="C1126:D1126"/>
    <mergeCell ref="T1037:T1038"/>
    <mergeCell ref="Q1037:Q1038"/>
    <mergeCell ref="R1037:R1038"/>
    <mergeCell ref="C1080:D1080"/>
    <mergeCell ref="C1047:D1047"/>
    <mergeCell ref="C1053:D1053"/>
    <mergeCell ref="C1061:D1061"/>
    <mergeCell ref="N1037:N1038"/>
    <mergeCell ref="S1037:S1038"/>
    <mergeCell ref="L1037:L1038"/>
    <mergeCell ref="B1028:D1028"/>
    <mergeCell ref="B1030:D1030"/>
    <mergeCell ref="B1033:D1033"/>
    <mergeCell ref="C1084:D1084"/>
    <mergeCell ref="C1062:D1062"/>
    <mergeCell ref="C1093:D1093"/>
    <mergeCell ref="C1090:D1090"/>
    <mergeCell ref="C1017:D1017"/>
    <mergeCell ref="C995:D995"/>
    <mergeCell ref="C968:D968"/>
    <mergeCell ref="C974:D974"/>
    <mergeCell ref="C975:D975"/>
    <mergeCell ref="C976:D976"/>
    <mergeCell ref="C990:D990"/>
    <mergeCell ref="C989:D989"/>
    <mergeCell ref="C991:D991"/>
    <mergeCell ref="C1003:D1003"/>
    <mergeCell ref="M899:M900"/>
    <mergeCell ref="O899:O900"/>
    <mergeCell ref="F899:I899"/>
    <mergeCell ref="C984:D984"/>
    <mergeCell ref="C906:D906"/>
    <mergeCell ref="C956:D956"/>
    <mergeCell ref="C957:D957"/>
    <mergeCell ref="C958:D958"/>
    <mergeCell ref="C994:D994"/>
    <mergeCell ref="C1012:D1012"/>
    <mergeCell ref="C959:D959"/>
    <mergeCell ref="C1006:D1006"/>
    <mergeCell ref="C1007:D1007"/>
    <mergeCell ref="C977:D977"/>
    <mergeCell ref="C988:D988"/>
    <mergeCell ref="T899:T900"/>
    <mergeCell ref="Q899:Q900"/>
    <mergeCell ref="R899:R900"/>
    <mergeCell ref="C942:D942"/>
    <mergeCell ref="C909:D909"/>
    <mergeCell ref="C915:D915"/>
    <mergeCell ref="C923:D923"/>
    <mergeCell ref="N899:N900"/>
    <mergeCell ref="S899:S900"/>
    <mergeCell ref="L899:L900"/>
    <mergeCell ref="B890:D890"/>
    <mergeCell ref="B892:D892"/>
    <mergeCell ref="B895:D895"/>
    <mergeCell ref="C946:D946"/>
    <mergeCell ref="C924:D924"/>
    <mergeCell ref="C955:D955"/>
    <mergeCell ref="C952:D952"/>
    <mergeCell ref="C879:D879"/>
    <mergeCell ref="C857:D857"/>
    <mergeCell ref="C830:D830"/>
    <mergeCell ref="C836:D836"/>
    <mergeCell ref="C837:D837"/>
    <mergeCell ref="C838:D838"/>
    <mergeCell ref="C852:D852"/>
    <mergeCell ref="C851:D851"/>
    <mergeCell ref="C853:D853"/>
    <mergeCell ref="C865:D865"/>
    <mergeCell ref="M761:M762"/>
    <mergeCell ref="O761:O762"/>
    <mergeCell ref="F761:I761"/>
    <mergeCell ref="C846:D846"/>
    <mergeCell ref="C768:D768"/>
    <mergeCell ref="C818:D818"/>
    <mergeCell ref="C819:D819"/>
    <mergeCell ref="C820:D820"/>
    <mergeCell ref="C856:D856"/>
    <mergeCell ref="C874:D874"/>
    <mergeCell ref="C821:D821"/>
    <mergeCell ref="C868:D868"/>
    <mergeCell ref="C869:D869"/>
    <mergeCell ref="C839:D839"/>
    <mergeCell ref="C850:D850"/>
    <mergeCell ref="T761:T762"/>
    <mergeCell ref="Q761:Q762"/>
    <mergeCell ref="R761:R762"/>
    <mergeCell ref="C804:D804"/>
    <mergeCell ref="C771:D771"/>
    <mergeCell ref="C777:D777"/>
    <mergeCell ref="C785:D785"/>
    <mergeCell ref="N761:N762"/>
    <mergeCell ref="S761:S762"/>
    <mergeCell ref="L761:L762"/>
    <mergeCell ref="B752:D752"/>
    <mergeCell ref="B754:D754"/>
    <mergeCell ref="B757:D757"/>
    <mergeCell ref="C808:D808"/>
    <mergeCell ref="C786:D786"/>
    <mergeCell ref="C817:D817"/>
    <mergeCell ref="C814:D814"/>
    <mergeCell ref="C741:D741"/>
    <mergeCell ref="C719:D719"/>
    <mergeCell ref="C692:D692"/>
    <mergeCell ref="C698:D698"/>
    <mergeCell ref="C699:D699"/>
    <mergeCell ref="C700:D700"/>
    <mergeCell ref="C714:D714"/>
    <mergeCell ref="C713:D713"/>
    <mergeCell ref="C715:D715"/>
    <mergeCell ref="C727:D727"/>
    <mergeCell ref="M623:M624"/>
    <mergeCell ref="O623:O624"/>
    <mergeCell ref="F623:I623"/>
    <mergeCell ref="C708:D708"/>
    <mergeCell ref="C630:D630"/>
    <mergeCell ref="C680:D680"/>
    <mergeCell ref="C681:D681"/>
    <mergeCell ref="C682:D682"/>
    <mergeCell ref="C718:D718"/>
    <mergeCell ref="C736:D736"/>
    <mergeCell ref="C683:D683"/>
    <mergeCell ref="C730:D730"/>
    <mergeCell ref="C731:D731"/>
    <mergeCell ref="C701:D701"/>
    <mergeCell ref="C712:D712"/>
    <mergeCell ref="T623:T624"/>
    <mergeCell ref="Q623:Q624"/>
    <mergeCell ref="R623:R624"/>
    <mergeCell ref="C666:D666"/>
    <mergeCell ref="C633:D633"/>
    <mergeCell ref="C639:D639"/>
    <mergeCell ref="C647:D647"/>
    <mergeCell ref="N623:N624"/>
    <mergeCell ref="S623:S624"/>
    <mergeCell ref="L623:L624"/>
    <mergeCell ref="B614:D614"/>
    <mergeCell ref="B616:D616"/>
    <mergeCell ref="B619:D619"/>
    <mergeCell ref="C670:D670"/>
    <mergeCell ref="C648:D648"/>
    <mergeCell ref="C679:D679"/>
    <mergeCell ref="C676:D67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287:D287"/>
    <mergeCell ref="C288:D288"/>
    <mergeCell ref="C293:D293"/>
    <mergeCell ref="C297:D297"/>
    <mergeCell ref="B306:D306"/>
    <mergeCell ref="B308:D308"/>
    <mergeCell ref="C265:D265"/>
    <mergeCell ref="C269:D269"/>
    <mergeCell ref="C270:D270"/>
    <mergeCell ref="C271:D271"/>
    <mergeCell ref="C276:D276"/>
    <mergeCell ref="C284:D284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38:D238"/>
    <mergeCell ref="C223:D223"/>
    <mergeCell ref="C233:D233"/>
    <mergeCell ref="C236:D236"/>
    <mergeCell ref="C204:D204"/>
    <mergeCell ref="C205:D205"/>
    <mergeCell ref="C227:D227"/>
    <mergeCell ref="L179:N179"/>
    <mergeCell ref="Q179:S179"/>
    <mergeCell ref="L183:L184"/>
    <mergeCell ref="M183:M184"/>
    <mergeCell ref="N183:N184"/>
    <mergeCell ref="O183:O184"/>
    <mergeCell ref="Q183:Q184"/>
    <mergeCell ref="X183:X184"/>
    <mergeCell ref="C187:D187"/>
    <mergeCell ref="R183:R184"/>
    <mergeCell ref="S183:S184"/>
    <mergeCell ref="F183:I183"/>
    <mergeCell ref="T183:T184"/>
    <mergeCell ref="C47:D47"/>
    <mergeCell ref="C52:D52"/>
    <mergeCell ref="C58:D58"/>
    <mergeCell ref="C61:D61"/>
    <mergeCell ref="C64:D64"/>
    <mergeCell ref="C74:D74"/>
    <mergeCell ref="C65:D65"/>
    <mergeCell ref="C73:D73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F357:I357"/>
    <mergeCell ref="B174:D174"/>
    <mergeCell ref="C135:D135"/>
    <mergeCell ref="C140:D140"/>
    <mergeCell ref="C136:D136"/>
    <mergeCell ref="C137:D137"/>
    <mergeCell ref="C158:D158"/>
    <mergeCell ref="B179:D179"/>
    <mergeCell ref="B176:D176"/>
    <mergeCell ref="C149:D149"/>
    <mergeCell ref="C249:D249"/>
    <mergeCell ref="C405:D405"/>
    <mergeCell ref="C123:D123"/>
    <mergeCell ref="C90:D90"/>
    <mergeCell ref="C93:D93"/>
    <mergeCell ref="C94:D94"/>
    <mergeCell ref="C106:D106"/>
    <mergeCell ref="C119:D119"/>
    <mergeCell ref="C110:D110"/>
    <mergeCell ref="C237:D237"/>
  </mergeCells>
  <phoneticPr fontId="14" type="noConversion"/>
  <conditionalFormatting sqref="E598:I598">
    <cfRule type="cellIs" dxfId="9" priority="9" stopIfTrue="1" operator="notEqual">
      <formula>0</formula>
    </cfRule>
    <cfRule type="cellIs" priority="10" stopIfTrue="1" operator="notEqual">
      <formula>0</formula>
    </cfRule>
  </conditionalFormatting>
  <conditionalFormatting sqref="G168">
    <cfRule type="cellIs" dxfId="8" priority="1" stopIfTrue="1" operator="greaterThan">
      <formula>$G$25</formula>
    </cfRule>
  </conditionalFormatting>
  <dataValidations count="9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59:H166 G92 E389:H390 F378 F376 F405:G405 E397:H398 E362:H374 G136:H136 E23:H23 H53:H57 H107:H109 G84 H120:H122 H124:H134 H138:H139 H141:H148 H150:H157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135:F136 E413:H418 F476:G476 F479:H480 F494:G496 F498:H502 F522:H523 F532:H534 G376:G377 F549:G556 F562:G563 F103:F104 H168:I168 F168 F25:F27 F112:G113 H111:H118 F66:H73 E400:H401 F425:G425 F520:G520 H75:H89 F84:F88 H91:H92 E410:E411 H410:H411 E403:E405 H403:H405 E392:E395 H392:H395 H376:H382 F380:G382 E376:E382 F394:G395 H587:H590 H95:H105 F95:F99">
      <formula1>999999999999999000</formula1>
    </dataValidation>
    <dataValidation type="whole" operator="lessThan" allowBlank="1" showInputMessage="1" showErrorMessage="1" error="Въвежда се цяло яисло!" sqref="E482:E496 E469:E470 E542:G543 E498:E502 E466:E467 E522:E523 E427:G428 F422:G424 F579:G581 E537:E540 E479:E480 E504:E511 F526:G530 F592:G595 F472:G474 F585:G585 E587:E590 F545:G546 E532:E535 E513:E515 E472:E477 E567:E585 E545:E565 E462:E464 F557:G561 E422:E425 E517:E520 E525:E530 E592:E596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58 F52 F74 G91 H106 H110 H119 H123 H140 H149 G25 F28:H28 F33:H33 F39:H39 F47:H47 G52:G57 G74:G75 F65:H65 G85:G88 F61:H61 H74 F137:G158 H137 F100:F102 F90:F92 F129:F134 H135 E24:E57 E168 G168 G90:H90 F105:F111 F77:G83 G129:G135 F94:H94 F89:G89 F114:G119 F123:G128 E59:E166 G95:G111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  <dataValidation type="whole" operator="greaterThanOrEqual" allowBlank="1" showInputMessage="1" showErrorMessage="1" error="Въвежда се цяло положително число!" sqref="F377 G378 F379:G379 F392:G392 F582:G582 F403:G403 F410:G410 F464:G464 F467:G467 F470:G470 F475:G475 F477:G477 F482:G483 F486:G487 F490:G491 F504:G505 F508:G509 F513:G515 F539:G540 F547:G547 F564:G564 F567:G572 F587:G588">
      <formula1>0</formula1>
    </dataValidation>
    <dataValidation type="whole" operator="lessThanOrEqual" allowBlank="1" showInputMessage="1" showErrorMessage="1" error="Въвежда се цяло отрицателно число!" sqref="F393:G393 F404:G404 F411:G411 F462:G463 F466:G466 F469:G469 F484:G485 F488:G489 F492:G493 F506:G507 F510:G511 F517:G519 F537:G538 F548:G548 F565:G565 F573:G578 F583:G584 F589:G590 F120:G122 F159:G166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5" orientation="portrait" blackAndWhite="1" r:id="rId1"/>
  <headerFooter alignWithMargins="0"/>
  <rowBreaks count="7" manualBreakCount="7">
    <brk id="71" max="7" man="1"/>
    <brk id="167" max="7" man="1"/>
    <brk id="215" max="16383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3913"/>
  <sheetViews>
    <sheetView topLeftCell="AG1" zoomScale="70" zoomScaleNormal="70" workbookViewId="0">
      <selection activeCell="AF1" sqref="B1:AF65536"/>
    </sheetView>
  </sheetViews>
  <sheetFormatPr defaultColWidth="9.109375" defaultRowHeight="13.2"/>
  <cols>
    <col min="1" max="1" width="10.33203125" style="398" customWidth="1"/>
    <col min="2" max="2" width="9.6640625" style="398" hidden="1" customWidth="1"/>
    <col min="3" max="3" width="18.109375" style="398" hidden="1" customWidth="1"/>
    <col min="4" max="4" width="11.5546875" style="398" hidden="1" customWidth="1"/>
    <col min="5" max="5" width="13.88671875" style="398" hidden="1" customWidth="1"/>
    <col min="6" max="6" width="15.5546875" style="398" hidden="1" customWidth="1"/>
    <col min="7" max="7" width="12.109375" style="398" hidden="1" customWidth="1"/>
    <col min="8" max="8" width="12.6640625" style="398" hidden="1" customWidth="1"/>
    <col min="9" max="9" width="7.109375" style="399" hidden="1" customWidth="1"/>
    <col min="10" max="10" width="9.109375" style="399" hidden="1" customWidth="1"/>
    <col min="11" max="11" width="60.6640625" style="400" hidden="1" customWidth="1"/>
    <col min="12" max="12" width="16.88671875" style="401" hidden="1" customWidth="1"/>
    <col min="13" max="15" width="15" style="401" hidden="1" customWidth="1"/>
    <col min="16" max="16" width="15" style="481" hidden="1" customWidth="1"/>
    <col min="17" max="17" width="2.33203125" style="402" hidden="1" customWidth="1"/>
    <col min="18" max="18" width="1" style="402" hidden="1" customWidth="1"/>
    <col min="19" max="19" width="18.44140625" style="403" hidden="1" customWidth="1"/>
    <col min="20" max="20" width="21.6640625" style="402" hidden="1" customWidth="1"/>
    <col min="21" max="21" width="21.6640625" style="403" hidden="1" customWidth="1"/>
    <col min="22" max="22" width="20" style="402" hidden="1" customWidth="1"/>
    <col min="23" max="23" width="1.5546875" style="402" hidden="1" customWidth="1"/>
    <col min="24" max="30" width="17.6640625" style="402" hidden="1" customWidth="1"/>
    <col min="31" max="31" width="23.109375" style="402" hidden="1" customWidth="1"/>
    <col min="32" max="32" width="9.109375" style="402" hidden="1" customWidth="1"/>
    <col min="33" max="16384" width="9.109375" style="402"/>
  </cols>
  <sheetData>
    <row r="1" spans="1:31">
      <c r="A1" s="398" t="s">
        <v>1050</v>
      </c>
      <c r="B1" s="398">
        <v>137</v>
      </c>
      <c r="I1" s="398"/>
    </row>
    <row r="2" spans="1:31">
      <c r="A2" s="398" t="s">
        <v>1051</v>
      </c>
      <c r="B2" s="398" t="s">
        <v>1744</v>
      </c>
      <c r="I2" s="398"/>
    </row>
    <row r="3" spans="1:31">
      <c r="A3" s="398" t="s">
        <v>1052</v>
      </c>
      <c r="B3" s="398" t="s">
        <v>1894</v>
      </c>
      <c r="I3" s="398"/>
    </row>
    <row r="4" spans="1:31">
      <c r="A4" s="398" t="s">
        <v>1053</v>
      </c>
      <c r="B4" s="398" t="s">
        <v>1743</v>
      </c>
      <c r="I4" s="398"/>
    </row>
    <row r="5" spans="1:31" ht="31.5" customHeight="1">
      <c r="A5" s="398" t="s">
        <v>1054</v>
      </c>
      <c r="B5" s="503"/>
      <c r="C5" s="503"/>
    </row>
    <row r="6" spans="1:31">
      <c r="A6" s="404"/>
      <c r="B6" s="405"/>
    </row>
    <row r="8" spans="1:31">
      <c r="B8" s="398" t="s">
        <v>1442</v>
      </c>
      <c r="I8" s="398"/>
    </row>
    <row r="9" spans="1:31">
      <c r="I9" s="398"/>
    </row>
    <row r="10" spans="1:31">
      <c r="I10" s="398"/>
    </row>
    <row r="11" spans="1:31" ht="18">
      <c r="A11" s="398" t="s">
        <v>1443</v>
      </c>
      <c r="I11" s="406"/>
      <c r="J11" s="406"/>
      <c r="K11" s="406"/>
      <c r="L11" s="407"/>
      <c r="M11" s="407"/>
      <c r="N11" s="407"/>
      <c r="O11" s="407"/>
      <c r="P11" s="482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</row>
    <row r="12" spans="1:31" ht="15.6">
      <c r="A12" s="398">
        <v>1</v>
      </c>
      <c r="I12" s="215"/>
      <c r="J12" s="215"/>
      <c r="K12" s="216"/>
      <c r="L12" s="278"/>
      <c r="M12" s="278"/>
      <c r="N12" s="278"/>
      <c r="O12" s="278"/>
      <c r="P12" s="282"/>
      <c r="Q12" s="221" t="str">
        <f>(IF($E145&lt;&gt;0,$J$2,IF($I145&lt;&gt;0,$J$2,"")))</f>
        <v/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1" ht="15.6">
      <c r="A13" s="398">
        <v>2</v>
      </c>
      <c r="I13" s="215"/>
      <c r="J13" s="227"/>
      <c r="K13" s="228"/>
      <c r="L13" s="278"/>
      <c r="M13" s="278"/>
      <c r="N13" s="278"/>
      <c r="O13" s="278"/>
      <c r="P13" s="282"/>
      <c r="Q13" s="221" t="str">
        <f>(IF($E145&lt;&gt;0,$J$2,IF($I145&lt;&gt;0,$J$2,"")))</f>
        <v/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1" ht="37.5" customHeight="1">
      <c r="A14" s="398">
        <v>3</v>
      </c>
      <c r="I14" s="897">
        <f>$B$7</f>
        <v>0</v>
      </c>
      <c r="J14" s="898"/>
      <c r="K14" s="898"/>
      <c r="L14" s="278"/>
      <c r="M14" s="278"/>
      <c r="N14" s="278"/>
      <c r="O14" s="278"/>
      <c r="P14" s="282"/>
      <c r="Q14" s="221" t="str">
        <f>(IF($E145&lt;&gt;0,$J$2,IF($I145&lt;&gt;0,$J$2,"")))</f>
        <v/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1" ht="15.6">
      <c r="A15" s="398">
        <v>4</v>
      </c>
      <c r="I15" s="215"/>
      <c r="J15" s="227"/>
      <c r="K15" s="228"/>
      <c r="L15" s="279" t="s">
        <v>1656</v>
      </c>
      <c r="M15" s="279" t="s">
        <v>1524</v>
      </c>
      <c r="N15" s="278"/>
      <c r="O15" s="278"/>
      <c r="P15" s="282"/>
      <c r="Q15" s="221" t="str">
        <f>(IF($E145&lt;&gt;0,$J$2,IF($I145&lt;&gt;0,$J$2,"")))</f>
        <v/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1" ht="18.75" customHeight="1">
      <c r="A16" s="398">
        <v>5</v>
      </c>
      <c r="I16" s="899">
        <f>$B$9</f>
        <v>0</v>
      </c>
      <c r="J16" s="900"/>
      <c r="K16" s="901"/>
      <c r="L16" s="578">
        <f>$E$9</f>
        <v>0</v>
      </c>
      <c r="M16" s="579">
        <f>$F$9</f>
        <v>0</v>
      </c>
      <c r="N16" s="278"/>
      <c r="O16" s="278"/>
      <c r="P16" s="282"/>
      <c r="Q16" s="221" t="str">
        <f>(IF($E145&lt;&gt;0,$J$2,IF($I145&lt;&gt;0,$J$2,"")))</f>
        <v/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1" ht="15.6">
      <c r="A17" s="398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 t="str">
        <f>(IF($E145&lt;&gt;0,$J$2,IF($I145&lt;&gt;0,$J$2,"")))</f>
        <v/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1" ht="15.6">
      <c r="A18" s="398">
        <v>7</v>
      </c>
      <c r="I18" s="230"/>
      <c r="J18" s="215"/>
      <c r="K18" s="216"/>
      <c r="L18" s="281"/>
      <c r="M18" s="278"/>
      <c r="N18" s="278"/>
      <c r="O18" s="278"/>
      <c r="P18" s="282"/>
      <c r="Q18" s="221" t="str">
        <f>(IF($E145&lt;&gt;0,$J$2,IF($I145&lt;&gt;0,$J$2,"")))</f>
        <v/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1" ht="18.75" customHeight="1">
      <c r="A19" s="398">
        <v>8</v>
      </c>
      <c r="I19" s="883">
        <f>$B$12</f>
        <v>0</v>
      </c>
      <c r="J19" s="884"/>
      <c r="K19" s="885"/>
      <c r="L19" s="229" t="s">
        <v>1657</v>
      </c>
      <c r="M19" s="580">
        <f>$F$12</f>
        <v>0</v>
      </c>
      <c r="N19" s="278"/>
      <c r="O19" s="278"/>
      <c r="P19" s="282"/>
      <c r="Q19" s="221" t="str">
        <f>(IF($E145&lt;&gt;0,$J$2,IF($I145&lt;&gt;0,$J$2,"")))</f>
        <v/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1" ht="15.6">
      <c r="A20" s="398">
        <v>9</v>
      </c>
      <c r="I20" s="581">
        <f>$B$13</f>
        <v>0</v>
      </c>
      <c r="J20" s="215"/>
      <c r="K20" s="216"/>
      <c r="L20" s="281" t="s">
        <v>1658</v>
      </c>
      <c r="M20" s="278"/>
      <c r="N20" s="278"/>
      <c r="O20" s="278"/>
      <c r="P20" s="282"/>
      <c r="Q20" s="221" t="str">
        <f>(IF($E145&lt;&gt;0,$J$2,IF($I145&lt;&gt;0,$J$2,"")))</f>
        <v/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1" ht="18">
      <c r="A21" s="398">
        <v>10</v>
      </c>
      <c r="I21" s="230"/>
      <c r="J21" s="215"/>
      <c r="K21" s="441"/>
      <c r="L21" s="277"/>
      <c r="M21" s="277"/>
      <c r="N21" s="277"/>
      <c r="O21" s="277"/>
      <c r="P21" s="384"/>
      <c r="Q21" s="221" t="str">
        <f>(IF($E145&lt;&gt;0,$J$2,IF($I145&lt;&gt;0,$J$2,"")))</f>
        <v/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1" ht="16.8" thickBot="1">
      <c r="A22" s="398">
        <v>11</v>
      </c>
      <c r="I22" s="215"/>
      <c r="J22" s="227"/>
      <c r="K22" s="228"/>
      <c r="L22" s="278"/>
      <c r="M22" s="281"/>
      <c r="N22" s="281"/>
      <c r="O22" s="281"/>
      <c r="P22" s="284" t="s">
        <v>1659</v>
      </c>
      <c r="Q22" s="221" t="str">
        <f>(IF($E145&lt;&gt;0,$J$2,IF($I145&lt;&gt;0,$J$2,"")))</f>
        <v/>
      </c>
      <c r="R22" s="222"/>
      <c r="S22" s="283" t="s">
        <v>91</v>
      </c>
      <c r="T22" s="278"/>
      <c r="U22" s="282"/>
      <c r="V22" s="284" t="s">
        <v>1659</v>
      </c>
      <c r="W22" s="282"/>
      <c r="X22" s="283" t="s">
        <v>92</v>
      </c>
      <c r="Y22" s="278"/>
      <c r="Z22" s="282"/>
      <c r="AA22" s="284" t="s">
        <v>1659</v>
      </c>
      <c r="AB22" s="278"/>
      <c r="AC22" s="282"/>
      <c r="AD22" s="284" t="s">
        <v>1659</v>
      </c>
    </row>
    <row r="23" spans="1:31" ht="18.600000000000001" thickBot="1">
      <c r="A23" s="398">
        <v>12</v>
      </c>
      <c r="I23" s="674"/>
      <c r="J23" s="675"/>
      <c r="K23" s="676" t="s">
        <v>1055</v>
      </c>
      <c r="L23" s="677"/>
      <c r="M23" s="955" t="s">
        <v>1460</v>
      </c>
      <c r="N23" s="956"/>
      <c r="O23" s="957"/>
      <c r="P23" s="958"/>
      <c r="Q23" s="221" t="str">
        <f>(IF($E145&lt;&gt;0,$J$2,IF($I145&lt;&gt;0,$J$2,"")))</f>
        <v/>
      </c>
      <c r="R23" s="222"/>
      <c r="S23" s="912" t="s">
        <v>1888</v>
      </c>
      <c r="T23" s="912" t="s">
        <v>1889</v>
      </c>
      <c r="U23" s="905" t="s">
        <v>1890</v>
      </c>
      <c r="V23" s="905" t="s">
        <v>93</v>
      </c>
      <c r="W23" s="222"/>
      <c r="X23" s="905" t="s">
        <v>1891</v>
      </c>
      <c r="Y23" s="905" t="s">
        <v>1892</v>
      </c>
      <c r="Z23" s="905" t="s">
        <v>1893</v>
      </c>
      <c r="AA23" s="905" t="s">
        <v>94</v>
      </c>
      <c r="AB23" s="409" t="s">
        <v>95</v>
      </c>
      <c r="AC23" s="410"/>
      <c r="AD23" s="411"/>
      <c r="AE23" s="291"/>
    </row>
    <row r="24" spans="1:31" ht="58.5" customHeight="1" thickBot="1">
      <c r="A24" s="398">
        <v>13</v>
      </c>
      <c r="I24" s="678" t="s">
        <v>1575</v>
      </c>
      <c r="J24" s="679" t="s">
        <v>1660</v>
      </c>
      <c r="K24" s="680" t="s">
        <v>1056</v>
      </c>
      <c r="L24" s="681"/>
      <c r="M24" s="605" t="s">
        <v>1461</v>
      </c>
      <c r="N24" s="605" t="s">
        <v>1462</v>
      </c>
      <c r="O24" s="605" t="s">
        <v>1459</v>
      </c>
      <c r="P24" s="605" t="s">
        <v>1049</v>
      </c>
      <c r="Q24" s="221" t="str">
        <f>(IF($E145&lt;&gt;0,$J$2,IF($I145&lt;&gt;0,$J$2,"")))</f>
        <v/>
      </c>
      <c r="R24" s="222"/>
      <c r="S24" s="948"/>
      <c r="T24" s="954"/>
      <c r="U24" s="948"/>
      <c r="V24" s="954"/>
      <c r="W24" s="222"/>
      <c r="X24" s="945"/>
      <c r="Y24" s="945"/>
      <c r="Z24" s="945"/>
      <c r="AA24" s="945"/>
      <c r="AB24" s="412">
        <f>$C$3</f>
        <v>0</v>
      </c>
      <c r="AC24" s="412">
        <f>$C$3+1</f>
        <v>1</v>
      </c>
      <c r="AD24" s="412" t="str">
        <f>CONCATENATE("след ",$C$3+1)</f>
        <v>след 1</v>
      </c>
      <c r="AE24" s="413" t="s">
        <v>96</v>
      </c>
    </row>
    <row r="25" spans="1:31" ht="18" thickBot="1">
      <c r="A25" s="398">
        <v>14</v>
      </c>
      <c r="I25" s="506"/>
      <c r="J25" s="397"/>
      <c r="K25" s="295" t="s">
        <v>1244</v>
      </c>
      <c r="L25" s="701"/>
      <c r="M25" s="296"/>
      <c r="N25" s="296"/>
      <c r="O25" s="296"/>
      <c r="P25" s="483"/>
      <c r="Q25" s="221" t="str">
        <f>(IF($E145&lt;&gt;0,$J$2,IF($I145&lt;&gt;0,$J$2,"")))</f>
        <v/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4" t="s">
        <v>101</v>
      </c>
      <c r="Y25" s="504" t="s">
        <v>102</v>
      </c>
      <c r="Z25" s="504" t="s">
        <v>103</v>
      </c>
      <c r="AA25" s="504" t="s">
        <v>104</v>
      </c>
      <c r="AB25" s="504" t="s">
        <v>1026</v>
      </c>
      <c r="AC25" s="504" t="s">
        <v>1027</v>
      </c>
      <c r="AD25" s="504" t="s">
        <v>1028</v>
      </c>
      <c r="AE25" s="414" t="s">
        <v>1029</v>
      </c>
    </row>
    <row r="26" spans="1:31" ht="50.25" customHeight="1" thickBot="1">
      <c r="A26" s="398">
        <v>15</v>
      </c>
      <c r="I26" s="236"/>
      <c r="J26" s="511">
        <f>VLOOKUP(K26,OP_LIST2,2,FALSE)</f>
        <v>0</v>
      </c>
      <c r="K26" s="512" t="s">
        <v>944</v>
      </c>
      <c r="L26" s="702"/>
      <c r="M26" s="368"/>
      <c r="N26" s="368"/>
      <c r="O26" s="368"/>
      <c r="P26" s="303"/>
      <c r="Q26" s="221" t="str">
        <f>(IF($E145&lt;&gt;0,$J$2,IF($I145&lt;&gt;0,$J$2,"")))</f>
        <v/>
      </c>
      <c r="R26" s="222"/>
      <c r="S26" s="415" t="s">
        <v>1030</v>
      </c>
      <c r="T26" s="415" t="s">
        <v>1030</v>
      </c>
      <c r="U26" s="415" t="s">
        <v>1031</v>
      </c>
      <c r="V26" s="415" t="s">
        <v>1032</v>
      </c>
      <c r="W26" s="222"/>
      <c r="X26" s="415" t="s">
        <v>1030</v>
      </c>
      <c r="Y26" s="415" t="s">
        <v>1030</v>
      </c>
      <c r="Z26" s="415" t="s">
        <v>1057</v>
      </c>
      <c r="AA26" s="415" t="s">
        <v>1034</v>
      </c>
      <c r="AB26" s="415" t="s">
        <v>1030</v>
      </c>
      <c r="AC26" s="415" t="s">
        <v>1030</v>
      </c>
      <c r="AD26" s="415" t="s">
        <v>1030</v>
      </c>
      <c r="AE26" s="306" t="s">
        <v>1035</v>
      </c>
    </row>
    <row r="27" spans="1:31" ht="18" thickBot="1">
      <c r="A27" s="398">
        <v>16</v>
      </c>
      <c r="I27" s="510"/>
      <c r="J27" s="513">
        <f>VLOOKUP(K28,EBK_DEIN2,2,FALSE)</f>
        <v>0</v>
      </c>
      <c r="K27" s="505" t="s">
        <v>1444</v>
      </c>
      <c r="L27" s="703"/>
      <c r="M27" s="368"/>
      <c r="N27" s="368"/>
      <c r="O27" s="368"/>
      <c r="P27" s="303"/>
      <c r="Q27" s="221" t="str">
        <f>(IF($E145&lt;&gt;0,$J$2,IF($I145&lt;&gt;0,$J$2,"")))</f>
        <v/>
      </c>
      <c r="R27" s="222"/>
      <c r="S27" s="416"/>
      <c r="T27" s="416"/>
      <c r="U27" s="344"/>
      <c r="V27" s="417"/>
      <c r="W27" s="222"/>
      <c r="X27" s="416"/>
      <c r="Y27" s="416"/>
      <c r="Z27" s="344"/>
      <c r="AA27" s="417"/>
      <c r="AB27" s="416"/>
      <c r="AC27" s="344"/>
      <c r="AD27" s="417"/>
      <c r="AE27" s="418"/>
    </row>
    <row r="28" spans="1:31" ht="18">
      <c r="A28" s="398">
        <v>17</v>
      </c>
      <c r="I28" s="419"/>
      <c r="J28" s="238"/>
      <c r="K28" s="502" t="s">
        <v>661</v>
      </c>
      <c r="L28" s="703"/>
      <c r="M28" s="368"/>
      <c r="N28" s="368"/>
      <c r="O28" s="368"/>
      <c r="P28" s="303"/>
      <c r="Q28" s="221" t="str">
        <f>(IF($E145&lt;&gt;0,$J$2,IF($I145&lt;&gt;0,$J$2,"")))</f>
        <v/>
      </c>
      <c r="R28" s="222"/>
      <c r="S28" s="416"/>
      <c r="T28" s="416"/>
      <c r="U28" s="344"/>
      <c r="V28" s="420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6"/>
      <c r="Y28" s="416"/>
      <c r="Z28" s="344"/>
      <c r="AA28" s="420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6"/>
      <c r="AC28" s="344"/>
      <c r="AD28" s="417"/>
      <c r="AE28" s="308"/>
    </row>
    <row r="29" spans="1:31" ht="18.600000000000001" thickBot="1">
      <c r="A29" s="398">
        <v>18</v>
      </c>
      <c r="I29" s="354"/>
      <c r="J29" s="238"/>
      <c r="K29" s="292" t="s">
        <v>1058</v>
      </c>
      <c r="L29" s="703"/>
      <c r="M29" s="368"/>
      <c r="N29" s="368"/>
      <c r="O29" s="368"/>
      <c r="P29" s="303"/>
      <c r="Q29" s="221" t="str">
        <f>(IF($E145&lt;&gt;0,$J$2,IF($I145&lt;&gt;0,$J$2,"")))</f>
        <v/>
      </c>
      <c r="R29" s="222"/>
      <c r="S29" s="416"/>
      <c r="T29" s="416"/>
      <c r="U29" s="344"/>
      <c r="V29" s="417"/>
      <c r="W29" s="222"/>
      <c r="X29" s="416"/>
      <c r="Y29" s="416"/>
      <c r="Z29" s="344"/>
      <c r="AA29" s="417"/>
      <c r="AB29" s="416"/>
      <c r="AC29" s="344"/>
      <c r="AD29" s="417"/>
      <c r="AE29" s="310"/>
    </row>
    <row r="30" spans="1:31" ht="35.25" customHeight="1" thickBot="1">
      <c r="A30" s="398">
        <v>19</v>
      </c>
      <c r="I30" s="682">
        <v>100</v>
      </c>
      <c r="J30" s="959" t="s">
        <v>1245</v>
      </c>
      <c r="K30" s="960"/>
      <c r="L30" s="683"/>
      <c r="M30" s="684">
        <f>SUM(M31:M32)</f>
        <v>0</v>
      </c>
      <c r="N30" s="685">
        <f>SUM(N31:N32)</f>
        <v>0</v>
      </c>
      <c r="O30" s="685">
        <f>SUM(O31:O32)</f>
        <v>0</v>
      </c>
      <c r="P30" s="685">
        <f>SUM(P31:P32)</f>
        <v>0</v>
      </c>
      <c r="Q30" s="243">
        <f t="shared" ref="Q30:Q63" si="0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1">
        <f>SUM(U31:U32)</f>
        <v>0</v>
      </c>
      <c r="V30" s="422">
        <f>SUM(V31:V32)</f>
        <v>0</v>
      </c>
      <c r="W30" s="244"/>
      <c r="X30" s="707"/>
      <c r="Y30" s="708"/>
      <c r="Z30" s="709"/>
      <c r="AA30" s="708"/>
      <c r="AB30" s="708"/>
      <c r="AC30" s="708"/>
      <c r="AD30" s="710"/>
      <c r="AE30" s="313">
        <f>AA30-AB30-AC30-AD30</f>
        <v>0</v>
      </c>
    </row>
    <row r="31" spans="1:31" ht="33" thickBot="1">
      <c r="A31" s="398">
        <v>20</v>
      </c>
      <c r="I31" s="140"/>
      <c r="J31" s="144">
        <v>101</v>
      </c>
      <c r="K31" s="138" t="s">
        <v>1246</v>
      </c>
      <c r="L31" s="704"/>
      <c r="M31" s="449"/>
      <c r="N31" s="245"/>
      <c r="O31" s="245"/>
      <c r="P31" s="476">
        <f>M31+N31+O31</f>
        <v>0</v>
      </c>
      <c r="Q31" s="243" t="str">
        <f t="shared" si="0"/>
        <v/>
      </c>
      <c r="R31" s="244"/>
      <c r="S31" s="423"/>
      <c r="T31" s="252"/>
      <c r="U31" s="315">
        <f>P31</f>
        <v>0</v>
      </c>
      <c r="V31" s="424">
        <f>S31+T31-U31</f>
        <v>0</v>
      </c>
      <c r="W31" s="244"/>
      <c r="X31" s="663"/>
      <c r="Y31" s="667"/>
      <c r="Z31" s="667"/>
      <c r="AA31" s="667"/>
      <c r="AB31" s="667"/>
      <c r="AC31" s="667"/>
      <c r="AD31" s="711"/>
      <c r="AE31" s="313">
        <f t="shared" ref="AE31:AE96" si="1">AA31-AB31-AC31-AD31</f>
        <v>0</v>
      </c>
    </row>
    <row r="32" spans="1:31" ht="33" thickBot="1">
      <c r="A32" s="398">
        <v>21</v>
      </c>
      <c r="I32" s="140"/>
      <c r="J32" s="137">
        <v>102</v>
      </c>
      <c r="K32" s="139" t="s">
        <v>1247</v>
      </c>
      <c r="L32" s="704"/>
      <c r="M32" s="449"/>
      <c r="N32" s="245"/>
      <c r="O32" s="245"/>
      <c r="P32" s="476">
        <f>M32+N32+O32</f>
        <v>0</v>
      </c>
      <c r="Q32" s="243" t="str">
        <f t="shared" si="0"/>
        <v/>
      </c>
      <c r="R32" s="244"/>
      <c r="S32" s="423"/>
      <c r="T32" s="252"/>
      <c r="U32" s="315">
        <f>P32</f>
        <v>0</v>
      </c>
      <c r="V32" s="424">
        <f t="shared" ref="V32:V75" si="2">S32+T32-U32</f>
        <v>0</v>
      </c>
      <c r="W32" s="244"/>
      <c r="X32" s="663"/>
      <c r="Y32" s="667"/>
      <c r="Z32" s="667"/>
      <c r="AA32" s="667"/>
      <c r="AB32" s="667"/>
      <c r="AC32" s="667"/>
      <c r="AD32" s="711"/>
      <c r="AE32" s="313">
        <f t="shared" si="1"/>
        <v>0</v>
      </c>
    </row>
    <row r="33" spans="1:31" ht="18.600000000000001" thickBot="1">
      <c r="A33" s="398">
        <v>22</v>
      </c>
      <c r="I33" s="686">
        <v>200</v>
      </c>
      <c r="J33" s="946" t="s">
        <v>1248</v>
      </c>
      <c r="K33" s="946"/>
      <c r="L33" s="687"/>
      <c r="M33" s="688">
        <f>SUM(M34:M38)</f>
        <v>0</v>
      </c>
      <c r="N33" s="689">
        <f>SUM(N34:N38)</f>
        <v>0</v>
      </c>
      <c r="O33" s="689">
        <f>SUM(O34:O38)</f>
        <v>0</v>
      </c>
      <c r="P33" s="689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5">
        <f>SUM(U34:U38)</f>
        <v>0</v>
      </c>
      <c r="V33" s="426">
        <f>SUM(V34:V38)</f>
        <v>0</v>
      </c>
      <c r="W33" s="244"/>
      <c r="X33" s="665"/>
      <c r="Y33" s="666"/>
      <c r="Z33" s="666"/>
      <c r="AA33" s="666"/>
      <c r="AB33" s="666"/>
      <c r="AC33" s="666"/>
      <c r="AD33" s="712"/>
      <c r="AE33" s="313">
        <f t="shared" si="1"/>
        <v>0</v>
      </c>
    </row>
    <row r="34" spans="1:31" ht="18.600000000000001" thickBot="1">
      <c r="A34" s="398">
        <v>23</v>
      </c>
      <c r="I34" s="143"/>
      <c r="J34" s="144">
        <v>201</v>
      </c>
      <c r="K34" s="138" t="s">
        <v>1249</v>
      </c>
      <c r="L34" s="704"/>
      <c r="M34" s="449"/>
      <c r="N34" s="245"/>
      <c r="O34" s="245"/>
      <c r="P34" s="476">
        <f>M34+N34+O34</f>
        <v>0</v>
      </c>
      <c r="Q34" s="243" t="str">
        <f t="shared" si="0"/>
        <v/>
      </c>
      <c r="R34" s="244"/>
      <c r="S34" s="423"/>
      <c r="T34" s="252"/>
      <c r="U34" s="315">
        <f>P34</f>
        <v>0</v>
      </c>
      <c r="V34" s="424">
        <f t="shared" si="2"/>
        <v>0</v>
      </c>
      <c r="W34" s="244"/>
      <c r="X34" s="663"/>
      <c r="Y34" s="667"/>
      <c r="Z34" s="667"/>
      <c r="AA34" s="667"/>
      <c r="AB34" s="667"/>
      <c r="AC34" s="667"/>
      <c r="AD34" s="711"/>
      <c r="AE34" s="313">
        <f t="shared" si="1"/>
        <v>0</v>
      </c>
    </row>
    <row r="35" spans="1:31" ht="18.600000000000001" thickBot="1">
      <c r="A35" s="398">
        <v>24</v>
      </c>
      <c r="I35" s="136"/>
      <c r="J35" s="137">
        <v>202</v>
      </c>
      <c r="K35" s="145" t="s">
        <v>1250</v>
      </c>
      <c r="L35" s="704"/>
      <c r="M35" s="449"/>
      <c r="N35" s="245"/>
      <c r="O35" s="245"/>
      <c r="P35" s="476">
        <f>M35+N35+O35</f>
        <v>0</v>
      </c>
      <c r="Q35" s="243" t="str">
        <f t="shared" si="0"/>
        <v/>
      </c>
      <c r="R35" s="244"/>
      <c r="S35" s="423"/>
      <c r="T35" s="252"/>
      <c r="U35" s="315">
        <f>P35</f>
        <v>0</v>
      </c>
      <c r="V35" s="424">
        <f t="shared" si="2"/>
        <v>0</v>
      </c>
      <c r="W35" s="244"/>
      <c r="X35" s="663"/>
      <c r="Y35" s="667"/>
      <c r="Z35" s="667"/>
      <c r="AA35" s="667"/>
      <c r="AB35" s="667"/>
      <c r="AC35" s="667"/>
      <c r="AD35" s="711"/>
      <c r="AE35" s="313">
        <f t="shared" si="1"/>
        <v>0</v>
      </c>
    </row>
    <row r="36" spans="1:31" ht="32.4" thickBot="1">
      <c r="A36" s="398">
        <v>25</v>
      </c>
      <c r="I36" s="152"/>
      <c r="J36" s="137">
        <v>205</v>
      </c>
      <c r="K36" s="145" t="s">
        <v>901</v>
      </c>
      <c r="L36" s="704"/>
      <c r="M36" s="449"/>
      <c r="N36" s="245"/>
      <c r="O36" s="245"/>
      <c r="P36" s="476">
        <f>M36+N36+O36</f>
        <v>0</v>
      </c>
      <c r="Q36" s="243" t="str">
        <f t="shared" si="0"/>
        <v/>
      </c>
      <c r="R36" s="244"/>
      <c r="S36" s="423"/>
      <c r="T36" s="252"/>
      <c r="U36" s="315">
        <f>P36</f>
        <v>0</v>
      </c>
      <c r="V36" s="424">
        <f t="shared" si="2"/>
        <v>0</v>
      </c>
      <c r="W36" s="244"/>
      <c r="X36" s="663"/>
      <c r="Y36" s="667"/>
      <c r="Z36" s="667"/>
      <c r="AA36" s="667"/>
      <c r="AB36" s="667"/>
      <c r="AC36" s="667"/>
      <c r="AD36" s="711"/>
      <c r="AE36" s="313">
        <f t="shared" si="1"/>
        <v>0</v>
      </c>
    </row>
    <row r="37" spans="1:31" ht="18.600000000000001" thickBot="1">
      <c r="A37" s="398">
        <v>26</v>
      </c>
      <c r="I37" s="152"/>
      <c r="J37" s="137">
        <v>208</v>
      </c>
      <c r="K37" s="159" t="s">
        <v>902</v>
      </c>
      <c r="L37" s="704"/>
      <c r="M37" s="449"/>
      <c r="N37" s="245"/>
      <c r="O37" s="245"/>
      <c r="P37" s="476">
        <f>M37+N37+O37</f>
        <v>0</v>
      </c>
      <c r="Q37" s="243" t="str">
        <f t="shared" si="0"/>
        <v/>
      </c>
      <c r="R37" s="244"/>
      <c r="S37" s="423"/>
      <c r="T37" s="252"/>
      <c r="U37" s="315">
        <f>P37</f>
        <v>0</v>
      </c>
      <c r="V37" s="424">
        <f t="shared" si="2"/>
        <v>0</v>
      </c>
      <c r="W37" s="244"/>
      <c r="X37" s="663"/>
      <c r="Y37" s="667"/>
      <c r="Z37" s="667"/>
      <c r="AA37" s="667"/>
      <c r="AB37" s="667"/>
      <c r="AC37" s="667"/>
      <c r="AD37" s="711"/>
      <c r="AE37" s="313">
        <f t="shared" si="1"/>
        <v>0</v>
      </c>
    </row>
    <row r="38" spans="1:31" ht="18.600000000000001" thickBot="1">
      <c r="A38" s="398">
        <v>27</v>
      </c>
      <c r="I38" s="143"/>
      <c r="J38" s="142">
        <v>209</v>
      </c>
      <c r="K38" s="148" t="s">
        <v>903</v>
      </c>
      <c r="L38" s="704"/>
      <c r="M38" s="449"/>
      <c r="N38" s="245"/>
      <c r="O38" s="245"/>
      <c r="P38" s="476">
        <f>M38+N38+O38</f>
        <v>0</v>
      </c>
      <c r="Q38" s="243" t="str">
        <f t="shared" si="0"/>
        <v/>
      </c>
      <c r="R38" s="244"/>
      <c r="S38" s="423"/>
      <c r="T38" s="252"/>
      <c r="U38" s="315">
        <f>P38</f>
        <v>0</v>
      </c>
      <c r="V38" s="424">
        <f t="shared" si="2"/>
        <v>0</v>
      </c>
      <c r="W38" s="244"/>
      <c r="X38" s="663"/>
      <c r="Y38" s="667"/>
      <c r="Z38" s="667"/>
      <c r="AA38" s="667"/>
      <c r="AB38" s="667"/>
      <c r="AC38" s="667"/>
      <c r="AD38" s="711"/>
      <c r="AE38" s="313">
        <f t="shared" si="1"/>
        <v>0</v>
      </c>
    </row>
    <row r="39" spans="1:31" ht="18.600000000000001" thickBot="1">
      <c r="A39" s="398">
        <v>28</v>
      </c>
      <c r="I39" s="686">
        <v>500</v>
      </c>
      <c r="J39" s="947" t="s">
        <v>203</v>
      </c>
      <c r="K39" s="947"/>
      <c r="L39" s="687"/>
      <c r="M39" s="688">
        <f>SUM(M40:M46)</f>
        <v>0</v>
      </c>
      <c r="N39" s="689">
        <f>SUM(N40:N46)</f>
        <v>0</v>
      </c>
      <c r="O39" s="689">
        <f>SUM(O40:O46)</f>
        <v>0</v>
      </c>
      <c r="P39" s="689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5">
        <f>SUM(U40:U46)</f>
        <v>0</v>
      </c>
      <c r="V39" s="426">
        <f>SUM(V40:V46)</f>
        <v>0</v>
      </c>
      <c r="W39" s="244"/>
      <c r="X39" s="665"/>
      <c r="Y39" s="666"/>
      <c r="Z39" s="667"/>
      <c r="AA39" s="666"/>
      <c r="AB39" s="666"/>
      <c r="AC39" s="666"/>
      <c r="AD39" s="712"/>
      <c r="AE39" s="313">
        <f t="shared" si="1"/>
        <v>0</v>
      </c>
    </row>
    <row r="40" spans="1:31" ht="33" thickBot="1">
      <c r="A40" s="398">
        <v>29</v>
      </c>
      <c r="I40" s="143"/>
      <c r="J40" s="160">
        <v>551</v>
      </c>
      <c r="K40" s="456" t="s">
        <v>204</v>
      </c>
      <c r="L40" s="704"/>
      <c r="M40" s="449"/>
      <c r="N40" s="245"/>
      <c r="O40" s="245"/>
      <c r="P40" s="476">
        <f t="shared" ref="P40:P47" si="3">M40+N40+O40</f>
        <v>0</v>
      </c>
      <c r="Q40" s="243" t="str">
        <f t="shared" si="0"/>
        <v/>
      </c>
      <c r="R40" s="244"/>
      <c r="S40" s="423"/>
      <c r="T40" s="252"/>
      <c r="U40" s="315">
        <f t="shared" ref="U40:U47" si="4">P40</f>
        <v>0</v>
      </c>
      <c r="V40" s="424">
        <f t="shared" si="2"/>
        <v>0</v>
      </c>
      <c r="W40" s="244"/>
      <c r="X40" s="663"/>
      <c r="Y40" s="667"/>
      <c r="Z40" s="667"/>
      <c r="AA40" s="667"/>
      <c r="AB40" s="667"/>
      <c r="AC40" s="667"/>
      <c r="AD40" s="711"/>
      <c r="AE40" s="313">
        <f t="shared" si="1"/>
        <v>0</v>
      </c>
    </row>
    <row r="41" spans="1:31" ht="33" thickBot="1">
      <c r="A41" s="398">
        <v>30</v>
      </c>
      <c r="I41" s="143"/>
      <c r="J41" s="161">
        <v>552</v>
      </c>
      <c r="K41" s="457" t="s">
        <v>205</v>
      </c>
      <c r="L41" s="704"/>
      <c r="M41" s="449"/>
      <c r="N41" s="245"/>
      <c r="O41" s="245"/>
      <c r="P41" s="476">
        <f t="shared" si="3"/>
        <v>0</v>
      </c>
      <c r="Q41" s="243" t="str">
        <f t="shared" si="0"/>
        <v/>
      </c>
      <c r="R41" s="244"/>
      <c r="S41" s="423"/>
      <c r="T41" s="252"/>
      <c r="U41" s="315">
        <f t="shared" si="4"/>
        <v>0</v>
      </c>
      <c r="V41" s="424">
        <f t="shared" si="2"/>
        <v>0</v>
      </c>
      <c r="W41" s="244"/>
      <c r="X41" s="663"/>
      <c r="Y41" s="667"/>
      <c r="Z41" s="667"/>
      <c r="AA41" s="667"/>
      <c r="AB41" s="667"/>
      <c r="AC41" s="667"/>
      <c r="AD41" s="711"/>
      <c r="AE41" s="313">
        <f t="shared" si="1"/>
        <v>0</v>
      </c>
    </row>
    <row r="42" spans="1:31" ht="18.600000000000001" thickBot="1">
      <c r="A42" s="398">
        <v>31</v>
      </c>
      <c r="I42" s="143"/>
      <c r="J42" s="161">
        <v>558</v>
      </c>
      <c r="K42" s="457" t="s">
        <v>1676</v>
      </c>
      <c r="L42" s="704"/>
      <c r="M42" s="592">
        <v>0</v>
      </c>
      <c r="N42" s="592">
        <v>0</v>
      </c>
      <c r="O42" s="592">
        <v>0</v>
      </c>
      <c r="P42" s="476">
        <f>M42+N42+O42</f>
        <v>0</v>
      </c>
      <c r="Q42" s="243" t="str">
        <f t="shared" si="0"/>
        <v/>
      </c>
      <c r="R42" s="244"/>
      <c r="S42" s="423"/>
      <c r="T42" s="252"/>
      <c r="U42" s="315">
        <f>P42</f>
        <v>0</v>
      </c>
      <c r="V42" s="424">
        <f>S42+T42-U42</f>
        <v>0</v>
      </c>
      <c r="W42" s="244"/>
      <c r="X42" s="663"/>
      <c r="Y42" s="667"/>
      <c r="Z42" s="667"/>
      <c r="AA42" s="667"/>
      <c r="AB42" s="667"/>
      <c r="AC42" s="667"/>
      <c r="AD42" s="711"/>
      <c r="AE42" s="313">
        <f>AA42-AB42-AC42-AD42</f>
        <v>0</v>
      </c>
    </row>
    <row r="43" spans="1:31" ht="18.75" customHeight="1" thickBot="1">
      <c r="A43" s="398">
        <v>32</v>
      </c>
      <c r="I43" s="143"/>
      <c r="J43" s="161">
        <v>560</v>
      </c>
      <c r="K43" s="458" t="s">
        <v>206</v>
      </c>
      <c r="L43" s="704"/>
      <c r="M43" s="449"/>
      <c r="N43" s="245"/>
      <c r="O43" s="245"/>
      <c r="P43" s="476">
        <f t="shared" si="3"/>
        <v>0</v>
      </c>
      <c r="Q43" s="243" t="str">
        <f t="shared" si="0"/>
        <v/>
      </c>
      <c r="R43" s="244"/>
      <c r="S43" s="423"/>
      <c r="T43" s="252"/>
      <c r="U43" s="315">
        <f t="shared" si="4"/>
        <v>0</v>
      </c>
      <c r="V43" s="424">
        <f t="shared" si="2"/>
        <v>0</v>
      </c>
      <c r="W43" s="244"/>
      <c r="X43" s="663"/>
      <c r="Y43" s="667"/>
      <c r="Z43" s="667"/>
      <c r="AA43" s="667"/>
      <c r="AB43" s="667"/>
      <c r="AC43" s="667"/>
      <c r="AD43" s="711"/>
      <c r="AE43" s="313">
        <f t="shared" si="1"/>
        <v>0</v>
      </c>
    </row>
    <row r="44" spans="1:31" ht="18.75" customHeight="1" thickBot="1">
      <c r="A44" s="398">
        <v>33</v>
      </c>
      <c r="I44" s="143"/>
      <c r="J44" s="161">
        <v>580</v>
      </c>
      <c r="K44" s="457" t="s">
        <v>207</v>
      </c>
      <c r="L44" s="704"/>
      <c r="M44" s="449"/>
      <c r="N44" s="245"/>
      <c r="O44" s="245"/>
      <c r="P44" s="476">
        <f t="shared" si="3"/>
        <v>0</v>
      </c>
      <c r="Q44" s="243" t="str">
        <f t="shared" si="0"/>
        <v/>
      </c>
      <c r="R44" s="244"/>
      <c r="S44" s="423"/>
      <c r="T44" s="252"/>
      <c r="U44" s="315">
        <f t="shared" si="4"/>
        <v>0</v>
      </c>
      <c r="V44" s="424">
        <f t="shared" si="2"/>
        <v>0</v>
      </c>
      <c r="W44" s="244"/>
      <c r="X44" s="663"/>
      <c r="Y44" s="667"/>
      <c r="Z44" s="667"/>
      <c r="AA44" s="667"/>
      <c r="AB44" s="667"/>
      <c r="AC44" s="667"/>
      <c r="AD44" s="711"/>
      <c r="AE44" s="313">
        <f t="shared" si="1"/>
        <v>0</v>
      </c>
    </row>
    <row r="45" spans="1:31" ht="33.75" customHeight="1" thickBot="1">
      <c r="A45" s="398">
        <v>34</v>
      </c>
      <c r="I45" s="143"/>
      <c r="J45" s="161">
        <v>588</v>
      </c>
      <c r="K45" s="457" t="s">
        <v>1681</v>
      </c>
      <c r="L45" s="704"/>
      <c r="M45" s="592">
        <v>0</v>
      </c>
      <c r="N45" s="592">
        <v>0</v>
      </c>
      <c r="O45" s="592">
        <v>0</v>
      </c>
      <c r="P45" s="476">
        <f>M45+N45+O45</f>
        <v>0</v>
      </c>
      <c r="Q45" s="243" t="str">
        <f t="shared" si="0"/>
        <v/>
      </c>
      <c r="R45" s="244"/>
      <c r="S45" s="423"/>
      <c r="T45" s="252"/>
      <c r="U45" s="315">
        <f>P45</f>
        <v>0</v>
      </c>
      <c r="V45" s="424">
        <f>S45+T45-U45</f>
        <v>0</v>
      </c>
      <c r="W45" s="244"/>
      <c r="X45" s="663"/>
      <c r="Y45" s="667"/>
      <c r="Z45" s="667"/>
      <c r="AA45" s="667"/>
      <c r="AB45" s="667"/>
      <c r="AC45" s="667"/>
      <c r="AD45" s="711"/>
      <c r="AE45" s="313">
        <f>AA45-AB45-AC45-AD45</f>
        <v>0</v>
      </c>
    </row>
    <row r="46" spans="1:31" ht="33" thickBot="1">
      <c r="A46" s="398">
        <v>35</v>
      </c>
      <c r="I46" s="143"/>
      <c r="J46" s="162">
        <v>590</v>
      </c>
      <c r="K46" s="459" t="s">
        <v>208</v>
      </c>
      <c r="L46" s="704"/>
      <c r="M46" s="449"/>
      <c r="N46" s="245"/>
      <c r="O46" s="245"/>
      <c r="P46" s="476">
        <f t="shared" si="3"/>
        <v>0</v>
      </c>
      <c r="Q46" s="243" t="str">
        <f t="shared" si="0"/>
        <v/>
      </c>
      <c r="R46" s="244"/>
      <c r="S46" s="423"/>
      <c r="T46" s="252"/>
      <c r="U46" s="315">
        <f t="shared" si="4"/>
        <v>0</v>
      </c>
      <c r="V46" s="424">
        <f t="shared" si="2"/>
        <v>0</v>
      </c>
      <c r="W46" s="244"/>
      <c r="X46" s="663"/>
      <c r="Y46" s="667"/>
      <c r="Z46" s="667"/>
      <c r="AA46" s="667"/>
      <c r="AB46" s="667"/>
      <c r="AC46" s="667"/>
      <c r="AD46" s="711"/>
      <c r="AE46" s="313">
        <f t="shared" si="1"/>
        <v>0</v>
      </c>
    </row>
    <row r="47" spans="1:31" ht="18.75" customHeight="1" thickBot="1">
      <c r="A47" s="398">
        <v>36</v>
      </c>
      <c r="I47" s="686">
        <v>800</v>
      </c>
      <c r="J47" s="947" t="s">
        <v>1059</v>
      </c>
      <c r="K47" s="947"/>
      <c r="L47" s="687"/>
      <c r="M47" s="690"/>
      <c r="N47" s="691"/>
      <c r="O47" s="691"/>
      <c r="P47" s="692">
        <f t="shared" si="3"/>
        <v>0</v>
      </c>
      <c r="Q47" s="243">
        <f t="shared" si="0"/>
        <v>0</v>
      </c>
      <c r="R47" s="244"/>
      <c r="S47" s="428"/>
      <c r="T47" s="254"/>
      <c r="U47" s="315">
        <f t="shared" si="4"/>
        <v>0</v>
      </c>
      <c r="V47" s="424">
        <f t="shared" si="2"/>
        <v>0</v>
      </c>
      <c r="W47" s="244"/>
      <c r="X47" s="665"/>
      <c r="Y47" s="666"/>
      <c r="Z47" s="667"/>
      <c r="AA47" s="667"/>
      <c r="AB47" s="666"/>
      <c r="AC47" s="667"/>
      <c r="AD47" s="711"/>
      <c r="AE47" s="313">
        <f t="shared" si="1"/>
        <v>0</v>
      </c>
    </row>
    <row r="48" spans="1:31" ht="18.600000000000001" thickBot="1">
      <c r="A48" s="398">
        <v>37</v>
      </c>
      <c r="I48" s="686">
        <v>1000</v>
      </c>
      <c r="J48" s="943" t="s">
        <v>210</v>
      </c>
      <c r="K48" s="943"/>
      <c r="L48" s="687"/>
      <c r="M48" s="688">
        <f>SUM(M49:M65)</f>
        <v>0</v>
      </c>
      <c r="N48" s="689">
        <f>SUM(N49:N65)</f>
        <v>0</v>
      </c>
      <c r="O48" s="689">
        <f>SUM(O49:O65)</f>
        <v>0</v>
      </c>
      <c r="P48" s="689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5">
        <f>SUM(U49:U65)</f>
        <v>0</v>
      </c>
      <c r="V48" s="426">
        <f>SUM(V49:V65)</f>
        <v>0</v>
      </c>
      <c r="W48" s="244"/>
      <c r="X48" s="316">
        <f t="shared" ref="X48:AD48" si="5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6">
        <f t="shared" si="5"/>
        <v>0</v>
      </c>
      <c r="AE48" s="313">
        <f t="shared" si="1"/>
        <v>0</v>
      </c>
    </row>
    <row r="49" spans="1:31" ht="18.75" customHeight="1" thickBot="1">
      <c r="A49" s="398">
        <v>38</v>
      </c>
      <c r="I49" s="136"/>
      <c r="J49" s="144">
        <v>1011</v>
      </c>
      <c r="K49" s="163" t="s">
        <v>211</v>
      </c>
      <c r="L49" s="704"/>
      <c r="M49" s="449"/>
      <c r="N49" s="245"/>
      <c r="O49" s="245"/>
      <c r="P49" s="476">
        <f t="shared" ref="P49:P65" si="6">M49+N49+O49</f>
        <v>0</v>
      </c>
      <c r="Q49" s="243" t="str">
        <f t="shared" si="0"/>
        <v/>
      </c>
      <c r="R49" s="244"/>
      <c r="S49" s="423"/>
      <c r="T49" s="252"/>
      <c r="U49" s="315">
        <f t="shared" ref="U49:U65" si="7">P49</f>
        <v>0</v>
      </c>
      <c r="V49" s="424">
        <f t="shared" si="2"/>
        <v>0</v>
      </c>
      <c r="W49" s="244"/>
      <c r="X49" s="423"/>
      <c r="Y49" s="252"/>
      <c r="Z49" s="429">
        <f t="shared" ref="Z49:Z56" si="8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8">
        <v>39</v>
      </c>
      <c r="E50" s="427"/>
      <c r="I50" s="136"/>
      <c r="J50" s="137">
        <v>1012</v>
      </c>
      <c r="K50" s="145" t="s">
        <v>212</v>
      </c>
      <c r="L50" s="704"/>
      <c r="M50" s="449"/>
      <c r="N50" s="245"/>
      <c r="O50" s="245"/>
      <c r="P50" s="476">
        <f t="shared" si="6"/>
        <v>0</v>
      </c>
      <c r="Q50" s="243" t="str">
        <f t="shared" si="0"/>
        <v/>
      </c>
      <c r="R50" s="244"/>
      <c r="S50" s="423"/>
      <c r="T50" s="252"/>
      <c r="U50" s="315">
        <f t="shared" si="7"/>
        <v>0</v>
      </c>
      <c r="V50" s="424">
        <f t="shared" si="2"/>
        <v>0</v>
      </c>
      <c r="W50" s="244"/>
      <c r="X50" s="423"/>
      <c r="Y50" s="252"/>
      <c r="Z50" s="429">
        <f t="shared" si="8"/>
        <v>0</v>
      </c>
      <c r="AA50" s="315">
        <f t="shared" ref="AA50:AA56" si="9">X50+Y50-Z50</f>
        <v>0</v>
      </c>
      <c r="AB50" s="252"/>
      <c r="AC50" s="252"/>
      <c r="AD50" s="253"/>
      <c r="AE50" s="313">
        <f t="shared" si="1"/>
        <v>0</v>
      </c>
    </row>
    <row r="51" spans="1:31" ht="18.600000000000001" thickBot="1">
      <c r="A51" s="398">
        <v>40</v>
      </c>
      <c r="E51" s="427"/>
      <c r="I51" s="136"/>
      <c r="J51" s="137">
        <v>1013</v>
      </c>
      <c r="K51" s="145" t="s">
        <v>213</v>
      </c>
      <c r="L51" s="704"/>
      <c r="M51" s="449"/>
      <c r="N51" s="245"/>
      <c r="O51" s="245"/>
      <c r="P51" s="476">
        <f t="shared" si="6"/>
        <v>0</v>
      </c>
      <c r="Q51" s="243" t="str">
        <f t="shared" si="0"/>
        <v/>
      </c>
      <c r="R51" s="244"/>
      <c r="S51" s="423"/>
      <c r="T51" s="252"/>
      <c r="U51" s="315">
        <f t="shared" si="7"/>
        <v>0</v>
      </c>
      <c r="V51" s="424">
        <f t="shared" si="2"/>
        <v>0</v>
      </c>
      <c r="W51" s="244"/>
      <c r="X51" s="423"/>
      <c r="Y51" s="252"/>
      <c r="Z51" s="429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1.8" thickBot="1">
      <c r="A52" s="398">
        <v>41</v>
      </c>
      <c r="E52" s="427"/>
      <c r="I52" s="136"/>
      <c r="J52" s="137">
        <v>1014</v>
      </c>
      <c r="K52" s="145" t="s">
        <v>214</v>
      </c>
      <c r="L52" s="704"/>
      <c r="M52" s="449"/>
      <c r="N52" s="245"/>
      <c r="O52" s="245"/>
      <c r="P52" s="476">
        <f t="shared" si="6"/>
        <v>0</v>
      </c>
      <c r="Q52" s="243" t="str">
        <f t="shared" si="0"/>
        <v/>
      </c>
      <c r="R52" s="244"/>
      <c r="S52" s="423"/>
      <c r="T52" s="252"/>
      <c r="U52" s="315">
        <f t="shared" si="7"/>
        <v>0</v>
      </c>
      <c r="V52" s="424">
        <f t="shared" si="2"/>
        <v>0</v>
      </c>
      <c r="W52" s="244"/>
      <c r="X52" s="423"/>
      <c r="Y52" s="252"/>
      <c r="Z52" s="429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600000000000001" thickBot="1">
      <c r="A53" s="398">
        <v>42</v>
      </c>
      <c r="E53" s="427"/>
      <c r="I53" s="136"/>
      <c r="J53" s="137">
        <v>1015</v>
      </c>
      <c r="K53" s="145" t="s">
        <v>215</v>
      </c>
      <c r="L53" s="704"/>
      <c r="M53" s="449"/>
      <c r="N53" s="245"/>
      <c r="O53" s="245"/>
      <c r="P53" s="476">
        <f t="shared" si="6"/>
        <v>0</v>
      </c>
      <c r="Q53" s="243" t="str">
        <f t="shared" si="0"/>
        <v/>
      </c>
      <c r="R53" s="244"/>
      <c r="S53" s="423"/>
      <c r="T53" s="252"/>
      <c r="U53" s="315">
        <f t="shared" si="7"/>
        <v>0</v>
      </c>
      <c r="V53" s="424">
        <f t="shared" si="2"/>
        <v>0</v>
      </c>
      <c r="W53" s="244"/>
      <c r="X53" s="423"/>
      <c r="Y53" s="252"/>
      <c r="Z53" s="429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600000000000001" thickBot="1">
      <c r="A54" s="398">
        <v>43</v>
      </c>
      <c r="E54" s="427"/>
      <c r="I54" s="136"/>
      <c r="J54" s="137">
        <v>1016</v>
      </c>
      <c r="K54" s="145" t="s">
        <v>216</v>
      </c>
      <c r="L54" s="704"/>
      <c r="M54" s="449"/>
      <c r="N54" s="245"/>
      <c r="O54" s="245"/>
      <c r="P54" s="476">
        <f t="shared" si="6"/>
        <v>0</v>
      </c>
      <c r="Q54" s="243" t="str">
        <f t="shared" si="0"/>
        <v/>
      </c>
      <c r="R54" s="244"/>
      <c r="S54" s="423"/>
      <c r="T54" s="252"/>
      <c r="U54" s="315">
        <f t="shared" si="7"/>
        <v>0</v>
      </c>
      <c r="V54" s="424">
        <f t="shared" si="2"/>
        <v>0</v>
      </c>
      <c r="W54" s="244"/>
      <c r="X54" s="423"/>
      <c r="Y54" s="252"/>
      <c r="Z54" s="429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600000000000001" thickBot="1">
      <c r="A55" s="398">
        <v>44</v>
      </c>
      <c r="E55" s="427"/>
      <c r="I55" s="140"/>
      <c r="J55" s="164">
        <v>1020</v>
      </c>
      <c r="K55" s="165" t="s">
        <v>217</v>
      </c>
      <c r="L55" s="704"/>
      <c r="M55" s="449"/>
      <c r="N55" s="245"/>
      <c r="O55" s="245"/>
      <c r="P55" s="476">
        <f t="shared" si="6"/>
        <v>0</v>
      </c>
      <c r="Q55" s="243" t="str">
        <f t="shared" si="0"/>
        <v/>
      </c>
      <c r="R55" s="244"/>
      <c r="S55" s="423"/>
      <c r="T55" s="252"/>
      <c r="U55" s="315">
        <f t="shared" si="7"/>
        <v>0</v>
      </c>
      <c r="V55" s="424">
        <f t="shared" si="2"/>
        <v>0</v>
      </c>
      <c r="W55" s="244"/>
      <c r="X55" s="423"/>
      <c r="Y55" s="252"/>
      <c r="Z55" s="429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600000000000001" thickBot="1">
      <c r="A56" s="398">
        <v>45</v>
      </c>
      <c r="E56" s="427"/>
      <c r="I56" s="136"/>
      <c r="J56" s="137">
        <v>1030</v>
      </c>
      <c r="K56" s="145" t="s">
        <v>218</v>
      </c>
      <c r="L56" s="704"/>
      <c r="M56" s="449"/>
      <c r="N56" s="245"/>
      <c r="O56" s="245"/>
      <c r="P56" s="476">
        <f t="shared" si="6"/>
        <v>0</v>
      </c>
      <c r="Q56" s="243" t="str">
        <f t="shared" si="0"/>
        <v/>
      </c>
      <c r="R56" s="244"/>
      <c r="S56" s="423"/>
      <c r="T56" s="252"/>
      <c r="U56" s="315">
        <f t="shared" si="7"/>
        <v>0</v>
      </c>
      <c r="V56" s="424">
        <f t="shared" si="2"/>
        <v>0</v>
      </c>
      <c r="W56" s="244"/>
      <c r="X56" s="423"/>
      <c r="Y56" s="252"/>
      <c r="Z56" s="429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600000000000001" thickBot="1">
      <c r="A57" s="398">
        <v>46</v>
      </c>
      <c r="E57" s="427"/>
      <c r="I57" s="136"/>
      <c r="J57" s="164">
        <v>1051</v>
      </c>
      <c r="K57" s="167" t="s">
        <v>219</v>
      </c>
      <c r="L57" s="704"/>
      <c r="M57" s="449"/>
      <c r="N57" s="245"/>
      <c r="O57" s="245"/>
      <c r="P57" s="476">
        <f t="shared" si="6"/>
        <v>0</v>
      </c>
      <c r="Q57" s="243" t="str">
        <f t="shared" si="0"/>
        <v/>
      </c>
      <c r="R57" s="244"/>
      <c r="S57" s="423"/>
      <c r="T57" s="252"/>
      <c r="U57" s="315">
        <f t="shared" si="7"/>
        <v>0</v>
      </c>
      <c r="V57" s="424">
        <f t="shared" si="2"/>
        <v>0</v>
      </c>
      <c r="W57" s="244"/>
      <c r="X57" s="663"/>
      <c r="Y57" s="667"/>
      <c r="Z57" s="667"/>
      <c r="AA57" s="667"/>
      <c r="AB57" s="667"/>
      <c r="AC57" s="667"/>
      <c r="AD57" s="711"/>
      <c r="AE57" s="313">
        <f t="shared" si="1"/>
        <v>0</v>
      </c>
    </row>
    <row r="58" spans="1:31" ht="18.600000000000001" thickBot="1">
      <c r="A58" s="398">
        <v>47</v>
      </c>
      <c r="C58" s="402"/>
      <c r="E58" s="427"/>
      <c r="I58" s="136"/>
      <c r="J58" s="137">
        <v>1052</v>
      </c>
      <c r="K58" s="145" t="s">
        <v>220</v>
      </c>
      <c r="L58" s="704"/>
      <c r="M58" s="449"/>
      <c r="N58" s="245"/>
      <c r="O58" s="245"/>
      <c r="P58" s="476">
        <f t="shared" si="6"/>
        <v>0</v>
      </c>
      <c r="Q58" s="243" t="str">
        <f t="shared" si="0"/>
        <v/>
      </c>
      <c r="R58" s="244"/>
      <c r="S58" s="423"/>
      <c r="T58" s="252"/>
      <c r="U58" s="315">
        <f t="shared" si="7"/>
        <v>0</v>
      </c>
      <c r="V58" s="424">
        <f t="shared" si="2"/>
        <v>0</v>
      </c>
      <c r="W58" s="244"/>
      <c r="X58" s="663"/>
      <c r="Y58" s="667"/>
      <c r="Z58" s="667"/>
      <c r="AA58" s="667"/>
      <c r="AB58" s="667"/>
      <c r="AC58" s="667"/>
      <c r="AD58" s="711"/>
      <c r="AE58" s="313">
        <f t="shared" si="1"/>
        <v>0</v>
      </c>
    </row>
    <row r="59" spans="1:31" ht="18.600000000000001" thickBot="1">
      <c r="A59" s="398">
        <v>48</v>
      </c>
      <c r="E59" s="427"/>
      <c r="I59" s="136"/>
      <c r="J59" s="168">
        <v>1053</v>
      </c>
      <c r="K59" s="169" t="s">
        <v>1682</v>
      </c>
      <c r="L59" s="704"/>
      <c r="M59" s="449"/>
      <c r="N59" s="245"/>
      <c r="O59" s="245"/>
      <c r="P59" s="476">
        <f t="shared" si="6"/>
        <v>0</v>
      </c>
      <c r="Q59" s="243" t="str">
        <f t="shared" si="0"/>
        <v/>
      </c>
      <c r="R59" s="244"/>
      <c r="S59" s="423"/>
      <c r="T59" s="252"/>
      <c r="U59" s="315">
        <f t="shared" si="7"/>
        <v>0</v>
      </c>
      <c r="V59" s="424">
        <f t="shared" si="2"/>
        <v>0</v>
      </c>
      <c r="W59" s="244"/>
      <c r="X59" s="663"/>
      <c r="Y59" s="667"/>
      <c r="Z59" s="667"/>
      <c r="AA59" s="667"/>
      <c r="AB59" s="667"/>
      <c r="AC59" s="667"/>
      <c r="AD59" s="711"/>
      <c r="AE59" s="313">
        <f t="shared" si="1"/>
        <v>0</v>
      </c>
    </row>
    <row r="60" spans="1:31" ht="18.600000000000001" thickBot="1">
      <c r="A60" s="398">
        <v>49</v>
      </c>
      <c r="E60" s="427"/>
      <c r="I60" s="136"/>
      <c r="J60" s="137">
        <v>1062</v>
      </c>
      <c r="K60" s="139" t="s">
        <v>221</v>
      </c>
      <c r="L60" s="704"/>
      <c r="M60" s="449"/>
      <c r="N60" s="245"/>
      <c r="O60" s="245"/>
      <c r="P60" s="476">
        <f t="shared" si="6"/>
        <v>0</v>
      </c>
      <c r="Q60" s="243" t="str">
        <f t="shared" si="0"/>
        <v/>
      </c>
      <c r="R60" s="244"/>
      <c r="S60" s="423"/>
      <c r="T60" s="252"/>
      <c r="U60" s="315">
        <f t="shared" si="7"/>
        <v>0</v>
      </c>
      <c r="V60" s="424">
        <f t="shared" si="2"/>
        <v>0</v>
      </c>
      <c r="W60" s="244"/>
      <c r="X60" s="423"/>
      <c r="Y60" s="252"/>
      <c r="Z60" s="429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600000000000001" thickBot="1">
      <c r="A61" s="398">
        <v>50</v>
      </c>
      <c r="E61" s="427"/>
      <c r="I61" s="136"/>
      <c r="J61" s="137">
        <v>1063</v>
      </c>
      <c r="K61" s="139" t="s">
        <v>222</v>
      </c>
      <c r="L61" s="704"/>
      <c r="M61" s="449"/>
      <c r="N61" s="245"/>
      <c r="O61" s="245"/>
      <c r="P61" s="476">
        <f t="shared" si="6"/>
        <v>0</v>
      </c>
      <c r="Q61" s="243" t="str">
        <f t="shared" si="0"/>
        <v/>
      </c>
      <c r="R61" s="244"/>
      <c r="S61" s="423"/>
      <c r="T61" s="252"/>
      <c r="U61" s="315">
        <f t="shared" si="7"/>
        <v>0</v>
      </c>
      <c r="V61" s="424">
        <f t="shared" si="2"/>
        <v>0</v>
      </c>
      <c r="W61" s="244"/>
      <c r="X61" s="663"/>
      <c r="Y61" s="667"/>
      <c r="Z61" s="667"/>
      <c r="AA61" s="667"/>
      <c r="AB61" s="667"/>
      <c r="AC61" s="667"/>
      <c r="AD61" s="711"/>
      <c r="AE61" s="313">
        <f t="shared" si="1"/>
        <v>0</v>
      </c>
    </row>
    <row r="62" spans="1:31" ht="18.600000000000001" thickBot="1">
      <c r="A62" s="398">
        <v>51</v>
      </c>
      <c r="E62" s="427"/>
      <c r="I62" s="136"/>
      <c r="J62" s="168">
        <v>1069</v>
      </c>
      <c r="K62" s="170" t="s">
        <v>223</v>
      </c>
      <c r="L62" s="704"/>
      <c r="M62" s="449"/>
      <c r="N62" s="245"/>
      <c r="O62" s="245"/>
      <c r="P62" s="476">
        <f t="shared" si="6"/>
        <v>0</v>
      </c>
      <c r="Q62" s="243" t="str">
        <f t="shared" si="0"/>
        <v/>
      </c>
      <c r="R62" s="244"/>
      <c r="S62" s="423"/>
      <c r="T62" s="252"/>
      <c r="U62" s="315">
        <f t="shared" si="7"/>
        <v>0</v>
      </c>
      <c r="V62" s="424">
        <f t="shared" si="2"/>
        <v>0</v>
      </c>
      <c r="W62" s="244"/>
      <c r="X62" s="423"/>
      <c r="Y62" s="252"/>
      <c r="Z62" s="429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1.8" thickBot="1">
      <c r="A63" s="398">
        <v>52</v>
      </c>
      <c r="E63" s="427"/>
      <c r="I63" s="140"/>
      <c r="J63" s="137">
        <v>1091</v>
      </c>
      <c r="K63" s="145" t="s">
        <v>224</v>
      </c>
      <c r="L63" s="704"/>
      <c r="M63" s="449"/>
      <c r="N63" s="245"/>
      <c r="O63" s="245"/>
      <c r="P63" s="476">
        <f t="shared" si="6"/>
        <v>0</v>
      </c>
      <c r="Q63" s="243" t="str">
        <f t="shared" si="0"/>
        <v/>
      </c>
      <c r="R63" s="244"/>
      <c r="S63" s="423"/>
      <c r="T63" s="252"/>
      <c r="U63" s="315">
        <f t="shared" si="7"/>
        <v>0</v>
      </c>
      <c r="V63" s="424">
        <f t="shared" si="2"/>
        <v>0</v>
      </c>
      <c r="W63" s="244"/>
      <c r="X63" s="423"/>
      <c r="Y63" s="252"/>
      <c r="Z63" s="429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1.8" thickBot="1">
      <c r="A64" s="398">
        <v>53</v>
      </c>
      <c r="E64" s="427"/>
      <c r="I64" s="136"/>
      <c r="J64" s="137">
        <v>1092</v>
      </c>
      <c r="K64" s="145" t="s">
        <v>352</v>
      </c>
      <c r="L64" s="704"/>
      <c r="M64" s="449"/>
      <c r="N64" s="245"/>
      <c r="O64" s="245"/>
      <c r="P64" s="476">
        <f t="shared" si="6"/>
        <v>0</v>
      </c>
      <c r="Q64" s="243" t="str">
        <f t="shared" ref="Q64:Q96" si="10">(IF($E64&lt;&gt;0,$J$2,IF($I64&lt;&gt;0,$J$2,"")))</f>
        <v/>
      </c>
      <c r="R64" s="244"/>
      <c r="S64" s="423"/>
      <c r="T64" s="252"/>
      <c r="U64" s="315">
        <f t="shared" si="7"/>
        <v>0</v>
      </c>
      <c r="V64" s="424">
        <f t="shared" si="2"/>
        <v>0</v>
      </c>
      <c r="W64" s="244"/>
      <c r="X64" s="663"/>
      <c r="Y64" s="667"/>
      <c r="Z64" s="667"/>
      <c r="AA64" s="667"/>
      <c r="AB64" s="667"/>
      <c r="AC64" s="667"/>
      <c r="AD64" s="711"/>
      <c r="AE64" s="313">
        <f t="shared" si="1"/>
        <v>0</v>
      </c>
    </row>
    <row r="65" spans="1:31" ht="31.8" thickBot="1">
      <c r="A65" s="398">
        <v>54</v>
      </c>
      <c r="E65" s="427"/>
      <c r="I65" s="136"/>
      <c r="J65" s="142">
        <v>1098</v>
      </c>
      <c r="K65" s="146" t="s">
        <v>225</v>
      </c>
      <c r="L65" s="704"/>
      <c r="M65" s="449"/>
      <c r="N65" s="245"/>
      <c r="O65" s="245"/>
      <c r="P65" s="476">
        <f t="shared" si="6"/>
        <v>0</v>
      </c>
      <c r="Q65" s="243" t="str">
        <f t="shared" si="10"/>
        <v/>
      </c>
      <c r="R65" s="244"/>
      <c r="S65" s="423"/>
      <c r="T65" s="252"/>
      <c r="U65" s="315">
        <f t="shared" si="7"/>
        <v>0</v>
      </c>
      <c r="V65" s="424">
        <f t="shared" si="2"/>
        <v>0</v>
      </c>
      <c r="W65" s="244"/>
      <c r="X65" s="423"/>
      <c r="Y65" s="252"/>
      <c r="Z65" s="429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600000000000001" thickBot="1">
      <c r="A66" s="398">
        <v>55</v>
      </c>
      <c r="E66" s="427"/>
      <c r="I66" s="686">
        <v>1900</v>
      </c>
      <c r="J66" s="942" t="s">
        <v>286</v>
      </c>
      <c r="K66" s="942"/>
      <c r="L66" s="687"/>
      <c r="M66" s="688">
        <f>SUM(M67:M69)</f>
        <v>0</v>
      </c>
      <c r="N66" s="689">
        <f>SUM(N67:N69)</f>
        <v>0</v>
      </c>
      <c r="O66" s="689">
        <f>SUM(O67:O69)</f>
        <v>0</v>
      </c>
      <c r="P66" s="689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5">
        <f>SUM(U67:U69)</f>
        <v>0</v>
      </c>
      <c r="V66" s="426">
        <f>SUM(V67:V69)</f>
        <v>0</v>
      </c>
      <c r="W66" s="244"/>
      <c r="X66" s="665"/>
      <c r="Y66" s="666"/>
      <c r="Z66" s="666"/>
      <c r="AA66" s="666"/>
      <c r="AB66" s="666"/>
      <c r="AC66" s="666"/>
      <c r="AD66" s="712"/>
      <c r="AE66" s="313">
        <f>AA66-AB66-AC66-AD66</f>
        <v>0</v>
      </c>
    </row>
    <row r="67" spans="1:31" ht="34.5" customHeight="1" thickBot="1">
      <c r="A67" s="398">
        <v>56</v>
      </c>
      <c r="E67" s="427"/>
      <c r="I67" s="136"/>
      <c r="J67" s="144">
        <v>1901</v>
      </c>
      <c r="K67" s="138" t="s">
        <v>287</v>
      </c>
      <c r="L67" s="704"/>
      <c r="M67" s="449"/>
      <c r="N67" s="245"/>
      <c r="O67" s="245"/>
      <c r="P67" s="476">
        <f>M67+N67+O67</f>
        <v>0</v>
      </c>
      <c r="Q67" s="243" t="str">
        <f t="shared" si="10"/>
        <v/>
      </c>
      <c r="R67" s="244"/>
      <c r="S67" s="423"/>
      <c r="T67" s="252"/>
      <c r="U67" s="315">
        <f>P67</f>
        <v>0</v>
      </c>
      <c r="V67" s="424">
        <f>S67+T67-U67</f>
        <v>0</v>
      </c>
      <c r="W67" s="244"/>
      <c r="X67" s="663"/>
      <c r="Y67" s="667"/>
      <c r="Z67" s="667"/>
      <c r="AA67" s="667"/>
      <c r="AB67" s="667"/>
      <c r="AC67" s="667"/>
      <c r="AD67" s="711"/>
      <c r="AE67" s="313">
        <f>AA67-AB67-AC67-AD67</f>
        <v>0</v>
      </c>
    </row>
    <row r="68" spans="1:31" ht="31.8" thickBot="1">
      <c r="A68" s="398">
        <v>57</v>
      </c>
      <c r="E68" s="427"/>
      <c r="I68" s="136"/>
      <c r="J68" s="137">
        <v>1981</v>
      </c>
      <c r="K68" s="139" t="s">
        <v>288</v>
      </c>
      <c r="L68" s="704"/>
      <c r="M68" s="449"/>
      <c r="N68" s="245"/>
      <c r="O68" s="245"/>
      <c r="P68" s="476">
        <f>M68+N68+O68</f>
        <v>0</v>
      </c>
      <c r="Q68" s="243" t="str">
        <f t="shared" si="10"/>
        <v/>
      </c>
      <c r="R68" s="244"/>
      <c r="S68" s="423"/>
      <c r="T68" s="252"/>
      <c r="U68" s="315">
        <f>P68</f>
        <v>0</v>
      </c>
      <c r="V68" s="424">
        <f>S68+T68-U68</f>
        <v>0</v>
      </c>
      <c r="W68" s="244"/>
      <c r="X68" s="663"/>
      <c r="Y68" s="667"/>
      <c r="Z68" s="667"/>
      <c r="AA68" s="667"/>
      <c r="AB68" s="667"/>
      <c r="AC68" s="667"/>
      <c r="AD68" s="711"/>
      <c r="AE68" s="313">
        <f>AA68-AB68-AC68-AD68</f>
        <v>0</v>
      </c>
    </row>
    <row r="69" spans="1:31" ht="31.8" thickBot="1">
      <c r="A69" s="398">
        <v>58</v>
      </c>
      <c r="E69" s="427"/>
      <c r="I69" s="136"/>
      <c r="J69" s="142">
        <v>1991</v>
      </c>
      <c r="K69" s="141" t="s">
        <v>289</v>
      </c>
      <c r="L69" s="704"/>
      <c r="M69" s="449"/>
      <c r="N69" s="245"/>
      <c r="O69" s="245"/>
      <c r="P69" s="476">
        <f>M69+N69+O69</f>
        <v>0</v>
      </c>
      <c r="Q69" s="243" t="str">
        <f t="shared" si="10"/>
        <v/>
      </c>
      <c r="R69" s="244"/>
      <c r="S69" s="423"/>
      <c r="T69" s="252"/>
      <c r="U69" s="315">
        <f>P69</f>
        <v>0</v>
      </c>
      <c r="V69" s="424">
        <f>S69+T69-U69</f>
        <v>0</v>
      </c>
      <c r="W69" s="244"/>
      <c r="X69" s="663"/>
      <c r="Y69" s="667"/>
      <c r="Z69" s="667"/>
      <c r="AA69" s="667"/>
      <c r="AB69" s="667"/>
      <c r="AC69" s="667"/>
      <c r="AD69" s="711"/>
      <c r="AE69" s="313">
        <f>AA69-AB69-AC69-AD69</f>
        <v>0</v>
      </c>
    </row>
    <row r="70" spans="1:31" ht="18.600000000000001" thickBot="1">
      <c r="A70" s="398">
        <v>59</v>
      </c>
      <c r="E70" s="427"/>
      <c r="I70" s="686">
        <v>2100</v>
      </c>
      <c r="J70" s="942" t="s">
        <v>1067</v>
      </c>
      <c r="K70" s="942"/>
      <c r="L70" s="687"/>
      <c r="M70" s="688">
        <f>SUM(M71:M75)</f>
        <v>0</v>
      </c>
      <c r="N70" s="689">
        <f>SUM(N71:N75)</f>
        <v>0</v>
      </c>
      <c r="O70" s="689">
        <f>SUM(O71:O75)</f>
        <v>0</v>
      </c>
      <c r="P70" s="689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5">
        <f>SUM(U71:U75)</f>
        <v>0</v>
      </c>
      <c r="V70" s="426">
        <f>SUM(V71:V75)</f>
        <v>0</v>
      </c>
      <c r="W70" s="244"/>
      <c r="X70" s="665"/>
      <c r="Y70" s="666"/>
      <c r="Z70" s="666"/>
      <c r="AA70" s="666"/>
      <c r="AB70" s="666"/>
      <c r="AC70" s="666"/>
      <c r="AD70" s="712"/>
      <c r="AE70" s="313">
        <f t="shared" si="1"/>
        <v>0</v>
      </c>
    </row>
    <row r="71" spans="1:31" ht="18.600000000000001" thickBot="1">
      <c r="A71" s="398">
        <v>60</v>
      </c>
      <c r="E71" s="427"/>
      <c r="I71" s="136"/>
      <c r="J71" s="144">
        <v>2110</v>
      </c>
      <c r="K71" s="147" t="s">
        <v>226</v>
      </c>
      <c r="L71" s="704"/>
      <c r="M71" s="449"/>
      <c r="N71" s="245"/>
      <c r="O71" s="245"/>
      <c r="P71" s="476">
        <f>M71+N71+O71</f>
        <v>0</v>
      </c>
      <c r="Q71" s="243" t="str">
        <f t="shared" si="10"/>
        <v/>
      </c>
      <c r="R71" s="244"/>
      <c r="S71" s="423"/>
      <c r="T71" s="252"/>
      <c r="U71" s="315">
        <f>P71</f>
        <v>0</v>
      </c>
      <c r="V71" s="424">
        <f t="shared" si="2"/>
        <v>0</v>
      </c>
      <c r="W71" s="244"/>
      <c r="X71" s="663"/>
      <c r="Y71" s="667"/>
      <c r="Z71" s="667"/>
      <c r="AA71" s="667"/>
      <c r="AB71" s="667"/>
      <c r="AC71" s="667"/>
      <c r="AD71" s="711"/>
      <c r="AE71" s="313">
        <f t="shared" si="1"/>
        <v>0</v>
      </c>
    </row>
    <row r="72" spans="1:31" ht="18.600000000000001" thickBot="1">
      <c r="A72" s="398">
        <v>61</v>
      </c>
      <c r="E72" s="427"/>
      <c r="I72" s="171"/>
      <c r="J72" s="137">
        <v>2120</v>
      </c>
      <c r="K72" s="159" t="s">
        <v>227</v>
      </c>
      <c r="L72" s="704"/>
      <c r="M72" s="449"/>
      <c r="N72" s="245"/>
      <c r="O72" s="245"/>
      <c r="P72" s="476">
        <f>M72+N72+O72</f>
        <v>0</v>
      </c>
      <c r="Q72" s="243" t="str">
        <f t="shared" si="10"/>
        <v/>
      </c>
      <c r="R72" s="244"/>
      <c r="S72" s="423"/>
      <c r="T72" s="252"/>
      <c r="U72" s="315">
        <f>P72</f>
        <v>0</v>
      </c>
      <c r="V72" s="424">
        <f t="shared" si="2"/>
        <v>0</v>
      </c>
      <c r="W72" s="244"/>
      <c r="X72" s="663"/>
      <c r="Y72" s="667"/>
      <c r="Z72" s="667"/>
      <c r="AA72" s="667"/>
      <c r="AB72" s="667"/>
      <c r="AC72" s="667"/>
      <c r="AD72" s="711"/>
      <c r="AE72" s="313">
        <f t="shared" si="1"/>
        <v>0</v>
      </c>
    </row>
    <row r="73" spans="1:31" ht="32.4" thickBot="1">
      <c r="A73" s="398">
        <v>62</v>
      </c>
      <c r="E73" s="427"/>
      <c r="I73" s="171"/>
      <c r="J73" s="137">
        <v>2125</v>
      </c>
      <c r="K73" s="156" t="s">
        <v>1060</v>
      </c>
      <c r="L73" s="704"/>
      <c r="M73" s="592">
        <v>0</v>
      </c>
      <c r="N73" s="592">
        <v>0</v>
      </c>
      <c r="O73" s="592">
        <v>0</v>
      </c>
      <c r="P73" s="476">
        <f>M73+N73+O73</f>
        <v>0</v>
      </c>
      <c r="Q73" s="243" t="str">
        <f t="shared" si="10"/>
        <v/>
      </c>
      <c r="R73" s="244"/>
      <c r="S73" s="423"/>
      <c r="T73" s="252"/>
      <c r="U73" s="315">
        <f>P73</f>
        <v>0</v>
      </c>
      <c r="V73" s="424">
        <f t="shared" si="2"/>
        <v>0</v>
      </c>
      <c r="W73" s="244"/>
      <c r="X73" s="663"/>
      <c r="Y73" s="667"/>
      <c r="Z73" s="667"/>
      <c r="AA73" s="667"/>
      <c r="AB73" s="667"/>
      <c r="AC73" s="667"/>
      <c r="AD73" s="711"/>
      <c r="AE73" s="313">
        <f t="shared" si="1"/>
        <v>0</v>
      </c>
    </row>
    <row r="74" spans="1:31" ht="33" thickBot="1">
      <c r="A74" s="398">
        <v>63</v>
      </c>
      <c r="I74" s="143"/>
      <c r="J74" s="137">
        <v>2140</v>
      </c>
      <c r="K74" s="159" t="s">
        <v>229</v>
      </c>
      <c r="L74" s="704"/>
      <c r="M74" s="592">
        <v>0</v>
      </c>
      <c r="N74" s="592">
        <v>0</v>
      </c>
      <c r="O74" s="592">
        <v>0</v>
      </c>
      <c r="P74" s="476">
        <f>M74+N74+O74</f>
        <v>0</v>
      </c>
      <c r="Q74" s="243" t="str">
        <f t="shared" si="10"/>
        <v/>
      </c>
      <c r="R74" s="244"/>
      <c r="S74" s="423"/>
      <c r="T74" s="252"/>
      <c r="U74" s="315">
        <f>P74</f>
        <v>0</v>
      </c>
      <c r="V74" s="424">
        <f t="shared" si="2"/>
        <v>0</v>
      </c>
      <c r="W74" s="244"/>
      <c r="X74" s="663"/>
      <c r="Y74" s="667"/>
      <c r="Z74" s="667"/>
      <c r="AA74" s="667"/>
      <c r="AB74" s="667"/>
      <c r="AC74" s="667"/>
      <c r="AD74" s="711"/>
      <c r="AE74" s="313">
        <f t="shared" si="1"/>
        <v>0</v>
      </c>
    </row>
    <row r="75" spans="1:31" ht="32.4" thickBot="1">
      <c r="A75" s="398">
        <v>64</v>
      </c>
      <c r="I75" s="136"/>
      <c r="J75" s="142">
        <v>2190</v>
      </c>
      <c r="K75" s="491" t="s">
        <v>230</v>
      </c>
      <c r="L75" s="704"/>
      <c r="M75" s="449"/>
      <c r="N75" s="245"/>
      <c r="O75" s="245"/>
      <c r="P75" s="476">
        <f>M75+N75+O75</f>
        <v>0</v>
      </c>
      <c r="Q75" s="243" t="str">
        <f t="shared" si="10"/>
        <v/>
      </c>
      <c r="R75" s="244"/>
      <c r="S75" s="423"/>
      <c r="T75" s="252"/>
      <c r="U75" s="315">
        <f>P75</f>
        <v>0</v>
      </c>
      <c r="V75" s="424">
        <f t="shared" si="2"/>
        <v>0</v>
      </c>
      <c r="W75" s="244"/>
      <c r="X75" s="663"/>
      <c r="Y75" s="667"/>
      <c r="Z75" s="667"/>
      <c r="AA75" s="667"/>
      <c r="AB75" s="667"/>
      <c r="AC75" s="667"/>
      <c r="AD75" s="711"/>
      <c r="AE75" s="313">
        <f t="shared" si="1"/>
        <v>0</v>
      </c>
    </row>
    <row r="76" spans="1:31" ht="18.600000000000001" thickBot="1">
      <c r="A76" s="398">
        <v>65</v>
      </c>
      <c r="I76" s="686">
        <v>2200</v>
      </c>
      <c r="J76" s="942" t="s">
        <v>231</v>
      </c>
      <c r="K76" s="942"/>
      <c r="L76" s="687"/>
      <c r="M76" s="688">
        <f>SUM(M77:M78)</f>
        <v>0</v>
      </c>
      <c r="N76" s="689">
        <f>SUM(N77:N78)</f>
        <v>0</v>
      </c>
      <c r="O76" s="689">
        <f>SUM(O77:O78)</f>
        <v>0</v>
      </c>
      <c r="P76" s="689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5">
        <f>SUM(U77:U78)</f>
        <v>0</v>
      </c>
      <c r="V76" s="426">
        <f>SUM(V77:V78)</f>
        <v>0</v>
      </c>
      <c r="W76" s="244"/>
      <c r="X76" s="665"/>
      <c r="Y76" s="666"/>
      <c r="Z76" s="666"/>
      <c r="AA76" s="666"/>
      <c r="AB76" s="666"/>
      <c r="AC76" s="666"/>
      <c r="AD76" s="712"/>
      <c r="AE76" s="313">
        <f t="shared" si="1"/>
        <v>0</v>
      </c>
    </row>
    <row r="77" spans="1:31" ht="18.600000000000001" thickBot="1">
      <c r="A77" s="398">
        <v>66</v>
      </c>
      <c r="I77" s="136"/>
      <c r="J77" s="137">
        <v>2221</v>
      </c>
      <c r="K77" s="139" t="s">
        <v>1440</v>
      </c>
      <c r="L77" s="704"/>
      <c r="M77" s="449"/>
      <c r="N77" s="245"/>
      <c r="O77" s="245"/>
      <c r="P77" s="476">
        <f t="shared" ref="P77:P82" si="11">M77+N77+O77</f>
        <v>0</v>
      </c>
      <c r="Q77" s="243" t="str">
        <f t="shared" si="10"/>
        <v/>
      </c>
      <c r="R77" s="244"/>
      <c r="S77" s="423"/>
      <c r="T77" s="252"/>
      <c r="U77" s="315">
        <f t="shared" ref="U77:U82" si="12">P77</f>
        <v>0</v>
      </c>
      <c r="V77" s="424">
        <f t="shared" ref="V77:V82" si="13">S77+T77-U77</f>
        <v>0</v>
      </c>
      <c r="W77" s="244"/>
      <c r="X77" s="663"/>
      <c r="Y77" s="667"/>
      <c r="Z77" s="667"/>
      <c r="AA77" s="667"/>
      <c r="AB77" s="667"/>
      <c r="AC77" s="667"/>
      <c r="AD77" s="711"/>
      <c r="AE77" s="313">
        <f t="shared" si="1"/>
        <v>0</v>
      </c>
    </row>
    <row r="78" spans="1:31" ht="18.600000000000001" thickBot="1">
      <c r="A78" s="398">
        <v>67</v>
      </c>
      <c r="I78" s="136"/>
      <c r="J78" s="142">
        <v>2224</v>
      </c>
      <c r="K78" s="141" t="s">
        <v>232</v>
      </c>
      <c r="L78" s="704"/>
      <c r="M78" s="449"/>
      <c r="N78" s="245"/>
      <c r="O78" s="245"/>
      <c r="P78" s="476">
        <f t="shared" si="11"/>
        <v>0</v>
      </c>
      <c r="Q78" s="243" t="str">
        <f t="shared" si="10"/>
        <v/>
      </c>
      <c r="R78" s="244"/>
      <c r="S78" s="423"/>
      <c r="T78" s="252"/>
      <c r="U78" s="315">
        <f t="shared" si="12"/>
        <v>0</v>
      </c>
      <c r="V78" s="424">
        <f t="shared" si="13"/>
        <v>0</v>
      </c>
      <c r="W78" s="244"/>
      <c r="X78" s="663"/>
      <c r="Y78" s="667"/>
      <c r="Z78" s="667"/>
      <c r="AA78" s="667"/>
      <c r="AB78" s="667"/>
      <c r="AC78" s="667"/>
      <c r="AD78" s="711"/>
      <c r="AE78" s="313">
        <f t="shared" si="1"/>
        <v>0</v>
      </c>
    </row>
    <row r="79" spans="1:31" ht="18.600000000000001" thickBot="1">
      <c r="A79" s="398">
        <v>68</v>
      </c>
      <c r="I79" s="686">
        <v>2500</v>
      </c>
      <c r="J79" s="944" t="s">
        <v>233</v>
      </c>
      <c r="K79" s="944"/>
      <c r="L79" s="687"/>
      <c r="M79" s="690"/>
      <c r="N79" s="691"/>
      <c r="O79" s="691"/>
      <c r="P79" s="692">
        <f t="shared" si="11"/>
        <v>0</v>
      </c>
      <c r="Q79" s="243">
        <f t="shared" si="10"/>
        <v>0</v>
      </c>
      <c r="R79" s="244"/>
      <c r="S79" s="428"/>
      <c r="T79" s="254"/>
      <c r="U79" s="315">
        <f t="shared" si="12"/>
        <v>0</v>
      </c>
      <c r="V79" s="424">
        <f t="shared" si="13"/>
        <v>0</v>
      </c>
      <c r="W79" s="244"/>
      <c r="X79" s="665"/>
      <c r="Y79" s="666"/>
      <c r="Z79" s="667"/>
      <c r="AA79" s="667"/>
      <c r="AB79" s="666"/>
      <c r="AC79" s="667"/>
      <c r="AD79" s="711"/>
      <c r="AE79" s="313">
        <f t="shared" si="1"/>
        <v>0</v>
      </c>
    </row>
    <row r="80" spans="1:31" ht="34.5" customHeight="1" thickBot="1">
      <c r="A80" s="398">
        <v>69</v>
      </c>
      <c r="I80" s="686">
        <v>2600</v>
      </c>
      <c r="J80" s="961" t="s">
        <v>234</v>
      </c>
      <c r="K80" s="962"/>
      <c r="L80" s="687"/>
      <c r="M80" s="690"/>
      <c r="N80" s="691"/>
      <c r="O80" s="691"/>
      <c r="P80" s="692">
        <f t="shared" si="11"/>
        <v>0</v>
      </c>
      <c r="Q80" s="243">
        <f t="shared" si="10"/>
        <v>0</v>
      </c>
      <c r="R80" s="244"/>
      <c r="S80" s="428"/>
      <c r="T80" s="254"/>
      <c r="U80" s="315">
        <f t="shared" si="12"/>
        <v>0</v>
      </c>
      <c r="V80" s="424">
        <f t="shared" si="13"/>
        <v>0</v>
      </c>
      <c r="W80" s="244"/>
      <c r="X80" s="665"/>
      <c r="Y80" s="666"/>
      <c r="Z80" s="667"/>
      <c r="AA80" s="667"/>
      <c r="AB80" s="666"/>
      <c r="AC80" s="667"/>
      <c r="AD80" s="711"/>
      <c r="AE80" s="313">
        <f t="shared" si="1"/>
        <v>0</v>
      </c>
    </row>
    <row r="81" spans="1:31" ht="33.75" customHeight="1" thickBot="1">
      <c r="A81" s="398">
        <v>70</v>
      </c>
      <c r="I81" s="686">
        <v>2700</v>
      </c>
      <c r="J81" s="961" t="s">
        <v>235</v>
      </c>
      <c r="K81" s="962"/>
      <c r="L81" s="687"/>
      <c r="M81" s="690"/>
      <c r="N81" s="691"/>
      <c r="O81" s="691"/>
      <c r="P81" s="692">
        <f t="shared" si="11"/>
        <v>0</v>
      </c>
      <c r="Q81" s="243">
        <f t="shared" si="10"/>
        <v>0</v>
      </c>
      <c r="R81" s="244"/>
      <c r="S81" s="428"/>
      <c r="T81" s="254"/>
      <c r="U81" s="315">
        <f t="shared" si="12"/>
        <v>0</v>
      </c>
      <c r="V81" s="424">
        <f t="shared" si="13"/>
        <v>0</v>
      </c>
      <c r="W81" s="244"/>
      <c r="X81" s="665"/>
      <c r="Y81" s="666"/>
      <c r="Z81" s="667"/>
      <c r="AA81" s="667"/>
      <c r="AB81" s="666"/>
      <c r="AC81" s="667"/>
      <c r="AD81" s="711"/>
      <c r="AE81" s="313">
        <f t="shared" si="1"/>
        <v>0</v>
      </c>
    </row>
    <row r="82" spans="1:31" ht="35.25" customHeight="1" thickBot="1">
      <c r="A82" s="398">
        <v>71</v>
      </c>
      <c r="I82" s="686">
        <v>2800</v>
      </c>
      <c r="J82" s="961" t="s">
        <v>1683</v>
      </c>
      <c r="K82" s="962"/>
      <c r="L82" s="687"/>
      <c r="M82" s="690"/>
      <c r="N82" s="691"/>
      <c r="O82" s="691"/>
      <c r="P82" s="692">
        <f t="shared" si="11"/>
        <v>0</v>
      </c>
      <c r="Q82" s="243">
        <f t="shared" si="10"/>
        <v>0</v>
      </c>
      <c r="R82" s="244"/>
      <c r="S82" s="428"/>
      <c r="T82" s="254"/>
      <c r="U82" s="315">
        <f t="shared" si="12"/>
        <v>0</v>
      </c>
      <c r="V82" s="424">
        <f t="shared" si="13"/>
        <v>0</v>
      </c>
      <c r="W82" s="244"/>
      <c r="X82" s="665"/>
      <c r="Y82" s="666"/>
      <c r="Z82" s="667"/>
      <c r="AA82" s="667"/>
      <c r="AB82" s="666"/>
      <c r="AC82" s="667"/>
      <c r="AD82" s="711"/>
      <c r="AE82" s="313">
        <f t="shared" si="1"/>
        <v>0</v>
      </c>
    </row>
    <row r="83" spans="1:31" ht="35.25" customHeight="1" thickBot="1">
      <c r="A83" s="398">
        <v>72</v>
      </c>
      <c r="I83" s="686">
        <v>2900</v>
      </c>
      <c r="J83" s="952" t="s">
        <v>236</v>
      </c>
      <c r="K83" s="953"/>
      <c r="L83" s="687"/>
      <c r="M83" s="688">
        <f>SUM(M84:M91)</f>
        <v>0</v>
      </c>
      <c r="N83" s="689">
        <f>SUM(N84:N91)</f>
        <v>0</v>
      </c>
      <c r="O83" s="689">
        <f>SUM(O84:O91)</f>
        <v>0</v>
      </c>
      <c r="P83" s="689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5">
        <f>SUM(U84:U91)</f>
        <v>0</v>
      </c>
      <c r="V83" s="426">
        <f>SUM(V84:V91)</f>
        <v>0</v>
      </c>
      <c r="W83" s="244"/>
      <c r="X83" s="665"/>
      <c r="Y83" s="666"/>
      <c r="Z83" s="666"/>
      <c r="AA83" s="666"/>
      <c r="AB83" s="666"/>
      <c r="AC83" s="666"/>
      <c r="AD83" s="712"/>
      <c r="AE83" s="313">
        <f t="shared" si="1"/>
        <v>0</v>
      </c>
    </row>
    <row r="84" spans="1:31" ht="35.25" customHeight="1" thickBot="1">
      <c r="A84" s="398">
        <v>73</v>
      </c>
      <c r="I84" s="172"/>
      <c r="J84" s="144">
        <v>2910</v>
      </c>
      <c r="K84" s="319" t="s">
        <v>1720</v>
      </c>
      <c r="L84" s="704"/>
      <c r="M84" s="449"/>
      <c r="N84" s="245"/>
      <c r="O84" s="245"/>
      <c r="P84" s="476">
        <f>M84+N84+O84</f>
        <v>0</v>
      </c>
      <c r="Q84" s="243" t="str">
        <f t="shared" si="10"/>
        <v/>
      </c>
      <c r="R84" s="244"/>
      <c r="S84" s="423"/>
      <c r="T84" s="252"/>
      <c r="U84" s="315">
        <f>P84</f>
        <v>0</v>
      </c>
      <c r="V84" s="424">
        <f>S84+T84-U84</f>
        <v>0</v>
      </c>
      <c r="W84" s="244"/>
      <c r="X84" s="663"/>
      <c r="Y84" s="667"/>
      <c r="Z84" s="667"/>
      <c r="AA84" s="667"/>
      <c r="AB84" s="667"/>
      <c r="AC84" s="667"/>
      <c r="AD84" s="711"/>
      <c r="AE84" s="313">
        <f>AA84-AB84-AC84-AD84</f>
        <v>0</v>
      </c>
    </row>
    <row r="85" spans="1:31" ht="35.25" customHeight="1" thickBot="1">
      <c r="A85" s="398">
        <v>74</v>
      </c>
      <c r="I85" s="172"/>
      <c r="J85" s="144">
        <v>2920</v>
      </c>
      <c r="K85" s="319" t="s">
        <v>237</v>
      </c>
      <c r="L85" s="704"/>
      <c r="M85" s="449"/>
      <c r="N85" s="245"/>
      <c r="O85" s="245"/>
      <c r="P85" s="476">
        <f t="shared" ref="P85:P91" si="14">M85+N85+O85</f>
        <v>0</v>
      </c>
      <c r="Q85" s="243" t="str">
        <f t="shared" si="10"/>
        <v/>
      </c>
      <c r="R85" s="244"/>
      <c r="S85" s="423"/>
      <c r="T85" s="252"/>
      <c r="U85" s="315">
        <f t="shared" ref="U85:U91" si="15">P85</f>
        <v>0</v>
      </c>
      <c r="V85" s="424">
        <f t="shared" ref="V85:V91" si="16">S85+T85-U85</f>
        <v>0</v>
      </c>
      <c r="W85" s="244"/>
      <c r="X85" s="663"/>
      <c r="Y85" s="667"/>
      <c r="Z85" s="667"/>
      <c r="AA85" s="667"/>
      <c r="AB85" s="667"/>
      <c r="AC85" s="667"/>
      <c r="AD85" s="711"/>
      <c r="AE85" s="313">
        <f t="shared" si="1"/>
        <v>0</v>
      </c>
    </row>
    <row r="86" spans="1:31" ht="33" thickBot="1">
      <c r="A86" s="398">
        <v>75</v>
      </c>
      <c r="I86" s="172"/>
      <c r="J86" s="168">
        <v>2969</v>
      </c>
      <c r="K86" s="320" t="s">
        <v>238</v>
      </c>
      <c r="L86" s="704"/>
      <c r="M86" s="449"/>
      <c r="N86" s="245"/>
      <c r="O86" s="245"/>
      <c r="P86" s="476">
        <f t="shared" si="14"/>
        <v>0</v>
      </c>
      <c r="Q86" s="243" t="str">
        <f t="shared" si="10"/>
        <v/>
      </c>
      <c r="R86" s="244"/>
      <c r="S86" s="423"/>
      <c r="T86" s="252"/>
      <c r="U86" s="315">
        <f t="shared" si="15"/>
        <v>0</v>
      </c>
      <c r="V86" s="424">
        <f t="shared" si="16"/>
        <v>0</v>
      </c>
      <c r="W86" s="244"/>
      <c r="X86" s="663"/>
      <c r="Y86" s="667"/>
      <c r="Z86" s="667"/>
      <c r="AA86" s="667"/>
      <c r="AB86" s="667"/>
      <c r="AC86" s="667"/>
      <c r="AD86" s="711"/>
      <c r="AE86" s="313">
        <f t="shared" si="1"/>
        <v>0</v>
      </c>
    </row>
    <row r="87" spans="1:31" ht="33" thickBot="1">
      <c r="A87" s="398">
        <v>76</v>
      </c>
      <c r="I87" s="172"/>
      <c r="J87" s="168">
        <v>2970</v>
      </c>
      <c r="K87" s="320" t="s">
        <v>239</v>
      </c>
      <c r="L87" s="704"/>
      <c r="M87" s="449"/>
      <c r="N87" s="245"/>
      <c r="O87" s="245"/>
      <c r="P87" s="476">
        <f t="shared" si="14"/>
        <v>0</v>
      </c>
      <c r="Q87" s="243" t="str">
        <f t="shared" si="10"/>
        <v/>
      </c>
      <c r="R87" s="244"/>
      <c r="S87" s="423"/>
      <c r="T87" s="252"/>
      <c r="U87" s="315">
        <f t="shared" si="15"/>
        <v>0</v>
      </c>
      <c r="V87" s="424">
        <f t="shared" si="16"/>
        <v>0</v>
      </c>
      <c r="W87" s="244"/>
      <c r="X87" s="663"/>
      <c r="Y87" s="667"/>
      <c r="Z87" s="667"/>
      <c r="AA87" s="667"/>
      <c r="AB87" s="667"/>
      <c r="AC87" s="667"/>
      <c r="AD87" s="711"/>
      <c r="AE87" s="313">
        <f t="shared" si="1"/>
        <v>0</v>
      </c>
    </row>
    <row r="88" spans="1:31" ht="33" thickBot="1">
      <c r="A88" s="398">
        <v>77</v>
      </c>
      <c r="I88" s="172"/>
      <c r="J88" s="166">
        <v>2989</v>
      </c>
      <c r="K88" s="321" t="s">
        <v>240</v>
      </c>
      <c r="L88" s="704"/>
      <c r="M88" s="449"/>
      <c r="N88" s="245"/>
      <c r="O88" s="245"/>
      <c r="P88" s="476">
        <f t="shared" si="14"/>
        <v>0</v>
      </c>
      <c r="Q88" s="243" t="str">
        <f t="shared" si="10"/>
        <v/>
      </c>
      <c r="R88" s="244"/>
      <c r="S88" s="423"/>
      <c r="T88" s="252"/>
      <c r="U88" s="315">
        <f t="shared" si="15"/>
        <v>0</v>
      </c>
      <c r="V88" s="424">
        <f t="shared" si="16"/>
        <v>0</v>
      </c>
      <c r="W88" s="244"/>
      <c r="X88" s="663"/>
      <c r="Y88" s="667"/>
      <c r="Z88" s="667"/>
      <c r="AA88" s="667"/>
      <c r="AB88" s="667"/>
      <c r="AC88" s="667"/>
      <c r="AD88" s="711"/>
      <c r="AE88" s="313">
        <f t="shared" si="1"/>
        <v>0</v>
      </c>
    </row>
    <row r="89" spans="1:31" ht="33" thickBot="1">
      <c r="A89" s="398">
        <v>78</v>
      </c>
      <c r="I89" s="136"/>
      <c r="J89" s="137">
        <v>2990</v>
      </c>
      <c r="K89" s="322" t="s">
        <v>1701</v>
      </c>
      <c r="L89" s="704"/>
      <c r="M89" s="449"/>
      <c r="N89" s="245"/>
      <c r="O89" s="245"/>
      <c r="P89" s="476">
        <f>M89+N89+O89</f>
        <v>0</v>
      </c>
      <c r="Q89" s="243" t="str">
        <f t="shared" si="10"/>
        <v/>
      </c>
      <c r="R89" s="244"/>
      <c r="S89" s="423"/>
      <c r="T89" s="252"/>
      <c r="U89" s="315">
        <f>P89</f>
        <v>0</v>
      </c>
      <c r="V89" s="424">
        <f>S89+T89-U89</f>
        <v>0</v>
      </c>
      <c r="W89" s="244"/>
      <c r="X89" s="663"/>
      <c r="Y89" s="667"/>
      <c r="Z89" s="667"/>
      <c r="AA89" s="667"/>
      <c r="AB89" s="667"/>
      <c r="AC89" s="667"/>
      <c r="AD89" s="711"/>
      <c r="AE89" s="313">
        <f>AA89-AB89-AC89-AD89</f>
        <v>0</v>
      </c>
    </row>
    <row r="90" spans="1:31" ht="18.600000000000001" thickBot="1">
      <c r="A90" s="398">
        <v>79</v>
      </c>
      <c r="I90" s="136"/>
      <c r="J90" s="137">
        <v>2991</v>
      </c>
      <c r="K90" s="322" t="s">
        <v>241</v>
      </c>
      <c r="L90" s="704"/>
      <c r="M90" s="449"/>
      <c r="N90" s="245"/>
      <c r="O90" s="245"/>
      <c r="P90" s="476">
        <f t="shared" si="14"/>
        <v>0</v>
      </c>
      <c r="Q90" s="243" t="str">
        <f t="shared" si="10"/>
        <v/>
      </c>
      <c r="R90" s="244"/>
      <c r="S90" s="423"/>
      <c r="T90" s="252"/>
      <c r="U90" s="315">
        <f t="shared" si="15"/>
        <v>0</v>
      </c>
      <c r="V90" s="424">
        <f t="shared" si="16"/>
        <v>0</v>
      </c>
      <c r="W90" s="244"/>
      <c r="X90" s="663"/>
      <c r="Y90" s="667"/>
      <c r="Z90" s="667"/>
      <c r="AA90" s="667"/>
      <c r="AB90" s="667"/>
      <c r="AC90" s="667"/>
      <c r="AD90" s="711"/>
      <c r="AE90" s="313">
        <f t="shared" si="1"/>
        <v>0</v>
      </c>
    </row>
    <row r="91" spans="1:31" ht="35.25" customHeight="1" thickBot="1">
      <c r="A91" s="398">
        <v>80</v>
      </c>
      <c r="I91" s="136"/>
      <c r="J91" s="142">
        <v>2992</v>
      </c>
      <c r="K91" s="154" t="s">
        <v>242</v>
      </c>
      <c r="L91" s="704"/>
      <c r="M91" s="449"/>
      <c r="N91" s="245"/>
      <c r="O91" s="245"/>
      <c r="P91" s="476">
        <f t="shared" si="14"/>
        <v>0</v>
      </c>
      <c r="Q91" s="243" t="str">
        <f t="shared" si="10"/>
        <v/>
      </c>
      <c r="R91" s="244"/>
      <c r="S91" s="423"/>
      <c r="T91" s="252"/>
      <c r="U91" s="315">
        <f t="shared" si="15"/>
        <v>0</v>
      </c>
      <c r="V91" s="424">
        <f t="shared" si="16"/>
        <v>0</v>
      </c>
      <c r="W91" s="244"/>
      <c r="X91" s="663"/>
      <c r="Y91" s="667"/>
      <c r="Z91" s="667"/>
      <c r="AA91" s="667"/>
      <c r="AB91" s="667"/>
      <c r="AC91" s="667"/>
      <c r="AD91" s="711"/>
      <c r="AE91" s="313">
        <f t="shared" si="1"/>
        <v>0</v>
      </c>
    </row>
    <row r="92" spans="1:31" ht="18.75" customHeight="1" thickBot="1">
      <c r="A92" s="398">
        <v>81</v>
      </c>
      <c r="I92" s="686">
        <v>3300</v>
      </c>
      <c r="J92" s="952" t="s">
        <v>1740</v>
      </c>
      <c r="K92" s="952"/>
      <c r="L92" s="687"/>
      <c r="M92" s="673">
        <v>0</v>
      </c>
      <c r="N92" s="673">
        <v>0</v>
      </c>
      <c r="O92" s="673">
        <v>0</v>
      </c>
      <c r="P92" s="689">
        <f>SUM(P93:P97)</f>
        <v>0</v>
      </c>
      <c r="Q92" s="243">
        <f t="shared" si="10"/>
        <v>0</v>
      </c>
      <c r="R92" s="244"/>
      <c r="S92" s="665"/>
      <c r="T92" s="666"/>
      <c r="U92" s="666"/>
      <c r="V92" s="712"/>
      <c r="W92" s="244"/>
      <c r="X92" s="665"/>
      <c r="Y92" s="666"/>
      <c r="Z92" s="666"/>
      <c r="AA92" s="666"/>
      <c r="AB92" s="666"/>
      <c r="AC92" s="666"/>
      <c r="AD92" s="712"/>
      <c r="AE92" s="313">
        <f t="shared" si="1"/>
        <v>0</v>
      </c>
    </row>
    <row r="93" spans="1:31" ht="18.600000000000001" thickBot="1">
      <c r="A93" s="398">
        <v>82</v>
      </c>
      <c r="I93" s="143"/>
      <c r="J93" s="144">
        <v>3301</v>
      </c>
      <c r="K93" s="460" t="s">
        <v>243</v>
      </c>
      <c r="L93" s="704"/>
      <c r="M93" s="592">
        <v>0</v>
      </c>
      <c r="N93" s="592">
        <v>0</v>
      </c>
      <c r="O93" s="592">
        <v>0</v>
      </c>
      <c r="P93" s="476">
        <f t="shared" ref="P93:P100" si="17">M93+N93+O93</f>
        <v>0</v>
      </c>
      <c r="Q93" s="243" t="str">
        <f t="shared" si="10"/>
        <v/>
      </c>
      <c r="R93" s="244"/>
      <c r="S93" s="663"/>
      <c r="T93" s="667"/>
      <c r="U93" s="667"/>
      <c r="V93" s="711"/>
      <c r="W93" s="244"/>
      <c r="X93" s="663"/>
      <c r="Y93" s="667"/>
      <c r="Z93" s="667"/>
      <c r="AA93" s="667"/>
      <c r="AB93" s="667"/>
      <c r="AC93" s="667"/>
      <c r="AD93" s="711"/>
      <c r="AE93" s="313">
        <f t="shared" si="1"/>
        <v>0</v>
      </c>
    </row>
    <row r="94" spans="1:31" ht="18.600000000000001" thickBot="1">
      <c r="A94" s="398">
        <v>83</v>
      </c>
      <c r="I94" s="143"/>
      <c r="J94" s="168">
        <v>3302</v>
      </c>
      <c r="K94" s="461" t="s">
        <v>1061</v>
      </c>
      <c r="L94" s="704"/>
      <c r="M94" s="592">
        <v>0</v>
      </c>
      <c r="N94" s="592">
        <v>0</v>
      </c>
      <c r="O94" s="592">
        <v>0</v>
      </c>
      <c r="P94" s="476">
        <f t="shared" si="17"/>
        <v>0</v>
      </c>
      <c r="Q94" s="243" t="str">
        <f t="shared" si="10"/>
        <v/>
      </c>
      <c r="R94" s="244"/>
      <c r="S94" s="663"/>
      <c r="T94" s="667"/>
      <c r="U94" s="667"/>
      <c r="V94" s="711"/>
      <c r="W94" s="244"/>
      <c r="X94" s="663"/>
      <c r="Y94" s="667"/>
      <c r="Z94" s="667"/>
      <c r="AA94" s="667"/>
      <c r="AB94" s="667"/>
      <c r="AC94" s="667"/>
      <c r="AD94" s="711"/>
      <c r="AE94" s="313">
        <f t="shared" si="1"/>
        <v>0</v>
      </c>
    </row>
    <row r="95" spans="1:31" ht="18.600000000000001" thickBot="1">
      <c r="A95" s="398">
        <v>84</v>
      </c>
      <c r="I95" s="143"/>
      <c r="J95" s="166">
        <v>3304</v>
      </c>
      <c r="K95" s="462" t="s">
        <v>245</v>
      </c>
      <c r="L95" s="704"/>
      <c r="M95" s="592">
        <v>0</v>
      </c>
      <c r="N95" s="592">
        <v>0</v>
      </c>
      <c r="O95" s="592">
        <v>0</v>
      </c>
      <c r="P95" s="476">
        <f t="shared" si="17"/>
        <v>0</v>
      </c>
      <c r="Q95" s="243" t="str">
        <f t="shared" si="10"/>
        <v/>
      </c>
      <c r="R95" s="244"/>
      <c r="S95" s="663"/>
      <c r="T95" s="667"/>
      <c r="U95" s="667"/>
      <c r="V95" s="711"/>
      <c r="W95" s="244"/>
      <c r="X95" s="663"/>
      <c r="Y95" s="667"/>
      <c r="Z95" s="667"/>
      <c r="AA95" s="667"/>
      <c r="AB95" s="667"/>
      <c r="AC95" s="667"/>
      <c r="AD95" s="711"/>
      <c r="AE95" s="313">
        <f t="shared" si="1"/>
        <v>0</v>
      </c>
    </row>
    <row r="96" spans="1:31" ht="35.25" customHeight="1" thickBot="1">
      <c r="A96" s="398">
        <v>85</v>
      </c>
      <c r="I96" s="143"/>
      <c r="J96" s="142">
        <v>3306</v>
      </c>
      <c r="K96" s="463" t="s">
        <v>1684</v>
      </c>
      <c r="L96" s="704"/>
      <c r="M96" s="592">
        <v>0</v>
      </c>
      <c r="N96" s="592">
        <v>0</v>
      </c>
      <c r="O96" s="592">
        <v>0</v>
      </c>
      <c r="P96" s="476">
        <f t="shared" si="17"/>
        <v>0</v>
      </c>
      <c r="Q96" s="243" t="str">
        <f t="shared" si="10"/>
        <v/>
      </c>
      <c r="R96" s="244"/>
      <c r="S96" s="663"/>
      <c r="T96" s="667"/>
      <c r="U96" s="667"/>
      <c r="V96" s="711"/>
      <c r="W96" s="244"/>
      <c r="X96" s="663"/>
      <c r="Y96" s="667"/>
      <c r="Z96" s="667"/>
      <c r="AA96" s="667"/>
      <c r="AB96" s="667"/>
      <c r="AC96" s="667"/>
      <c r="AD96" s="711"/>
      <c r="AE96" s="313">
        <f t="shared" si="1"/>
        <v>0</v>
      </c>
    </row>
    <row r="97" spans="1:31" ht="31.8" thickBot="1">
      <c r="A97" s="398">
        <v>86</v>
      </c>
      <c r="I97" s="143"/>
      <c r="J97" s="142">
        <v>3307</v>
      </c>
      <c r="K97" s="463" t="s">
        <v>1775</v>
      </c>
      <c r="L97" s="704"/>
      <c r="M97" s="592">
        <v>0</v>
      </c>
      <c r="N97" s="592">
        <v>0</v>
      </c>
      <c r="O97" s="592">
        <v>0</v>
      </c>
      <c r="P97" s="476">
        <f t="shared" si="17"/>
        <v>0</v>
      </c>
      <c r="Q97" s="243" t="str">
        <f t="shared" ref="Q97:Q128" si="18">(IF($E97&lt;&gt;0,$J$2,IF($I97&lt;&gt;0,$J$2,"")))</f>
        <v/>
      </c>
      <c r="R97" s="244"/>
      <c r="S97" s="663"/>
      <c r="T97" s="667"/>
      <c r="U97" s="667"/>
      <c r="V97" s="711"/>
      <c r="W97" s="244"/>
      <c r="X97" s="663"/>
      <c r="Y97" s="667"/>
      <c r="Z97" s="667"/>
      <c r="AA97" s="667"/>
      <c r="AB97" s="667"/>
      <c r="AC97" s="667"/>
      <c r="AD97" s="711"/>
      <c r="AE97" s="313">
        <f t="shared" ref="AE97:AE141" si="19">AA97-AB97-AC97-AD97</f>
        <v>0</v>
      </c>
    </row>
    <row r="98" spans="1:31" ht="18.600000000000001" thickBot="1">
      <c r="A98" s="398">
        <v>87</v>
      </c>
      <c r="I98" s="686">
        <v>3900</v>
      </c>
      <c r="J98" s="944" t="s">
        <v>246</v>
      </c>
      <c r="K98" s="965"/>
      <c r="L98" s="687"/>
      <c r="M98" s="673">
        <v>0</v>
      </c>
      <c r="N98" s="673">
        <v>0</v>
      </c>
      <c r="O98" s="673">
        <v>0</v>
      </c>
      <c r="P98" s="692">
        <f t="shared" si="17"/>
        <v>0</v>
      </c>
      <c r="Q98" s="243">
        <f t="shared" si="18"/>
        <v>0</v>
      </c>
      <c r="R98" s="244"/>
      <c r="S98" s="428"/>
      <c r="T98" s="254"/>
      <c r="U98" s="317">
        <f t="shared" ref="U98:U141" si="20">P98</f>
        <v>0</v>
      </c>
      <c r="V98" s="424">
        <f>S98+T98-U98</f>
        <v>0</v>
      </c>
      <c r="W98" s="244"/>
      <c r="X98" s="428"/>
      <c r="Y98" s="254"/>
      <c r="Z98" s="429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600000000000001" thickBot="1">
      <c r="A99" s="398">
        <v>88</v>
      </c>
      <c r="I99" s="686">
        <v>4000</v>
      </c>
      <c r="J99" s="966" t="s">
        <v>247</v>
      </c>
      <c r="K99" s="966"/>
      <c r="L99" s="687"/>
      <c r="M99" s="690"/>
      <c r="N99" s="691"/>
      <c r="O99" s="691"/>
      <c r="P99" s="692">
        <f t="shared" si="17"/>
        <v>0</v>
      </c>
      <c r="Q99" s="243">
        <f t="shared" si="18"/>
        <v>0</v>
      </c>
      <c r="R99" s="244"/>
      <c r="S99" s="428"/>
      <c r="T99" s="254"/>
      <c r="U99" s="317">
        <f t="shared" si="20"/>
        <v>0</v>
      </c>
      <c r="V99" s="424">
        <f>S99+T99-U99</f>
        <v>0</v>
      </c>
      <c r="W99" s="244"/>
      <c r="X99" s="665"/>
      <c r="Y99" s="666"/>
      <c r="Z99" s="666"/>
      <c r="AA99" s="667"/>
      <c r="AB99" s="666"/>
      <c r="AC99" s="666"/>
      <c r="AD99" s="711"/>
      <c r="AE99" s="313">
        <f t="shared" si="19"/>
        <v>0</v>
      </c>
    </row>
    <row r="100" spans="1:31" ht="18.600000000000001" thickBot="1">
      <c r="A100" s="398">
        <v>89</v>
      </c>
      <c r="I100" s="686">
        <v>4100</v>
      </c>
      <c r="J100" s="966" t="s">
        <v>248</v>
      </c>
      <c r="K100" s="966"/>
      <c r="L100" s="687"/>
      <c r="M100" s="673">
        <v>0</v>
      </c>
      <c r="N100" s="673">
        <v>0</v>
      </c>
      <c r="O100" s="673">
        <v>0</v>
      </c>
      <c r="P100" s="692">
        <f t="shared" si="17"/>
        <v>0</v>
      </c>
      <c r="Q100" s="243">
        <f t="shared" si="18"/>
        <v>0</v>
      </c>
      <c r="R100" s="244"/>
      <c r="S100" s="665"/>
      <c r="T100" s="666"/>
      <c r="U100" s="666"/>
      <c r="V100" s="712"/>
      <c r="W100" s="244"/>
      <c r="X100" s="665"/>
      <c r="Y100" s="666"/>
      <c r="Z100" s="666"/>
      <c r="AA100" s="666"/>
      <c r="AB100" s="666"/>
      <c r="AC100" s="666"/>
      <c r="AD100" s="712"/>
      <c r="AE100" s="313">
        <f t="shared" si="19"/>
        <v>0</v>
      </c>
    </row>
    <row r="101" spans="1:31" ht="18.600000000000001" thickBot="1">
      <c r="A101" s="398">
        <v>90</v>
      </c>
      <c r="I101" s="686">
        <v>4200</v>
      </c>
      <c r="J101" s="952" t="s">
        <v>249</v>
      </c>
      <c r="K101" s="953"/>
      <c r="L101" s="687"/>
      <c r="M101" s="688">
        <f>SUM(M102:M107)</f>
        <v>0</v>
      </c>
      <c r="N101" s="689">
        <f>SUM(N102:N107)</f>
        <v>0</v>
      </c>
      <c r="O101" s="689">
        <f>SUM(O102:O107)</f>
        <v>0</v>
      </c>
      <c r="P101" s="689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5">
        <f>SUM(U102:U107)</f>
        <v>0</v>
      </c>
      <c r="V101" s="426">
        <f>SUM(V102:V107)</f>
        <v>0</v>
      </c>
      <c r="W101" s="244"/>
      <c r="X101" s="316">
        <f t="shared" ref="X101:AD101" si="2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6">
        <f t="shared" si="21"/>
        <v>0</v>
      </c>
      <c r="AE101" s="313">
        <f t="shared" si="19"/>
        <v>0</v>
      </c>
    </row>
    <row r="102" spans="1:31" ht="18.600000000000001" thickBot="1">
      <c r="A102" s="398">
        <v>91</v>
      </c>
      <c r="I102" s="173"/>
      <c r="J102" s="144">
        <v>4201</v>
      </c>
      <c r="K102" s="138" t="s">
        <v>250</v>
      </c>
      <c r="L102" s="704"/>
      <c r="M102" s="449"/>
      <c r="N102" s="245"/>
      <c r="O102" s="245"/>
      <c r="P102" s="476">
        <f t="shared" ref="P102:P107" si="22">M102+N102+O102</f>
        <v>0</v>
      </c>
      <c r="Q102" s="243" t="str">
        <f t="shared" si="18"/>
        <v/>
      </c>
      <c r="R102" s="244"/>
      <c r="S102" s="423"/>
      <c r="T102" s="252"/>
      <c r="U102" s="315">
        <f t="shared" si="20"/>
        <v>0</v>
      </c>
      <c r="V102" s="424">
        <f t="shared" ref="V102:V107" si="23">S102+T102-U102</f>
        <v>0</v>
      </c>
      <c r="W102" s="244"/>
      <c r="X102" s="423"/>
      <c r="Y102" s="252"/>
      <c r="Z102" s="429">
        <f t="shared" ref="Z102:Z107" si="24">+IF(+(S102+T102)&gt;=P102,+T102,+(+P102-S102))</f>
        <v>0</v>
      </c>
      <c r="AA102" s="315">
        <f t="shared" ref="AA102:AA107" si="25">X102+Y102-Z102</f>
        <v>0</v>
      </c>
      <c r="AB102" s="252"/>
      <c r="AC102" s="252"/>
      <c r="AD102" s="253"/>
      <c r="AE102" s="313">
        <f t="shared" si="19"/>
        <v>0</v>
      </c>
    </row>
    <row r="103" spans="1:31" ht="18.600000000000001" thickBot="1">
      <c r="A103" s="398">
        <v>92</v>
      </c>
      <c r="I103" s="173"/>
      <c r="J103" s="137">
        <v>4202</v>
      </c>
      <c r="K103" s="139" t="s">
        <v>251</v>
      </c>
      <c r="L103" s="704"/>
      <c r="M103" s="449"/>
      <c r="N103" s="245"/>
      <c r="O103" s="245"/>
      <c r="P103" s="476">
        <f t="shared" si="22"/>
        <v>0</v>
      </c>
      <c r="Q103" s="243" t="str">
        <f t="shared" si="18"/>
        <v/>
      </c>
      <c r="R103" s="244"/>
      <c r="S103" s="423"/>
      <c r="T103" s="252"/>
      <c r="U103" s="315">
        <f t="shared" si="20"/>
        <v>0</v>
      </c>
      <c r="V103" s="424">
        <f t="shared" si="23"/>
        <v>0</v>
      </c>
      <c r="W103" s="244"/>
      <c r="X103" s="423"/>
      <c r="Y103" s="252"/>
      <c r="Z103" s="429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18.600000000000001" thickBot="1">
      <c r="A104" s="398">
        <v>93</v>
      </c>
      <c r="I104" s="173"/>
      <c r="J104" s="137">
        <v>4214</v>
      </c>
      <c r="K104" s="139" t="s">
        <v>252</v>
      </c>
      <c r="L104" s="704"/>
      <c r="M104" s="449"/>
      <c r="N104" s="245"/>
      <c r="O104" s="245"/>
      <c r="P104" s="476">
        <f t="shared" si="22"/>
        <v>0</v>
      </c>
      <c r="Q104" s="243" t="str">
        <f t="shared" si="18"/>
        <v/>
      </c>
      <c r="R104" s="244"/>
      <c r="S104" s="423"/>
      <c r="T104" s="252"/>
      <c r="U104" s="315">
        <f t="shared" si="20"/>
        <v>0</v>
      </c>
      <c r="V104" s="424">
        <f t="shared" si="23"/>
        <v>0</v>
      </c>
      <c r="W104" s="244"/>
      <c r="X104" s="423"/>
      <c r="Y104" s="252"/>
      <c r="Z104" s="429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3" thickBot="1">
      <c r="A105" s="398">
        <v>94</v>
      </c>
      <c r="I105" s="173"/>
      <c r="J105" s="137">
        <v>4217</v>
      </c>
      <c r="K105" s="139" t="s">
        <v>253</v>
      </c>
      <c r="L105" s="704"/>
      <c r="M105" s="449"/>
      <c r="N105" s="245"/>
      <c r="O105" s="245"/>
      <c r="P105" s="476">
        <f t="shared" si="22"/>
        <v>0</v>
      </c>
      <c r="Q105" s="243" t="str">
        <f t="shared" si="18"/>
        <v/>
      </c>
      <c r="R105" s="244"/>
      <c r="S105" s="423"/>
      <c r="T105" s="252"/>
      <c r="U105" s="315">
        <f t="shared" si="20"/>
        <v>0</v>
      </c>
      <c r="V105" s="424">
        <f t="shared" si="23"/>
        <v>0</v>
      </c>
      <c r="W105" s="244"/>
      <c r="X105" s="423"/>
      <c r="Y105" s="252"/>
      <c r="Z105" s="429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3" thickBot="1">
      <c r="A106" s="398">
        <v>95</v>
      </c>
      <c r="I106" s="173"/>
      <c r="J106" s="137">
        <v>4218</v>
      </c>
      <c r="K106" s="145" t="s">
        <v>254</v>
      </c>
      <c r="L106" s="704"/>
      <c r="M106" s="449"/>
      <c r="N106" s="245"/>
      <c r="O106" s="245"/>
      <c r="P106" s="476">
        <f t="shared" si="22"/>
        <v>0</v>
      </c>
      <c r="Q106" s="243" t="str">
        <f t="shared" si="18"/>
        <v/>
      </c>
      <c r="R106" s="244"/>
      <c r="S106" s="423"/>
      <c r="T106" s="252"/>
      <c r="U106" s="315">
        <f t="shared" si="20"/>
        <v>0</v>
      </c>
      <c r="V106" s="424">
        <f t="shared" si="23"/>
        <v>0</v>
      </c>
      <c r="W106" s="244"/>
      <c r="X106" s="423"/>
      <c r="Y106" s="252"/>
      <c r="Z106" s="429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600000000000001" thickBot="1">
      <c r="A107" s="398">
        <v>96</v>
      </c>
      <c r="I107" s="173"/>
      <c r="J107" s="137">
        <v>4219</v>
      </c>
      <c r="K107" s="156" t="s">
        <v>255</v>
      </c>
      <c r="L107" s="704"/>
      <c r="M107" s="449"/>
      <c r="N107" s="245"/>
      <c r="O107" s="245"/>
      <c r="P107" s="476">
        <f t="shared" si="22"/>
        <v>0</v>
      </c>
      <c r="Q107" s="243" t="str">
        <f t="shared" si="18"/>
        <v/>
      </c>
      <c r="R107" s="244"/>
      <c r="S107" s="423"/>
      <c r="T107" s="252"/>
      <c r="U107" s="315">
        <f t="shared" si="20"/>
        <v>0</v>
      </c>
      <c r="V107" s="424">
        <f t="shared" si="23"/>
        <v>0</v>
      </c>
      <c r="W107" s="244"/>
      <c r="X107" s="423"/>
      <c r="Y107" s="252"/>
      <c r="Z107" s="429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600000000000001" thickBot="1">
      <c r="A108" s="398">
        <v>97</v>
      </c>
      <c r="I108" s="686">
        <v>4300</v>
      </c>
      <c r="J108" s="942" t="s">
        <v>1685</v>
      </c>
      <c r="K108" s="942"/>
      <c r="L108" s="687"/>
      <c r="M108" s="688">
        <f>SUM(M109:M111)</f>
        <v>0</v>
      </c>
      <c r="N108" s="689">
        <f>SUM(N109:N111)</f>
        <v>0</v>
      </c>
      <c r="O108" s="689">
        <f>SUM(O109:O111)</f>
        <v>0</v>
      </c>
      <c r="P108" s="689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5">
        <f>SUM(U109:U111)</f>
        <v>0</v>
      </c>
      <c r="V108" s="426">
        <f>SUM(V109:V111)</f>
        <v>0</v>
      </c>
      <c r="W108" s="244"/>
      <c r="X108" s="316">
        <f t="shared" ref="X108:AD108" si="26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6">
        <f t="shared" si="26"/>
        <v>0</v>
      </c>
      <c r="AE108" s="313">
        <f t="shared" si="19"/>
        <v>0</v>
      </c>
    </row>
    <row r="109" spans="1:31" ht="18.600000000000001" thickBot="1">
      <c r="A109" s="398">
        <v>98</v>
      </c>
      <c r="I109" s="173"/>
      <c r="J109" s="144">
        <v>4301</v>
      </c>
      <c r="K109" s="163" t="s">
        <v>256</v>
      </c>
      <c r="L109" s="704"/>
      <c r="M109" s="449"/>
      <c r="N109" s="245"/>
      <c r="O109" s="245"/>
      <c r="P109" s="476">
        <f t="shared" ref="P109:P114" si="27">M109+N109+O109</f>
        <v>0</v>
      </c>
      <c r="Q109" s="243" t="str">
        <f t="shared" si="18"/>
        <v/>
      </c>
      <c r="R109" s="244"/>
      <c r="S109" s="423"/>
      <c r="T109" s="252"/>
      <c r="U109" s="315">
        <f t="shared" si="20"/>
        <v>0</v>
      </c>
      <c r="V109" s="424">
        <f t="shared" ref="V109:V114" si="28">S109+T109-U109</f>
        <v>0</v>
      </c>
      <c r="W109" s="244"/>
      <c r="X109" s="423"/>
      <c r="Y109" s="252"/>
      <c r="Z109" s="429">
        <f t="shared" ref="Z109:Z114" si="29">+IF(+(S109+T109)&gt;=P109,+T109,+(+P109-S109))</f>
        <v>0</v>
      </c>
      <c r="AA109" s="315">
        <f t="shared" ref="AA109:AA114" si="30">X109+Y109-Z109</f>
        <v>0</v>
      </c>
      <c r="AB109" s="252"/>
      <c r="AC109" s="252"/>
      <c r="AD109" s="253"/>
      <c r="AE109" s="313">
        <f t="shared" si="19"/>
        <v>0</v>
      </c>
    </row>
    <row r="110" spans="1:31" ht="18.600000000000001" thickBot="1">
      <c r="A110" s="398">
        <v>99</v>
      </c>
      <c r="I110" s="173"/>
      <c r="J110" s="137">
        <v>4302</v>
      </c>
      <c r="K110" s="139" t="s">
        <v>1062</v>
      </c>
      <c r="L110" s="704"/>
      <c r="M110" s="449"/>
      <c r="N110" s="245"/>
      <c r="O110" s="245"/>
      <c r="P110" s="476">
        <f t="shared" si="27"/>
        <v>0</v>
      </c>
      <c r="Q110" s="243" t="str">
        <f t="shared" si="18"/>
        <v/>
      </c>
      <c r="R110" s="244"/>
      <c r="S110" s="423"/>
      <c r="T110" s="252"/>
      <c r="U110" s="315">
        <f t="shared" si="20"/>
        <v>0</v>
      </c>
      <c r="V110" s="424">
        <f t="shared" si="28"/>
        <v>0</v>
      </c>
      <c r="W110" s="244"/>
      <c r="X110" s="423"/>
      <c r="Y110" s="252"/>
      <c r="Z110" s="429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600000000000001" thickBot="1">
      <c r="A111" s="398">
        <v>100</v>
      </c>
      <c r="I111" s="173"/>
      <c r="J111" s="142">
        <v>4309</v>
      </c>
      <c r="K111" s="148" t="s">
        <v>258</v>
      </c>
      <c r="L111" s="704"/>
      <c r="M111" s="449"/>
      <c r="N111" s="245"/>
      <c r="O111" s="245"/>
      <c r="P111" s="476">
        <f t="shared" si="27"/>
        <v>0</v>
      </c>
      <c r="Q111" s="243" t="str">
        <f t="shared" si="18"/>
        <v/>
      </c>
      <c r="R111" s="244"/>
      <c r="S111" s="423"/>
      <c r="T111" s="252"/>
      <c r="U111" s="315">
        <f t="shared" si="20"/>
        <v>0</v>
      </c>
      <c r="V111" s="424">
        <f t="shared" si="28"/>
        <v>0</v>
      </c>
      <c r="W111" s="244"/>
      <c r="X111" s="423"/>
      <c r="Y111" s="252"/>
      <c r="Z111" s="429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600000000000001" thickBot="1">
      <c r="A112" s="398">
        <v>101</v>
      </c>
      <c r="I112" s="686">
        <v>4400</v>
      </c>
      <c r="J112" s="944" t="s">
        <v>1686</v>
      </c>
      <c r="K112" s="944"/>
      <c r="L112" s="687"/>
      <c r="M112" s="690"/>
      <c r="N112" s="691"/>
      <c r="O112" s="691"/>
      <c r="P112" s="692">
        <f t="shared" si="27"/>
        <v>0</v>
      </c>
      <c r="Q112" s="243">
        <f t="shared" si="18"/>
        <v>0</v>
      </c>
      <c r="R112" s="244"/>
      <c r="S112" s="428"/>
      <c r="T112" s="254"/>
      <c r="U112" s="317">
        <f t="shared" si="20"/>
        <v>0</v>
      </c>
      <c r="V112" s="424">
        <f t="shared" si="28"/>
        <v>0</v>
      </c>
      <c r="W112" s="244"/>
      <c r="X112" s="428"/>
      <c r="Y112" s="254"/>
      <c r="Z112" s="429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600000000000001" thickBot="1">
      <c r="A113" s="398">
        <v>102</v>
      </c>
      <c r="I113" s="686">
        <v>4500</v>
      </c>
      <c r="J113" s="966" t="s">
        <v>1687</v>
      </c>
      <c r="K113" s="966"/>
      <c r="L113" s="687"/>
      <c r="M113" s="690"/>
      <c r="N113" s="691"/>
      <c r="O113" s="691"/>
      <c r="P113" s="692">
        <f t="shared" si="27"/>
        <v>0</v>
      </c>
      <c r="Q113" s="243">
        <f t="shared" si="18"/>
        <v>0</v>
      </c>
      <c r="R113" s="244"/>
      <c r="S113" s="428"/>
      <c r="T113" s="254"/>
      <c r="U113" s="317">
        <f t="shared" si="20"/>
        <v>0</v>
      </c>
      <c r="V113" s="424">
        <f t="shared" si="28"/>
        <v>0</v>
      </c>
      <c r="W113" s="244"/>
      <c r="X113" s="428"/>
      <c r="Y113" s="254"/>
      <c r="Z113" s="429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8">
        <v>103</v>
      </c>
      <c r="I114" s="686">
        <v>4600</v>
      </c>
      <c r="J114" s="961" t="s">
        <v>259</v>
      </c>
      <c r="K114" s="967"/>
      <c r="L114" s="687"/>
      <c r="M114" s="690"/>
      <c r="N114" s="691"/>
      <c r="O114" s="691"/>
      <c r="P114" s="692">
        <f t="shared" si="27"/>
        <v>0</v>
      </c>
      <c r="Q114" s="243">
        <f t="shared" si="18"/>
        <v>0</v>
      </c>
      <c r="R114" s="244"/>
      <c r="S114" s="428"/>
      <c r="T114" s="254"/>
      <c r="U114" s="317">
        <f t="shared" si="20"/>
        <v>0</v>
      </c>
      <c r="V114" s="424">
        <f t="shared" si="28"/>
        <v>0</v>
      </c>
      <c r="W114" s="244"/>
      <c r="X114" s="428"/>
      <c r="Y114" s="254"/>
      <c r="Z114" s="429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8">
        <v>104</v>
      </c>
      <c r="I115" s="686">
        <v>4900</v>
      </c>
      <c r="J115" s="952" t="s">
        <v>290</v>
      </c>
      <c r="K115" s="952"/>
      <c r="L115" s="687"/>
      <c r="M115" s="688">
        <f>+M116+M117</f>
        <v>0</v>
      </c>
      <c r="N115" s="689">
        <f>+N116+N117</f>
        <v>0</v>
      </c>
      <c r="O115" s="689">
        <f>+O116+O117</f>
        <v>0</v>
      </c>
      <c r="P115" s="689">
        <f>+P116+P117</f>
        <v>0</v>
      </c>
      <c r="Q115" s="243">
        <f t="shared" si="18"/>
        <v>0</v>
      </c>
      <c r="R115" s="244"/>
      <c r="S115" s="665"/>
      <c r="T115" s="666"/>
      <c r="U115" s="666"/>
      <c r="V115" s="712"/>
      <c r="W115" s="244"/>
      <c r="X115" s="665"/>
      <c r="Y115" s="666"/>
      <c r="Z115" s="666"/>
      <c r="AA115" s="666"/>
      <c r="AB115" s="666"/>
      <c r="AC115" s="666"/>
      <c r="AD115" s="712"/>
      <c r="AE115" s="313">
        <f t="shared" si="19"/>
        <v>0</v>
      </c>
    </row>
    <row r="116" spans="1:31" ht="30.75" customHeight="1" thickBot="1">
      <c r="A116" s="398">
        <v>105</v>
      </c>
      <c r="I116" s="173"/>
      <c r="J116" s="144">
        <v>4901</v>
      </c>
      <c r="K116" s="174" t="s">
        <v>291</v>
      </c>
      <c r="L116" s="704"/>
      <c r="M116" s="449"/>
      <c r="N116" s="245"/>
      <c r="O116" s="245"/>
      <c r="P116" s="476">
        <f>M116+N116+O116</f>
        <v>0</v>
      </c>
      <c r="Q116" s="243" t="str">
        <f t="shared" si="18"/>
        <v/>
      </c>
      <c r="R116" s="244"/>
      <c r="S116" s="663"/>
      <c r="T116" s="667"/>
      <c r="U116" s="667"/>
      <c r="V116" s="711"/>
      <c r="W116" s="244"/>
      <c r="X116" s="663"/>
      <c r="Y116" s="667"/>
      <c r="Z116" s="667"/>
      <c r="AA116" s="667"/>
      <c r="AB116" s="667"/>
      <c r="AC116" s="667"/>
      <c r="AD116" s="711"/>
      <c r="AE116" s="313">
        <f t="shared" si="19"/>
        <v>0</v>
      </c>
    </row>
    <row r="117" spans="1:31" ht="18.600000000000001" thickBot="1">
      <c r="A117" s="398">
        <v>106</v>
      </c>
      <c r="I117" s="173"/>
      <c r="J117" s="142">
        <v>4902</v>
      </c>
      <c r="K117" s="148" t="s">
        <v>292</v>
      </c>
      <c r="L117" s="704"/>
      <c r="M117" s="449"/>
      <c r="N117" s="245"/>
      <c r="O117" s="245"/>
      <c r="P117" s="476">
        <f>M117+N117+O117</f>
        <v>0</v>
      </c>
      <c r="Q117" s="243" t="str">
        <f t="shared" si="18"/>
        <v/>
      </c>
      <c r="R117" s="244"/>
      <c r="S117" s="663"/>
      <c r="T117" s="667"/>
      <c r="U117" s="667"/>
      <c r="V117" s="711"/>
      <c r="W117" s="244"/>
      <c r="X117" s="663"/>
      <c r="Y117" s="667"/>
      <c r="Z117" s="667"/>
      <c r="AA117" s="667"/>
      <c r="AB117" s="667"/>
      <c r="AC117" s="667"/>
      <c r="AD117" s="711"/>
      <c r="AE117" s="313">
        <f t="shared" si="19"/>
        <v>0</v>
      </c>
    </row>
    <row r="118" spans="1:31" ht="18.600000000000001" thickBot="1">
      <c r="A118" s="398">
        <v>107</v>
      </c>
      <c r="I118" s="693">
        <v>5100</v>
      </c>
      <c r="J118" s="949" t="s">
        <v>260</v>
      </c>
      <c r="K118" s="949"/>
      <c r="L118" s="694"/>
      <c r="M118" s="695"/>
      <c r="N118" s="696"/>
      <c r="O118" s="696"/>
      <c r="P118" s="692">
        <f>M118+N118+O118</f>
        <v>0</v>
      </c>
      <c r="Q118" s="243">
        <f t="shared" si="18"/>
        <v>0</v>
      </c>
      <c r="R118" s="244"/>
      <c r="S118" s="430"/>
      <c r="T118" s="431"/>
      <c r="U118" s="327">
        <f t="shared" si="20"/>
        <v>0</v>
      </c>
      <c r="V118" s="424">
        <f>S118+T118-U118</f>
        <v>0</v>
      </c>
      <c r="W118" s="244"/>
      <c r="X118" s="430"/>
      <c r="Y118" s="431"/>
      <c r="Z118" s="429">
        <f>+IF(+(S118+T118)&gt;=P118,+T118,+(+P118-S118))</f>
        <v>0</v>
      </c>
      <c r="AA118" s="315">
        <f>X118+Y118-Z118</f>
        <v>0</v>
      </c>
      <c r="AB118" s="431"/>
      <c r="AC118" s="431"/>
      <c r="AD118" s="253"/>
      <c r="AE118" s="313">
        <f t="shared" si="19"/>
        <v>0</v>
      </c>
    </row>
    <row r="119" spans="1:31" ht="18.600000000000001" thickBot="1">
      <c r="A119" s="398">
        <v>108</v>
      </c>
      <c r="I119" s="693">
        <v>5200</v>
      </c>
      <c r="J119" s="964" t="s">
        <v>261</v>
      </c>
      <c r="K119" s="964"/>
      <c r="L119" s="694"/>
      <c r="M119" s="697">
        <f>SUM(M120:M126)</f>
        <v>0</v>
      </c>
      <c r="N119" s="698">
        <f>SUM(N120:N126)</f>
        <v>0</v>
      </c>
      <c r="O119" s="698">
        <f>SUM(O120:O126)</f>
        <v>0</v>
      </c>
      <c r="P119" s="698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2">
        <f>SUM(U120:U126)</f>
        <v>0</v>
      </c>
      <c r="V119" s="433">
        <f>SUM(V120:V126)</f>
        <v>0</v>
      </c>
      <c r="W119" s="244"/>
      <c r="X119" s="326">
        <f t="shared" ref="X119:AD119" si="31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3">
        <f t="shared" si="31"/>
        <v>0</v>
      </c>
      <c r="AE119" s="313">
        <f t="shared" si="19"/>
        <v>0</v>
      </c>
    </row>
    <row r="120" spans="1:31" ht="18.600000000000001" thickBot="1">
      <c r="A120" s="398">
        <v>109</v>
      </c>
      <c r="I120" s="175"/>
      <c r="J120" s="176">
        <v>5201</v>
      </c>
      <c r="K120" s="177" t="s">
        <v>262</v>
      </c>
      <c r="L120" s="705"/>
      <c r="M120" s="473"/>
      <c r="N120" s="434"/>
      <c r="O120" s="434"/>
      <c r="P120" s="476">
        <f t="shared" ref="P120:P126" si="32">M120+N120+O120</f>
        <v>0</v>
      </c>
      <c r="Q120" s="243" t="str">
        <f t="shared" si="18"/>
        <v/>
      </c>
      <c r="R120" s="244"/>
      <c r="S120" s="435"/>
      <c r="T120" s="436"/>
      <c r="U120" s="330">
        <f t="shared" si="20"/>
        <v>0</v>
      </c>
      <c r="V120" s="424">
        <f t="shared" ref="V120:V126" si="33">S120+T120-U120</f>
        <v>0</v>
      </c>
      <c r="W120" s="244"/>
      <c r="X120" s="435"/>
      <c r="Y120" s="436"/>
      <c r="Z120" s="429">
        <f t="shared" ref="Z120:Z126" si="34">+IF(+(S120+T120)&gt;=P120,+T120,+(+P120-S120))</f>
        <v>0</v>
      </c>
      <c r="AA120" s="315">
        <f t="shared" ref="AA120:AA126" si="35">X120+Y120-Z120</f>
        <v>0</v>
      </c>
      <c r="AB120" s="436"/>
      <c r="AC120" s="436"/>
      <c r="AD120" s="253"/>
      <c r="AE120" s="313">
        <f t="shared" si="19"/>
        <v>0</v>
      </c>
    </row>
    <row r="121" spans="1:31" ht="18.600000000000001" thickBot="1">
      <c r="A121" s="398">
        <v>110</v>
      </c>
      <c r="I121" s="175"/>
      <c r="J121" s="178">
        <v>5202</v>
      </c>
      <c r="K121" s="179" t="s">
        <v>263</v>
      </c>
      <c r="L121" s="705"/>
      <c r="M121" s="473"/>
      <c r="N121" s="434"/>
      <c r="O121" s="434"/>
      <c r="P121" s="476">
        <f t="shared" si="32"/>
        <v>0</v>
      </c>
      <c r="Q121" s="243" t="str">
        <f t="shared" si="18"/>
        <v/>
      </c>
      <c r="R121" s="244"/>
      <c r="S121" s="435"/>
      <c r="T121" s="436"/>
      <c r="U121" s="330">
        <f t="shared" si="20"/>
        <v>0</v>
      </c>
      <c r="V121" s="424">
        <f t="shared" si="33"/>
        <v>0</v>
      </c>
      <c r="W121" s="244"/>
      <c r="X121" s="435"/>
      <c r="Y121" s="436"/>
      <c r="Z121" s="429">
        <f t="shared" si="34"/>
        <v>0</v>
      </c>
      <c r="AA121" s="315">
        <f t="shared" si="35"/>
        <v>0</v>
      </c>
      <c r="AB121" s="436"/>
      <c r="AC121" s="436"/>
      <c r="AD121" s="253"/>
      <c r="AE121" s="313">
        <f t="shared" si="19"/>
        <v>0</v>
      </c>
    </row>
    <row r="122" spans="1:31" ht="18.600000000000001" thickBot="1">
      <c r="A122" s="398">
        <v>111</v>
      </c>
      <c r="I122" s="175"/>
      <c r="J122" s="178">
        <v>5203</v>
      </c>
      <c r="K122" s="179" t="s">
        <v>924</v>
      </c>
      <c r="L122" s="705"/>
      <c r="M122" s="473"/>
      <c r="N122" s="434"/>
      <c r="O122" s="434"/>
      <c r="P122" s="476">
        <f t="shared" si="32"/>
        <v>0</v>
      </c>
      <c r="Q122" s="243" t="str">
        <f t="shared" si="18"/>
        <v/>
      </c>
      <c r="R122" s="244"/>
      <c r="S122" s="435"/>
      <c r="T122" s="436"/>
      <c r="U122" s="330">
        <f t="shared" si="20"/>
        <v>0</v>
      </c>
      <c r="V122" s="424">
        <f t="shared" si="33"/>
        <v>0</v>
      </c>
      <c r="W122" s="244"/>
      <c r="X122" s="435"/>
      <c r="Y122" s="436"/>
      <c r="Z122" s="429">
        <f t="shared" si="34"/>
        <v>0</v>
      </c>
      <c r="AA122" s="315">
        <f t="shared" si="35"/>
        <v>0</v>
      </c>
      <c r="AB122" s="436"/>
      <c r="AC122" s="436"/>
      <c r="AD122" s="253"/>
      <c r="AE122" s="313">
        <f t="shared" si="19"/>
        <v>0</v>
      </c>
    </row>
    <row r="123" spans="1:31" ht="18.600000000000001" thickBot="1">
      <c r="A123" s="398">
        <v>112</v>
      </c>
      <c r="I123" s="175"/>
      <c r="J123" s="178">
        <v>5204</v>
      </c>
      <c r="K123" s="179" t="s">
        <v>925</v>
      </c>
      <c r="L123" s="705"/>
      <c r="M123" s="473"/>
      <c r="N123" s="434"/>
      <c r="O123" s="434"/>
      <c r="P123" s="476">
        <f t="shared" si="32"/>
        <v>0</v>
      </c>
      <c r="Q123" s="243" t="str">
        <f t="shared" si="18"/>
        <v/>
      </c>
      <c r="R123" s="244"/>
      <c r="S123" s="435"/>
      <c r="T123" s="436"/>
      <c r="U123" s="330">
        <f t="shared" si="20"/>
        <v>0</v>
      </c>
      <c r="V123" s="424">
        <f t="shared" si="33"/>
        <v>0</v>
      </c>
      <c r="W123" s="244"/>
      <c r="X123" s="435"/>
      <c r="Y123" s="436"/>
      <c r="Z123" s="429">
        <f t="shared" si="34"/>
        <v>0</v>
      </c>
      <c r="AA123" s="315">
        <f t="shared" si="35"/>
        <v>0</v>
      </c>
      <c r="AB123" s="436"/>
      <c r="AC123" s="436"/>
      <c r="AD123" s="253"/>
      <c r="AE123" s="313">
        <f t="shared" si="19"/>
        <v>0</v>
      </c>
    </row>
    <row r="124" spans="1:31" ht="20.25" customHeight="1" thickBot="1">
      <c r="A124" s="398">
        <v>113</v>
      </c>
      <c r="I124" s="175"/>
      <c r="J124" s="178">
        <v>5205</v>
      </c>
      <c r="K124" s="179" t="s">
        <v>926</v>
      </c>
      <c r="L124" s="705"/>
      <c r="M124" s="473"/>
      <c r="N124" s="434"/>
      <c r="O124" s="434"/>
      <c r="P124" s="476">
        <f t="shared" si="32"/>
        <v>0</v>
      </c>
      <c r="Q124" s="243" t="str">
        <f t="shared" si="18"/>
        <v/>
      </c>
      <c r="R124" s="244"/>
      <c r="S124" s="435"/>
      <c r="T124" s="436"/>
      <c r="U124" s="330">
        <f t="shared" si="20"/>
        <v>0</v>
      </c>
      <c r="V124" s="424">
        <f t="shared" si="33"/>
        <v>0</v>
      </c>
      <c r="W124" s="244"/>
      <c r="X124" s="435"/>
      <c r="Y124" s="436"/>
      <c r="Z124" s="429">
        <f t="shared" si="34"/>
        <v>0</v>
      </c>
      <c r="AA124" s="315">
        <f t="shared" si="35"/>
        <v>0</v>
      </c>
      <c r="AB124" s="436"/>
      <c r="AC124" s="436"/>
      <c r="AD124" s="253"/>
      <c r="AE124" s="313">
        <f t="shared" si="19"/>
        <v>0</v>
      </c>
    </row>
    <row r="125" spans="1:31" ht="18.600000000000001" thickBot="1">
      <c r="A125" s="398">
        <v>114</v>
      </c>
      <c r="I125" s="175"/>
      <c r="J125" s="178">
        <v>5206</v>
      </c>
      <c r="K125" s="179" t="s">
        <v>927</v>
      </c>
      <c r="L125" s="705"/>
      <c r="M125" s="473"/>
      <c r="N125" s="434"/>
      <c r="O125" s="434"/>
      <c r="P125" s="476">
        <f t="shared" si="32"/>
        <v>0</v>
      </c>
      <c r="Q125" s="243" t="str">
        <f t="shared" si="18"/>
        <v/>
      </c>
      <c r="R125" s="244"/>
      <c r="S125" s="435"/>
      <c r="T125" s="436"/>
      <c r="U125" s="330">
        <f t="shared" si="20"/>
        <v>0</v>
      </c>
      <c r="V125" s="424">
        <f t="shared" si="33"/>
        <v>0</v>
      </c>
      <c r="W125" s="244"/>
      <c r="X125" s="435"/>
      <c r="Y125" s="436"/>
      <c r="Z125" s="429">
        <f t="shared" si="34"/>
        <v>0</v>
      </c>
      <c r="AA125" s="315">
        <f t="shared" si="35"/>
        <v>0</v>
      </c>
      <c r="AB125" s="436"/>
      <c r="AC125" s="436"/>
      <c r="AD125" s="253"/>
      <c r="AE125" s="313">
        <f t="shared" si="19"/>
        <v>0</v>
      </c>
    </row>
    <row r="126" spans="1:31" ht="18.600000000000001" thickBot="1">
      <c r="A126" s="398">
        <v>115</v>
      </c>
      <c r="I126" s="175"/>
      <c r="J126" s="180">
        <v>5219</v>
      </c>
      <c r="K126" s="181" t="s">
        <v>928</v>
      </c>
      <c r="L126" s="705"/>
      <c r="M126" s="473"/>
      <c r="N126" s="434"/>
      <c r="O126" s="434"/>
      <c r="P126" s="476">
        <f t="shared" si="32"/>
        <v>0</v>
      </c>
      <c r="Q126" s="243" t="str">
        <f t="shared" si="18"/>
        <v/>
      </c>
      <c r="R126" s="244"/>
      <c r="S126" s="435"/>
      <c r="T126" s="436"/>
      <c r="U126" s="330">
        <f t="shared" si="20"/>
        <v>0</v>
      </c>
      <c r="V126" s="424">
        <f t="shared" si="33"/>
        <v>0</v>
      </c>
      <c r="W126" s="244"/>
      <c r="X126" s="435"/>
      <c r="Y126" s="436"/>
      <c r="Z126" s="429">
        <f t="shared" si="34"/>
        <v>0</v>
      </c>
      <c r="AA126" s="315">
        <f t="shared" si="35"/>
        <v>0</v>
      </c>
      <c r="AB126" s="436"/>
      <c r="AC126" s="436"/>
      <c r="AD126" s="253"/>
      <c r="AE126" s="313">
        <f t="shared" si="19"/>
        <v>0</v>
      </c>
    </row>
    <row r="127" spans="1:31" ht="18.600000000000001" thickBot="1">
      <c r="A127" s="398">
        <v>116</v>
      </c>
      <c r="I127" s="693">
        <v>5300</v>
      </c>
      <c r="J127" s="968" t="s">
        <v>929</v>
      </c>
      <c r="K127" s="968"/>
      <c r="L127" s="694"/>
      <c r="M127" s="697">
        <f>SUM(M128:M129)</f>
        <v>0</v>
      </c>
      <c r="N127" s="698">
        <f>SUM(N128:N129)</f>
        <v>0</v>
      </c>
      <c r="O127" s="698">
        <f>SUM(O128:O129)</f>
        <v>0</v>
      </c>
      <c r="P127" s="698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2">
        <f>SUM(U128:U129)</f>
        <v>0</v>
      </c>
      <c r="V127" s="433">
        <f>SUM(V128:V129)</f>
        <v>0</v>
      </c>
      <c r="W127" s="244"/>
      <c r="X127" s="326">
        <f t="shared" ref="X127:AD127" si="36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3">
        <f t="shared" si="36"/>
        <v>0</v>
      </c>
      <c r="AE127" s="313">
        <f t="shared" si="19"/>
        <v>0</v>
      </c>
    </row>
    <row r="128" spans="1:31" ht="33" thickBot="1">
      <c r="A128" s="398">
        <v>117</v>
      </c>
      <c r="I128" s="175"/>
      <c r="J128" s="176">
        <v>5301</v>
      </c>
      <c r="K128" s="177" t="s">
        <v>1441</v>
      </c>
      <c r="L128" s="705"/>
      <c r="M128" s="473"/>
      <c r="N128" s="434"/>
      <c r="O128" s="434"/>
      <c r="P128" s="476">
        <f>M128+N128+O128</f>
        <v>0</v>
      </c>
      <c r="Q128" s="243" t="str">
        <f t="shared" si="18"/>
        <v/>
      </c>
      <c r="R128" s="244"/>
      <c r="S128" s="435"/>
      <c r="T128" s="436"/>
      <c r="U128" s="330">
        <f t="shared" si="20"/>
        <v>0</v>
      </c>
      <c r="V128" s="424">
        <f>S128+T128-U128</f>
        <v>0</v>
      </c>
      <c r="W128" s="244"/>
      <c r="X128" s="435"/>
      <c r="Y128" s="436"/>
      <c r="Z128" s="429">
        <f>+IF(+(S128+T128)&gt;=P128,+T128,+(+P128-S128))</f>
        <v>0</v>
      </c>
      <c r="AA128" s="315">
        <f>X128+Y128-Z128</f>
        <v>0</v>
      </c>
      <c r="AB128" s="436"/>
      <c r="AC128" s="436"/>
      <c r="AD128" s="253"/>
      <c r="AE128" s="313">
        <f t="shared" si="19"/>
        <v>0</v>
      </c>
    </row>
    <row r="129" spans="1:31" ht="18.600000000000001" thickBot="1">
      <c r="A129" s="398">
        <v>118</v>
      </c>
      <c r="I129" s="175"/>
      <c r="J129" s="180">
        <v>5309</v>
      </c>
      <c r="K129" s="181" t="s">
        <v>930</v>
      </c>
      <c r="L129" s="705"/>
      <c r="M129" s="473"/>
      <c r="N129" s="434"/>
      <c r="O129" s="434"/>
      <c r="P129" s="476">
        <f>M129+N129+O129</f>
        <v>0</v>
      </c>
      <c r="Q129" s="243" t="str">
        <f t="shared" ref="Q129:Q145" si="37">(IF($E129&lt;&gt;0,$J$2,IF($I129&lt;&gt;0,$J$2,"")))</f>
        <v/>
      </c>
      <c r="R129" s="244"/>
      <c r="S129" s="435"/>
      <c r="T129" s="436"/>
      <c r="U129" s="330">
        <f t="shared" si="20"/>
        <v>0</v>
      </c>
      <c r="V129" s="424">
        <f>S129+T129-U129</f>
        <v>0</v>
      </c>
      <c r="W129" s="244"/>
      <c r="X129" s="435"/>
      <c r="Y129" s="436"/>
      <c r="Z129" s="429">
        <f>+IF(+(S129+T129)&gt;=P129,+T129,+(+P129-S129))</f>
        <v>0</v>
      </c>
      <c r="AA129" s="315">
        <f>X129+Y129-Z129</f>
        <v>0</v>
      </c>
      <c r="AB129" s="436"/>
      <c r="AC129" s="436"/>
      <c r="AD129" s="253"/>
      <c r="AE129" s="313">
        <f t="shared" si="19"/>
        <v>0</v>
      </c>
    </row>
    <row r="130" spans="1:31" ht="18.600000000000001" thickBot="1">
      <c r="A130" s="398">
        <v>119</v>
      </c>
      <c r="I130" s="693">
        <v>5400</v>
      </c>
      <c r="J130" s="949" t="s">
        <v>1011</v>
      </c>
      <c r="K130" s="949"/>
      <c r="L130" s="694"/>
      <c r="M130" s="695"/>
      <c r="N130" s="696"/>
      <c r="O130" s="696"/>
      <c r="P130" s="692">
        <f>M130+N130+O130</f>
        <v>0</v>
      </c>
      <c r="Q130" s="243">
        <f t="shared" si="37"/>
        <v>0</v>
      </c>
      <c r="R130" s="244"/>
      <c r="S130" s="430"/>
      <c r="T130" s="431"/>
      <c r="U130" s="327">
        <f t="shared" si="20"/>
        <v>0</v>
      </c>
      <c r="V130" s="424">
        <f>S130+T130-U130</f>
        <v>0</v>
      </c>
      <c r="W130" s="244"/>
      <c r="X130" s="430"/>
      <c r="Y130" s="431"/>
      <c r="Z130" s="429">
        <f>+IF(+(S130+T130)&gt;=P130,+T130,+(+P130-S130))</f>
        <v>0</v>
      </c>
      <c r="AA130" s="315">
        <f>X130+Y130-Z130</f>
        <v>0</v>
      </c>
      <c r="AB130" s="431"/>
      <c r="AC130" s="431"/>
      <c r="AD130" s="253"/>
      <c r="AE130" s="313">
        <f t="shared" si="19"/>
        <v>0</v>
      </c>
    </row>
    <row r="131" spans="1:31" ht="18.600000000000001" thickBot="1">
      <c r="A131" s="398">
        <v>120</v>
      </c>
      <c r="I131" s="686">
        <v>5500</v>
      </c>
      <c r="J131" s="952" t="s">
        <v>1012</v>
      </c>
      <c r="K131" s="952"/>
      <c r="L131" s="687"/>
      <c r="M131" s="688">
        <f>SUM(M132:M135)</f>
        <v>0</v>
      </c>
      <c r="N131" s="689">
        <f>SUM(N132:N135)</f>
        <v>0</v>
      </c>
      <c r="O131" s="689">
        <f>SUM(O132:O135)</f>
        <v>0</v>
      </c>
      <c r="P131" s="689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5">
        <f>SUM(U132:U135)</f>
        <v>0</v>
      </c>
      <c r="V131" s="426">
        <f>SUM(V132:V135)</f>
        <v>0</v>
      </c>
      <c r="W131" s="244"/>
      <c r="X131" s="316">
        <f t="shared" ref="X131:AD131" si="38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6">
        <f t="shared" si="38"/>
        <v>0</v>
      </c>
      <c r="AE131" s="313">
        <f t="shared" si="19"/>
        <v>0</v>
      </c>
    </row>
    <row r="132" spans="1:31" ht="18.600000000000001" thickBot="1">
      <c r="A132" s="398">
        <v>121</v>
      </c>
      <c r="I132" s="173"/>
      <c r="J132" s="144">
        <v>5501</v>
      </c>
      <c r="K132" s="163" t="s">
        <v>1013</v>
      </c>
      <c r="L132" s="704"/>
      <c r="M132" s="449"/>
      <c r="N132" s="245"/>
      <c r="O132" s="245"/>
      <c r="P132" s="476">
        <f>M132+N132+O132</f>
        <v>0</v>
      </c>
      <c r="Q132" s="243" t="str">
        <f t="shared" si="37"/>
        <v/>
      </c>
      <c r="R132" s="244"/>
      <c r="S132" s="423"/>
      <c r="T132" s="252"/>
      <c r="U132" s="315">
        <f t="shared" si="20"/>
        <v>0</v>
      </c>
      <c r="V132" s="424">
        <f>S132+T132-U132</f>
        <v>0</v>
      </c>
      <c r="W132" s="244"/>
      <c r="X132" s="423"/>
      <c r="Y132" s="252"/>
      <c r="Z132" s="429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600000000000001" thickBot="1">
      <c r="A133" s="398">
        <v>122</v>
      </c>
      <c r="I133" s="173"/>
      <c r="J133" s="137">
        <v>5502</v>
      </c>
      <c r="K133" s="145" t="s">
        <v>1014</v>
      </c>
      <c r="L133" s="704"/>
      <c r="M133" s="449"/>
      <c r="N133" s="245"/>
      <c r="O133" s="245"/>
      <c r="P133" s="476">
        <f>M133+N133+O133</f>
        <v>0</v>
      </c>
      <c r="Q133" s="243" t="str">
        <f t="shared" si="37"/>
        <v/>
      </c>
      <c r="R133" s="244"/>
      <c r="S133" s="423"/>
      <c r="T133" s="252"/>
      <c r="U133" s="315">
        <f t="shared" si="20"/>
        <v>0</v>
      </c>
      <c r="V133" s="424">
        <f>S133+T133-U133</f>
        <v>0</v>
      </c>
      <c r="W133" s="244"/>
      <c r="X133" s="423"/>
      <c r="Y133" s="252"/>
      <c r="Z133" s="429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18.600000000000001" thickBot="1">
      <c r="A134" s="398">
        <v>123</v>
      </c>
      <c r="I134" s="173"/>
      <c r="J134" s="137">
        <v>5503</v>
      </c>
      <c r="K134" s="139" t="s">
        <v>1015</v>
      </c>
      <c r="L134" s="704"/>
      <c r="M134" s="449"/>
      <c r="N134" s="245"/>
      <c r="O134" s="245"/>
      <c r="P134" s="476">
        <f>M134+N134+O134</f>
        <v>0</v>
      </c>
      <c r="Q134" s="243" t="str">
        <f t="shared" si="37"/>
        <v/>
      </c>
      <c r="R134" s="244"/>
      <c r="S134" s="423"/>
      <c r="T134" s="252"/>
      <c r="U134" s="315">
        <f t="shared" si="20"/>
        <v>0</v>
      </c>
      <c r="V134" s="424">
        <f>S134+T134-U134</f>
        <v>0</v>
      </c>
      <c r="W134" s="244"/>
      <c r="X134" s="423"/>
      <c r="Y134" s="252"/>
      <c r="Z134" s="429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600000000000001" thickBot="1">
      <c r="A135" s="398">
        <v>124</v>
      </c>
      <c r="I135" s="173"/>
      <c r="J135" s="137">
        <v>5504</v>
      </c>
      <c r="K135" s="145" t="s">
        <v>1016</v>
      </c>
      <c r="L135" s="704"/>
      <c r="M135" s="449"/>
      <c r="N135" s="245"/>
      <c r="O135" s="245"/>
      <c r="P135" s="476">
        <f>M135+N135+O135</f>
        <v>0</v>
      </c>
      <c r="Q135" s="243" t="str">
        <f t="shared" si="37"/>
        <v/>
      </c>
      <c r="R135" s="244"/>
      <c r="S135" s="423"/>
      <c r="T135" s="252"/>
      <c r="U135" s="315">
        <f t="shared" si="20"/>
        <v>0</v>
      </c>
      <c r="V135" s="424">
        <f>S135+T135-U135</f>
        <v>0</v>
      </c>
      <c r="W135" s="244"/>
      <c r="X135" s="423"/>
      <c r="Y135" s="252"/>
      <c r="Z135" s="429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8">
        <v>125</v>
      </c>
      <c r="I136" s="686">
        <v>5700</v>
      </c>
      <c r="J136" s="950" t="s">
        <v>1017</v>
      </c>
      <c r="K136" s="951"/>
      <c r="L136" s="694"/>
      <c r="M136" s="673">
        <v>0</v>
      </c>
      <c r="N136" s="673">
        <v>0</v>
      </c>
      <c r="O136" s="673">
        <v>0</v>
      </c>
      <c r="P136" s="698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2">
        <f>SUM(U137:U138)</f>
        <v>0</v>
      </c>
      <c r="V136" s="433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3">
        <f>SUM(AD137:AD139)</f>
        <v>0</v>
      </c>
      <c r="AE136" s="313">
        <f t="shared" si="19"/>
        <v>0</v>
      </c>
    </row>
    <row r="137" spans="1:31" ht="20.25" customHeight="1" thickBot="1">
      <c r="A137" s="398">
        <v>126</v>
      </c>
      <c r="I137" s="175"/>
      <c r="J137" s="176">
        <v>5701</v>
      </c>
      <c r="K137" s="177" t="s">
        <v>1018</v>
      </c>
      <c r="L137" s="705"/>
      <c r="M137" s="592">
        <v>0</v>
      </c>
      <c r="N137" s="592">
        <v>0</v>
      </c>
      <c r="O137" s="592">
        <v>0</v>
      </c>
      <c r="P137" s="476">
        <f>M137+N137+O137</f>
        <v>0</v>
      </c>
      <c r="Q137" s="243" t="str">
        <f t="shared" si="37"/>
        <v/>
      </c>
      <c r="R137" s="244"/>
      <c r="S137" s="435"/>
      <c r="T137" s="436"/>
      <c r="U137" s="330">
        <f t="shared" si="20"/>
        <v>0</v>
      </c>
      <c r="V137" s="424">
        <f>S137+T137-U137</f>
        <v>0</v>
      </c>
      <c r="W137" s="244"/>
      <c r="X137" s="435"/>
      <c r="Y137" s="436"/>
      <c r="Z137" s="429">
        <f>+IF(+(S137+T137)&gt;=P137,+T137,+(+P137-S137))</f>
        <v>0</v>
      </c>
      <c r="AA137" s="315">
        <f>X137+Y137-Z137</f>
        <v>0</v>
      </c>
      <c r="AB137" s="436"/>
      <c r="AC137" s="436"/>
      <c r="AD137" s="253"/>
      <c r="AE137" s="313">
        <f t="shared" si="19"/>
        <v>0</v>
      </c>
    </row>
    <row r="138" spans="1:31" ht="30.75" customHeight="1" thickBot="1">
      <c r="A138" s="398">
        <v>127</v>
      </c>
      <c r="I138" s="175"/>
      <c r="J138" s="180">
        <v>5702</v>
      </c>
      <c r="K138" s="181" t="s">
        <v>1019</v>
      </c>
      <c r="L138" s="705"/>
      <c r="M138" s="592">
        <v>0</v>
      </c>
      <c r="N138" s="592">
        <v>0</v>
      </c>
      <c r="O138" s="592">
        <v>0</v>
      </c>
      <c r="P138" s="476">
        <f>M138+N138+O138</f>
        <v>0</v>
      </c>
      <c r="Q138" s="243" t="str">
        <f t="shared" si="37"/>
        <v/>
      </c>
      <c r="R138" s="244"/>
      <c r="S138" s="435"/>
      <c r="T138" s="436"/>
      <c r="U138" s="330">
        <f t="shared" si="20"/>
        <v>0</v>
      </c>
      <c r="V138" s="424">
        <f>S138+T138-U138</f>
        <v>0</v>
      </c>
      <c r="W138" s="244"/>
      <c r="X138" s="435"/>
      <c r="Y138" s="436"/>
      <c r="Z138" s="429">
        <f>+IF(+(S138+T138)&gt;=P138,+T138,+(+P138-S138))</f>
        <v>0</v>
      </c>
      <c r="AA138" s="315">
        <f>X138+Y138-Z138</f>
        <v>0</v>
      </c>
      <c r="AB138" s="436"/>
      <c r="AC138" s="436"/>
      <c r="AD138" s="253"/>
      <c r="AE138" s="313">
        <f t="shared" si="19"/>
        <v>0</v>
      </c>
    </row>
    <row r="139" spans="1:31" ht="18.600000000000001" thickBot="1">
      <c r="A139" s="398">
        <v>128</v>
      </c>
      <c r="I139" s="136"/>
      <c r="J139" s="182">
        <v>4071</v>
      </c>
      <c r="K139" s="464" t="s">
        <v>1020</v>
      </c>
      <c r="L139" s="704"/>
      <c r="M139" s="592">
        <v>0</v>
      </c>
      <c r="N139" s="592">
        <v>0</v>
      </c>
      <c r="O139" s="592">
        <v>0</v>
      </c>
      <c r="P139" s="476">
        <f>M139+N139+O139</f>
        <v>0</v>
      </c>
      <c r="Q139" s="243" t="str">
        <f t="shared" si="37"/>
        <v/>
      </c>
      <c r="R139" s="244"/>
      <c r="S139" s="713"/>
      <c r="T139" s="667"/>
      <c r="U139" s="667"/>
      <c r="V139" s="714"/>
      <c r="W139" s="244"/>
      <c r="X139" s="663"/>
      <c r="Y139" s="667"/>
      <c r="Z139" s="667"/>
      <c r="AA139" s="667"/>
      <c r="AB139" s="667"/>
      <c r="AC139" s="667"/>
      <c r="AD139" s="711"/>
      <c r="AE139" s="313">
        <f t="shared" si="19"/>
        <v>0</v>
      </c>
    </row>
    <row r="140" spans="1:31" ht="15.6">
      <c r="A140" s="398">
        <v>129</v>
      </c>
      <c r="I140" s="173"/>
      <c r="J140" s="183"/>
      <c r="K140" s="334"/>
      <c r="L140" s="706"/>
      <c r="M140" s="248"/>
      <c r="N140" s="248"/>
      <c r="O140" s="248"/>
      <c r="P140" s="249"/>
      <c r="Q140" s="243" t="str">
        <f t="shared" si="37"/>
        <v/>
      </c>
      <c r="R140" s="244"/>
      <c r="S140" s="437"/>
      <c r="T140" s="438"/>
      <c r="U140" s="323"/>
      <c r="V140" s="324"/>
      <c r="W140" s="244"/>
      <c r="X140" s="437"/>
      <c r="Y140" s="438"/>
      <c r="Z140" s="323"/>
      <c r="AA140" s="323"/>
      <c r="AB140" s="438"/>
      <c r="AC140" s="323"/>
      <c r="AD140" s="324"/>
      <c r="AE140" s="324"/>
    </row>
    <row r="141" spans="1:31" ht="18.600000000000001" thickBot="1">
      <c r="A141" s="398">
        <v>130</v>
      </c>
      <c r="I141" s="699">
        <v>98</v>
      </c>
      <c r="J141" s="963" t="s">
        <v>1021</v>
      </c>
      <c r="K141" s="942"/>
      <c r="L141" s="687"/>
      <c r="M141" s="690"/>
      <c r="N141" s="691"/>
      <c r="O141" s="691"/>
      <c r="P141" s="692">
        <f>M141+N141+O141</f>
        <v>0</v>
      </c>
      <c r="Q141" s="243">
        <f t="shared" si="37"/>
        <v>0</v>
      </c>
      <c r="R141" s="244"/>
      <c r="S141" s="428"/>
      <c r="T141" s="254"/>
      <c r="U141" s="317">
        <f t="shared" si="20"/>
        <v>0</v>
      </c>
      <c r="V141" s="424">
        <f>S141+T141-U141</f>
        <v>0</v>
      </c>
      <c r="W141" s="244"/>
      <c r="X141" s="428"/>
      <c r="Y141" s="254"/>
      <c r="Z141" s="429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6.2">
      <c r="A142" s="398">
        <v>131</v>
      </c>
      <c r="I142" s="184"/>
      <c r="J142" s="335" t="s">
        <v>1022</v>
      </c>
      <c r="K142" s="336"/>
      <c r="L142" s="395"/>
      <c r="M142" s="395"/>
      <c r="N142" s="395"/>
      <c r="O142" s="395"/>
      <c r="P142" s="337"/>
      <c r="Q142" s="243" t="str">
        <f t="shared" si="37"/>
        <v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6.2">
      <c r="A143" s="398">
        <v>132</v>
      </c>
      <c r="I143" s="184"/>
      <c r="J143" s="341" t="s">
        <v>1023</v>
      </c>
      <c r="K143" s="334"/>
      <c r="L143" s="384"/>
      <c r="M143" s="384"/>
      <c r="N143" s="384"/>
      <c r="O143" s="384"/>
      <c r="P143" s="307"/>
      <c r="Q143" s="243" t="str">
        <f t="shared" si="37"/>
        <v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8" thickBot="1">
      <c r="A144" s="398">
        <v>133</v>
      </c>
      <c r="I144" s="185"/>
      <c r="J144" s="345" t="s">
        <v>1688</v>
      </c>
      <c r="K144" s="346"/>
      <c r="L144" s="396"/>
      <c r="M144" s="396"/>
      <c r="N144" s="396"/>
      <c r="O144" s="396"/>
      <c r="P144" s="309"/>
      <c r="Q144" s="243" t="str">
        <f t="shared" si="37"/>
        <v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8.600000000000001" thickBot="1">
      <c r="A145" s="398">
        <v>134</v>
      </c>
      <c r="I145" s="607"/>
      <c r="J145" s="608" t="s">
        <v>1242</v>
      </c>
      <c r="K145" s="609" t="s">
        <v>1024</v>
      </c>
      <c r="L145" s="700"/>
      <c r="M145" s="700">
        <f>SUM(M30,M33,M39,M47,M48,M66,M70,M76,M79,M80,M81,M82,M83,M92,M98,M99,M100,M101,M108,M112,M113,M114,M115,M118,M119,M127,M130,M131,M136)+M141</f>
        <v>0</v>
      </c>
      <c r="N145" s="700">
        <f>SUM(N30,N33,N39,N47,N48,N66,N70,N76,N79,N80,N81,N82,N83,N92,N98,N99,N100,N101,N108,N112,N113,N114,N115,N118,N119,N127,N130,N131,N136)+N141</f>
        <v>0</v>
      </c>
      <c r="O145" s="700">
        <f>SUM(O30,O33,O39,O47,O48,O66,O70,O76,O79,O80,O81,O82,O83,O92,O98,O99,O100,O101,O108,O112,O113,O114,O115,O118,O119,O127,O130,O131,O136)+O141</f>
        <v>0</v>
      </c>
      <c r="P145" s="700">
        <f>SUM(P30,P33,P39,P47,P48,P66,P70,P76,P79,P80,P81,P82,P83,P92,P98,P99,P100,P101,P108,P112,P113,P114,P115,P118,P119,P127,P130,P131,P136)+P141</f>
        <v>0</v>
      </c>
      <c r="Q145" s="243" t="str">
        <f t="shared" si="37"/>
        <v/>
      </c>
      <c r="R145" s="439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t="shared" ref="X145:AD145" si="39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1" ht="15.6">
      <c r="A146" s="398">
        <v>135</v>
      </c>
      <c r="I146" s="554" t="s">
        <v>32</v>
      </c>
      <c r="J146" s="186"/>
      <c r="K146" s="216"/>
      <c r="L146" s="215"/>
      <c r="M146" s="215"/>
      <c r="N146" s="215"/>
      <c r="O146" s="215"/>
      <c r="P146" s="219"/>
      <c r="Q146" s="221" t="str">
        <f>Q145</f>
        <v/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8">
        <v>136</v>
      </c>
      <c r="I147" s="392"/>
      <c r="J147" s="392"/>
      <c r="K147" s="393"/>
      <c r="L147" s="392"/>
      <c r="M147" s="392"/>
      <c r="N147" s="392"/>
      <c r="O147" s="392"/>
      <c r="P147" s="394"/>
      <c r="Q147" s="221" t="str">
        <f>Q145</f>
        <v/>
      </c>
      <c r="R147" s="222"/>
      <c r="S147" s="392"/>
      <c r="T147" s="392"/>
      <c r="U147" s="394"/>
      <c r="V147" s="394"/>
      <c r="W147" s="394"/>
      <c r="X147" s="392"/>
      <c r="Y147" s="392"/>
      <c r="Z147" s="394"/>
      <c r="AA147" s="394"/>
      <c r="AB147" s="392"/>
      <c r="AC147" s="394"/>
      <c r="AD147" s="394"/>
      <c r="AE147" s="394"/>
    </row>
    <row r="148" spans="1:31" ht="51" customHeight="1">
      <c r="I148" s="402"/>
      <c r="J148" s="402"/>
      <c r="K148" s="402"/>
      <c r="L148" s="402"/>
      <c r="M148" s="402"/>
      <c r="N148" s="402"/>
      <c r="O148" s="402"/>
      <c r="P148" s="484"/>
      <c r="Q148" s="440" t="str">
        <f>(IF(L145&lt;&gt;0,$G$2,IF(P145&lt;&gt;0,$G$2,"")))</f>
        <v/>
      </c>
    </row>
    <row r="149" spans="1:31" ht="18">
      <c r="I149" s="402"/>
      <c r="J149" s="402"/>
      <c r="K149" s="474"/>
      <c r="L149" s="402"/>
      <c r="M149" s="402"/>
      <c r="N149" s="402"/>
      <c r="O149" s="402"/>
      <c r="P149" s="484"/>
      <c r="Q149" s="440" t="str">
        <f>(IF(L146&lt;&gt;0,$G$2,IF(P146&lt;&gt;0,$G$2,"")))</f>
        <v/>
      </c>
    </row>
    <row r="150" spans="1:31" ht="18">
      <c r="I150" s="402"/>
      <c r="J150" s="402"/>
      <c r="K150" s="402"/>
      <c r="L150" s="402"/>
      <c r="M150" s="402"/>
      <c r="N150" s="402"/>
      <c r="O150" s="402"/>
      <c r="P150" s="484"/>
      <c r="Q150" s="440" t="str">
        <f>(IF(L145&lt;&gt;0,$G$2,IF(P145&lt;&gt;0,$G$2,"")))</f>
        <v/>
      </c>
    </row>
    <row r="151" spans="1:31" ht="18">
      <c r="I151" s="402"/>
      <c r="J151" s="402"/>
      <c r="K151" s="402"/>
      <c r="L151" s="402"/>
      <c r="M151" s="402"/>
      <c r="N151" s="402"/>
      <c r="O151" s="402"/>
      <c r="P151" s="484"/>
      <c r="Q151" s="440" t="str">
        <f>(IF(L145&lt;&gt;0,$G$2,IF(P145&lt;&gt;0,$G$2,"")))</f>
        <v/>
      </c>
    </row>
    <row r="152" spans="1:31" ht="18.75" customHeight="1">
      <c r="I152" s="402"/>
      <c r="J152" s="402"/>
      <c r="K152" s="402"/>
      <c r="L152" s="402"/>
      <c r="M152" s="402"/>
      <c r="N152" s="402"/>
      <c r="O152" s="402"/>
      <c r="P152" s="484"/>
      <c r="Q152" s="440" t="str">
        <f>(IF(L145&lt;&gt;0,$G$2,IF(P145&lt;&gt;0,$G$2,"")))</f>
        <v/>
      </c>
    </row>
    <row r="153" spans="1:31" ht="18.75" customHeight="1">
      <c r="I153" s="402"/>
      <c r="J153" s="402"/>
      <c r="K153" s="402"/>
      <c r="L153" s="402"/>
      <c r="M153" s="402"/>
      <c r="N153" s="402"/>
      <c r="O153" s="402"/>
      <c r="P153" s="484"/>
      <c r="Q153" s="440" t="str">
        <f>(IF(L145&lt;&gt;0,$G$2,IF(P145&lt;&gt;0,$G$2,"")))</f>
        <v/>
      </c>
    </row>
    <row r="154" spans="1:31" ht="18">
      <c r="I154" s="402"/>
      <c r="J154" s="402"/>
      <c r="K154" s="402"/>
      <c r="L154" s="402"/>
      <c r="M154" s="402"/>
      <c r="N154" s="402"/>
      <c r="O154" s="402"/>
      <c r="P154" s="484"/>
      <c r="Q154" s="440" t="str">
        <f>(IF(L145&lt;&gt;0,$G$2,IF(P145&lt;&gt;0,$G$2,"")))</f>
        <v/>
      </c>
    </row>
    <row r="155" spans="1:31">
      <c r="I155" s="402"/>
      <c r="J155" s="402"/>
      <c r="K155" s="402"/>
      <c r="L155" s="402"/>
      <c r="M155" s="402"/>
      <c r="N155" s="402"/>
      <c r="O155" s="402"/>
      <c r="P155" s="484"/>
    </row>
    <row r="156" spans="1:31">
      <c r="I156" s="402"/>
      <c r="J156" s="402"/>
      <c r="K156" s="402"/>
      <c r="L156" s="402"/>
      <c r="M156" s="402"/>
      <c r="N156" s="402"/>
      <c r="O156" s="402"/>
      <c r="P156" s="484"/>
    </row>
    <row r="157" spans="1:31">
      <c r="I157" s="402"/>
      <c r="J157" s="402"/>
      <c r="K157" s="402"/>
      <c r="L157" s="402"/>
      <c r="M157" s="402"/>
      <c r="N157" s="402"/>
      <c r="O157" s="402"/>
      <c r="P157" s="484"/>
    </row>
    <row r="158" spans="1:31">
      <c r="I158" s="402"/>
      <c r="J158" s="402"/>
      <c r="K158" s="402"/>
      <c r="L158" s="402"/>
      <c r="M158" s="402"/>
      <c r="N158" s="402"/>
      <c r="O158" s="402"/>
      <c r="P158" s="484"/>
    </row>
    <row r="159" spans="1:31">
      <c r="I159" s="402"/>
      <c r="J159" s="402"/>
      <c r="K159" s="402"/>
      <c r="L159" s="402"/>
      <c r="M159" s="402"/>
      <c r="N159" s="402"/>
      <c r="O159" s="402"/>
      <c r="P159" s="484"/>
    </row>
    <row r="160" spans="1:31">
      <c r="I160" s="402"/>
      <c r="J160" s="402"/>
      <c r="K160" s="402"/>
      <c r="L160" s="402"/>
      <c r="M160" s="402"/>
      <c r="N160" s="402"/>
      <c r="O160" s="402"/>
      <c r="P160" s="484"/>
    </row>
    <row r="161" spans="9:16">
      <c r="I161" s="402"/>
      <c r="J161" s="402"/>
      <c r="K161" s="402"/>
      <c r="L161" s="402"/>
      <c r="M161" s="402"/>
      <c r="N161" s="402"/>
      <c r="O161" s="402"/>
      <c r="P161" s="484"/>
    </row>
    <row r="162" spans="9:16">
      <c r="I162" s="402"/>
      <c r="J162" s="402"/>
      <c r="K162" s="402"/>
      <c r="L162" s="402"/>
      <c r="M162" s="402"/>
      <c r="N162" s="402"/>
      <c r="O162" s="402"/>
      <c r="P162" s="484"/>
    </row>
    <row r="163" spans="9:16">
      <c r="I163" s="402"/>
      <c r="J163" s="402"/>
      <c r="K163" s="402"/>
      <c r="L163" s="402"/>
      <c r="M163" s="402"/>
      <c r="N163" s="402"/>
      <c r="O163" s="402"/>
      <c r="P163" s="484"/>
    </row>
    <row r="164" spans="9:16">
      <c r="I164" s="402"/>
      <c r="J164" s="402"/>
      <c r="K164" s="402"/>
      <c r="L164" s="402"/>
      <c r="M164" s="402"/>
      <c r="N164" s="402"/>
      <c r="O164" s="402"/>
      <c r="P164" s="484"/>
    </row>
    <row r="165" spans="9:16">
      <c r="I165" s="402"/>
      <c r="J165" s="402"/>
      <c r="K165" s="402"/>
      <c r="L165" s="402"/>
      <c r="M165" s="402"/>
      <c r="N165" s="402"/>
      <c r="O165" s="402"/>
      <c r="P165" s="484"/>
    </row>
    <row r="166" spans="9:16">
      <c r="I166" s="402"/>
      <c r="J166" s="402"/>
      <c r="K166" s="402"/>
      <c r="L166" s="402"/>
      <c r="M166" s="402"/>
      <c r="N166" s="402"/>
      <c r="O166" s="402"/>
      <c r="P166" s="484"/>
    </row>
    <row r="167" spans="9:16">
      <c r="I167" s="402"/>
      <c r="J167" s="402"/>
      <c r="K167" s="402"/>
      <c r="L167" s="402"/>
      <c r="M167" s="402"/>
      <c r="N167" s="402"/>
      <c r="O167" s="402"/>
      <c r="P167" s="484"/>
    </row>
    <row r="168" spans="9:16">
      <c r="I168" s="402"/>
      <c r="J168" s="402"/>
      <c r="K168" s="402"/>
      <c r="L168" s="402"/>
      <c r="M168" s="402"/>
      <c r="N168" s="402"/>
      <c r="O168" s="402"/>
      <c r="P168" s="484"/>
    </row>
    <row r="169" spans="9:16">
      <c r="I169" s="402"/>
      <c r="J169" s="402"/>
      <c r="K169" s="402"/>
      <c r="L169" s="402"/>
      <c r="M169" s="402"/>
      <c r="N169" s="402"/>
      <c r="O169" s="402"/>
      <c r="P169" s="484"/>
    </row>
    <row r="170" spans="9:16">
      <c r="I170" s="402"/>
      <c r="J170" s="402"/>
      <c r="K170" s="402"/>
      <c r="L170" s="402"/>
      <c r="M170" s="402"/>
      <c r="N170" s="402"/>
      <c r="O170" s="402"/>
      <c r="P170" s="484"/>
    </row>
    <row r="171" spans="9:16">
      <c r="I171" s="402"/>
      <c r="J171" s="402"/>
      <c r="K171" s="402"/>
      <c r="L171" s="402"/>
      <c r="M171" s="402"/>
      <c r="N171" s="402"/>
      <c r="O171" s="402"/>
      <c r="P171" s="484"/>
    </row>
    <row r="172" spans="9:16">
      <c r="I172" s="402"/>
      <c r="J172" s="402"/>
      <c r="K172" s="402"/>
      <c r="L172" s="402"/>
      <c r="M172" s="402"/>
      <c r="N172" s="402"/>
      <c r="O172" s="402"/>
      <c r="P172" s="484"/>
    </row>
    <row r="173" spans="9:16">
      <c r="I173" s="402"/>
      <c r="J173" s="402"/>
      <c r="K173" s="402"/>
      <c r="L173" s="402"/>
      <c r="M173" s="402"/>
      <c r="N173" s="402"/>
      <c r="O173" s="402"/>
      <c r="P173" s="484"/>
    </row>
    <row r="174" spans="9:16">
      <c r="I174" s="402"/>
      <c r="J174" s="402"/>
      <c r="K174" s="402"/>
      <c r="L174" s="402"/>
      <c r="M174" s="402"/>
      <c r="N174" s="402"/>
      <c r="O174" s="402"/>
      <c r="P174" s="484"/>
    </row>
    <row r="175" spans="9:16">
      <c r="I175" s="402"/>
      <c r="J175" s="402"/>
      <c r="K175" s="402"/>
      <c r="L175" s="402"/>
      <c r="M175" s="402"/>
      <c r="N175" s="402"/>
      <c r="O175" s="402"/>
      <c r="P175" s="484"/>
    </row>
    <row r="176" spans="9:16">
      <c r="I176" s="402"/>
      <c r="J176" s="402"/>
      <c r="K176" s="402"/>
      <c r="L176" s="402"/>
      <c r="M176" s="402"/>
      <c r="N176" s="402"/>
      <c r="O176" s="402"/>
      <c r="P176" s="484"/>
    </row>
    <row r="177" spans="9:16">
      <c r="I177" s="402"/>
      <c r="J177" s="402"/>
      <c r="K177" s="402"/>
      <c r="L177" s="402"/>
      <c r="M177" s="402"/>
      <c r="N177" s="402"/>
      <c r="O177" s="402"/>
      <c r="P177" s="484"/>
    </row>
    <row r="178" spans="9:16">
      <c r="I178" s="402"/>
      <c r="J178" s="402"/>
      <c r="K178" s="402"/>
      <c r="L178" s="402"/>
      <c r="M178" s="402"/>
      <c r="N178" s="402"/>
      <c r="O178" s="402"/>
      <c r="P178" s="484"/>
    </row>
    <row r="179" spans="9:16">
      <c r="I179" s="402"/>
      <c r="J179" s="402"/>
      <c r="K179" s="402"/>
      <c r="L179" s="402"/>
      <c r="M179" s="402"/>
      <c r="N179" s="402"/>
      <c r="O179" s="402"/>
      <c r="P179" s="484"/>
    </row>
    <row r="180" spans="9:16">
      <c r="I180" s="402"/>
      <c r="J180" s="402"/>
      <c r="K180" s="402"/>
      <c r="L180" s="402"/>
      <c r="M180" s="402"/>
      <c r="N180" s="402"/>
      <c r="O180" s="402"/>
      <c r="P180" s="484"/>
    </row>
    <row r="181" spans="9:16">
      <c r="I181" s="402"/>
      <c r="J181" s="402"/>
      <c r="K181" s="402"/>
      <c r="L181" s="402"/>
      <c r="M181" s="402"/>
      <c r="N181" s="402"/>
      <c r="O181" s="402"/>
      <c r="P181" s="484"/>
    </row>
    <row r="182" spans="9:16">
      <c r="I182" s="402"/>
      <c r="J182" s="402"/>
      <c r="K182" s="402"/>
      <c r="L182" s="402"/>
      <c r="M182" s="402"/>
      <c r="N182" s="402"/>
      <c r="O182" s="402"/>
      <c r="P182" s="484"/>
    </row>
    <row r="183" spans="9:16">
      <c r="I183" s="402"/>
      <c r="J183" s="402"/>
      <c r="K183" s="402"/>
      <c r="L183" s="402"/>
      <c r="M183" s="402"/>
      <c r="N183" s="402"/>
      <c r="O183" s="402"/>
      <c r="P183" s="484"/>
    </row>
    <row r="184" spans="9:16">
      <c r="I184" s="402"/>
      <c r="J184" s="402"/>
      <c r="K184" s="402"/>
      <c r="L184" s="402"/>
      <c r="M184" s="402"/>
      <c r="N184" s="402"/>
      <c r="O184" s="402"/>
      <c r="P184" s="484"/>
    </row>
    <row r="185" spans="9:16">
      <c r="I185" s="402"/>
      <c r="J185" s="402"/>
      <c r="K185" s="402"/>
      <c r="L185" s="402"/>
      <c r="M185" s="402"/>
      <c r="N185" s="402"/>
      <c r="O185" s="402"/>
      <c r="P185" s="484"/>
    </row>
    <row r="186" spans="9:16">
      <c r="I186" s="402"/>
      <c r="J186" s="402"/>
      <c r="K186" s="402"/>
      <c r="L186" s="402"/>
      <c r="M186" s="402"/>
      <c r="N186" s="402"/>
      <c r="O186" s="402"/>
      <c r="P186" s="484"/>
    </row>
    <row r="187" spans="9:16">
      <c r="I187" s="402"/>
      <c r="J187" s="402"/>
      <c r="K187" s="402"/>
      <c r="L187" s="402"/>
      <c r="M187" s="402"/>
      <c r="N187" s="402"/>
      <c r="O187" s="402"/>
      <c r="P187" s="484"/>
    </row>
    <row r="188" spans="9:16">
      <c r="I188" s="402"/>
      <c r="J188" s="402"/>
      <c r="K188" s="402"/>
      <c r="L188" s="402"/>
      <c r="M188" s="402"/>
      <c r="N188" s="402"/>
      <c r="O188" s="402"/>
      <c r="P188" s="484"/>
    </row>
    <row r="189" spans="9:16">
      <c r="I189" s="402"/>
      <c r="J189" s="402"/>
      <c r="K189" s="402"/>
      <c r="L189" s="402"/>
      <c r="M189" s="402"/>
      <c r="N189" s="402"/>
      <c r="O189" s="402"/>
      <c r="P189" s="484"/>
    </row>
    <row r="190" spans="9:16">
      <c r="I190" s="402"/>
      <c r="J190" s="402"/>
      <c r="K190" s="402"/>
      <c r="L190" s="402"/>
      <c r="M190" s="402"/>
      <c r="N190" s="402"/>
      <c r="O190" s="402"/>
      <c r="P190" s="484"/>
    </row>
    <row r="191" spans="9:16">
      <c r="I191" s="402"/>
      <c r="J191" s="402"/>
      <c r="K191" s="402"/>
      <c r="L191" s="402"/>
      <c r="M191" s="402"/>
      <c r="N191" s="402"/>
      <c r="O191" s="402"/>
      <c r="P191" s="484"/>
    </row>
    <row r="192" spans="9:16">
      <c r="I192" s="402"/>
      <c r="J192" s="402"/>
      <c r="K192" s="402"/>
      <c r="L192" s="402"/>
      <c r="M192" s="402"/>
      <c r="N192" s="402"/>
      <c r="O192" s="402"/>
      <c r="P192" s="484"/>
    </row>
    <row r="193" spans="9:16">
      <c r="I193" s="402"/>
      <c r="J193" s="402"/>
      <c r="K193" s="402"/>
      <c r="L193" s="402"/>
      <c r="M193" s="402"/>
      <c r="N193" s="402"/>
      <c r="O193" s="402"/>
      <c r="P193" s="484"/>
    </row>
    <row r="194" spans="9:16">
      <c r="I194" s="402"/>
      <c r="J194" s="402"/>
      <c r="K194" s="402"/>
      <c r="L194" s="402"/>
      <c r="M194" s="402"/>
      <c r="N194" s="402"/>
      <c r="O194" s="402"/>
      <c r="P194" s="484"/>
    </row>
    <row r="195" spans="9:16">
      <c r="I195" s="402"/>
      <c r="J195" s="402"/>
      <c r="K195" s="402"/>
      <c r="L195" s="402"/>
      <c r="M195" s="402"/>
      <c r="N195" s="402"/>
      <c r="O195" s="402"/>
      <c r="P195" s="484"/>
    </row>
    <row r="196" spans="9:16">
      <c r="I196" s="402"/>
      <c r="J196" s="402"/>
      <c r="K196" s="402"/>
      <c r="L196" s="402"/>
      <c r="M196" s="402"/>
      <c r="N196" s="402"/>
      <c r="O196" s="402"/>
      <c r="P196" s="484"/>
    </row>
    <row r="197" spans="9:16">
      <c r="I197" s="402"/>
      <c r="J197" s="402"/>
      <c r="K197" s="402"/>
      <c r="L197" s="402"/>
      <c r="M197" s="402"/>
      <c r="N197" s="402"/>
      <c r="O197" s="402"/>
      <c r="P197" s="484"/>
    </row>
    <row r="198" spans="9:16">
      <c r="I198" s="402"/>
      <c r="J198" s="402"/>
      <c r="K198" s="402"/>
      <c r="L198" s="402"/>
      <c r="M198" s="402"/>
      <c r="N198" s="402"/>
      <c r="O198" s="402"/>
      <c r="P198" s="484"/>
    </row>
    <row r="199" spans="9:16">
      <c r="I199" s="402"/>
      <c r="J199" s="402"/>
      <c r="K199" s="402"/>
      <c r="L199" s="402"/>
      <c r="M199" s="402"/>
      <c r="N199" s="402"/>
      <c r="O199" s="402"/>
      <c r="P199" s="484"/>
    </row>
    <row r="200" spans="9:16">
      <c r="I200" s="402"/>
      <c r="J200" s="402"/>
      <c r="K200" s="402"/>
      <c r="L200" s="402"/>
      <c r="M200" s="402"/>
      <c r="N200" s="402"/>
      <c r="O200" s="402"/>
      <c r="P200" s="484"/>
    </row>
    <row r="201" spans="9:16">
      <c r="I201" s="402"/>
      <c r="J201" s="402"/>
      <c r="K201" s="402"/>
      <c r="L201" s="402"/>
      <c r="M201" s="402"/>
      <c r="N201" s="402"/>
      <c r="O201" s="402"/>
      <c r="P201" s="484"/>
    </row>
    <row r="202" spans="9:16">
      <c r="I202" s="402"/>
      <c r="J202" s="402"/>
      <c r="K202" s="402"/>
      <c r="L202" s="402"/>
      <c r="M202" s="402"/>
      <c r="N202" s="402"/>
      <c r="O202" s="402"/>
      <c r="P202" s="484"/>
    </row>
    <row r="203" spans="9:16">
      <c r="I203" s="402"/>
      <c r="J203" s="402"/>
      <c r="K203" s="402"/>
      <c r="L203" s="402"/>
      <c r="M203" s="402"/>
      <c r="N203" s="402"/>
      <c r="O203" s="402"/>
      <c r="P203" s="484"/>
    </row>
    <row r="204" spans="9:16">
      <c r="I204" s="402"/>
      <c r="J204" s="402"/>
      <c r="K204" s="402"/>
      <c r="L204" s="402"/>
      <c r="M204" s="402"/>
      <c r="N204" s="402"/>
      <c r="O204" s="402"/>
      <c r="P204" s="484"/>
    </row>
    <row r="205" spans="9:16">
      <c r="I205" s="402"/>
      <c r="J205" s="402"/>
      <c r="K205" s="402"/>
      <c r="L205" s="402"/>
      <c r="M205" s="402"/>
      <c r="N205" s="402"/>
      <c r="O205" s="402"/>
      <c r="P205" s="484"/>
    </row>
    <row r="206" spans="9:16">
      <c r="I206" s="402"/>
      <c r="J206" s="402"/>
      <c r="K206" s="402"/>
      <c r="L206" s="402"/>
      <c r="M206" s="402"/>
      <c r="N206" s="402"/>
      <c r="O206" s="402"/>
      <c r="P206" s="484"/>
    </row>
    <row r="207" spans="9:16">
      <c r="I207" s="402"/>
      <c r="J207" s="402"/>
      <c r="K207" s="402"/>
      <c r="L207" s="402"/>
      <c r="M207" s="402"/>
      <c r="N207" s="402"/>
      <c r="O207" s="402"/>
      <c r="P207" s="484"/>
    </row>
    <row r="208" spans="9:16">
      <c r="I208" s="402"/>
      <c r="J208" s="402"/>
      <c r="K208" s="402"/>
      <c r="L208" s="402"/>
      <c r="M208" s="402"/>
      <c r="N208" s="402"/>
      <c r="O208" s="402"/>
      <c r="P208" s="484"/>
    </row>
    <row r="209" spans="9:16">
      <c r="I209" s="402"/>
      <c r="J209" s="402"/>
      <c r="K209" s="402"/>
      <c r="L209" s="402"/>
      <c r="M209" s="402"/>
      <c r="N209" s="402"/>
      <c r="O209" s="402"/>
      <c r="P209" s="484"/>
    </row>
    <row r="210" spans="9:16">
      <c r="I210" s="402"/>
      <c r="J210" s="402"/>
      <c r="K210" s="402"/>
      <c r="L210" s="402"/>
      <c r="M210" s="402"/>
      <c r="N210" s="402"/>
      <c r="O210" s="402"/>
      <c r="P210" s="484"/>
    </row>
    <row r="211" spans="9:16">
      <c r="I211" s="402"/>
      <c r="J211" s="402"/>
      <c r="K211" s="402"/>
      <c r="L211" s="402"/>
      <c r="M211" s="402"/>
      <c r="N211" s="402"/>
      <c r="O211" s="402"/>
      <c r="P211" s="484"/>
    </row>
    <row r="212" spans="9:16">
      <c r="I212" s="402"/>
      <c r="J212" s="402"/>
      <c r="K212" s="402"/>
      <c r="L212" s="402"/>
      <c r="M212" s="402"/>
      <c r="N212" s="402"/>
      <c r="O212" s="402"/>
      <c r="P212" s="484"/>
    </row>
    <row r="213" spans="9:16">
      <c r="I213" s="402"/>
      <c r="J213" s="402"/>
      <c r="K213" s="402"/>
      <c r="L213" s="402"/>
      <c r="M213" s="402"/>
      <c r="N213" s="402"/>
      <c r="O213" s="402"/>
      <c r="P213" s="484"/>
    </row>
    <row r="214" spans="9:16">
      <c r="I214" s="402"/>
      <c r="J214" s="402"/>
      <c r="K214" s="402"/>
      <c r="L214" s="402"/>
      <c r="M214" s="402"/>
      <c r="N214" s="402"/>
      <c r="O214" s="402"/>
      <c r="P214" s="484"/>
    </row>
    <row r="215" spans="9:16">
      <c r="I215" s="402"/>
      <c r="J215" s="402"/>
      <c r="K215" s="402"/>
      <c r="L215" s="402"/>
      <c r="M215" s="402"/>
      <c r="N215" s="402"/>
      <c r="O215" s="402"/>
      <c r="P215" s="484"/>
    </row>
    <row r="216" spans="9:16">
      <c r="I216" s="402"/>
      <c r="J216" s="402"/>
      <c r="K216" s="402"/>
      <c r="L216" s="402"/>
      <c r="M216" s="402"/>
      <c r="N216" s="402"/>
      <c r="O216" s="402"/>
      <c r="P216" s="484"/>
    </row>
    <row r="217" spans="9:16">
      <c r="I217" s="402"/>
      <c r="J217" s="402"/>
      <c r="K217" s="402"/>
      <c r="L217" s="402"/>
      <c r="M217" s="402"/>
      <c r="N217" s="402"/>
      <c r="O217" s="402"/>
      <c r="P217" s="484"/>
    </row>
    <row r="218" spans="9:16">
      <c r="I218" s="402"/>
      <c r="J218" s="402"/>
      <c r="K218" s="402"/>
      <c r="L218" s="402"/>
      <c r="M218" s="402"/>
      <c r="N218" s="402"/>
      <c r="O218" s="402"/>
      <c r="P218" s="484"/>
    </row>
    <row r="219" spans="9:16">
      <c r="I219" s="402"/>
      <c r="J219" s="402"/>
      <c r="K219" s="402"/>
      <c r="L219" s="402"/>
      <c r="M219" s="402"/>
      <c r="N219" s="402"/>
      <c r="O219" s="402"/>
      <c r="P219" s="484"/>
    </row>
    <row r="220" spans="9:16">
      <c r="I220" s="402"/>
      <c r="J220" s="402"/>
      <c r="K220" s="402"/>
      <c r="L220" s="402"/>
      <c r="M220" s="402"/>
      <c r="N220" s="402"/>
      <c r="O220" s="402"/>
      <c r="P220" s="484"/>
    </row>
    <row r="221" spans="9:16">
      <c r="I221" s="402"/>
      <c r="J221" s="402"/>
      <c r="K221" s="402"/>
      <c r="L221" s="402"/>
      <c r="M221" s="402"/>
      <c r="N221" s="402"/>
      <c r="O221" s="402"/>
      <c r="P221" s="484"/>
    </row>
    <row r="222" spans="9:16">
      <c r="I222" s="402"/>
      <c r="J222" s="402"/>
      <c r="K222" s="402"/>
      <c r="L222" s="402"/>
      <c r="M222" s="402"/>
      <c r="N222" s="402"/>
      <c r="O222" s="402"/>
      <c r="P222" s="484"/>
    </row>
    <row r="223" spans="9:16">
      <c r="I223" s="402"/>
      <c r="J223" s="402"/>
      <c r="K223" s="402"/>
      <c r="L223" s="402"/>
      <c r="M223" s="402"/>
      <c r="N223" s="402"/>
      <c r="O223" s="402"/>
      <c r="P223" s="484"/>
    </row>
    <row r="224" spans="9:16">
      <c r="I224" s="402"/>
      <c r="J224" s="402"/>
      <c r="K224" s="402"/>
      <c r="L224" s="402"/>
      <c r="M224" s="402"/>
      <c r="N224" s="402"/>
      <c r="O224" s="402"/>
      <c r="P224" s="484"/>
    </row>
    <row r="225" spans="9:16">
      <c r="I225" s="402"/>
      <c r="J225" s="402"/>
      <c r="K225" s="402"/>
      <c r="L225" s="402"/>
      <c r="M225" s="402"/>
      <c r="N225" s="402"/>
      <c r="O225" s="402"/>
      <c r="P225" s="484"/>
    </row>
    <row r="226" spans="9:16">
      <c r="I226" s="402"/>
      <c r="J226" s="402"/>
      <c r="K226" s="402"/>
      <c r="L226" s="402"/>
      <c r="M226" s="402"/>
      <c r="N226" s="402"/>
      <c r="O226" s="402"/>
      <c r="P226" s="484"/>
    </row>
    <row r="227" spans="9:16">
      <c r="I227" s="402"/>
      <c r="J227" s="402"/>
      <c r="K227" s="402"/>
      <c r="L227" s="402"/>
      <c r="M227" s="402"/>
      <c r="N227" s="402"/>
      <c r="O227" s="402"/>
      <c r="P227" s="484"/>
    </row>
    <row r="228" spans="9:16">
      <c r="I228" s="402"/>
      <c r="J228" s="402"/>
      <c r="K228" s="402"/>
      <c r="L228" s="402"/>
      <c r="M228" s="402"/>
      <c r="N228" s="402"/>
      <c r="O228" s="402"/>
      <c r="P228" s="484"/>
    </row>
    <row r="229" spans="9:16">
      <c r="I229" s="402"/>
      <c r="J229" s="402"/>
      <c r="K229" s="402"/>
      <c r="L229" s="402"/>
      <c r="M229" s="402"/>
      <c r="N229" s="402"/>
      <c r="O229" s="402"/>
      <c r="P229" s="484"/>
    </row>
    <row r="230" spans="9:16">
      <c r="I230" s="402"/>
      <c r="J230" s="402"/>
      <c r="K230" s="402"/>
      <c r="L230" s="402"/>
      <c r="M230" s="402"/>
      <c r="N230" s="402"/>
      <c r="O230" s="402"/>
      <c r="P230" s="484"/>
    </row>
    <row r="231" spans="9:16">
      <c r="I231" s="402"/>
      <c r="J231" s="402"/>
      <c r="K231" s="402"/>
      <c r="L231" s="402"/>
      <c r="M231" s="402"/>
      <c r="N231" s="402"/>
      <c r="O231" s="402"/>
      <c r="P231" s="484"/>
    </row>
    <row r="232" spans="9:16">
      <c r="I232" s="402"/>
      <c r="J232" s="402"/>
      <c r="K232" s="402"/>
      <c r="L232" s="402"/>
      <c r="M232" s="402"/>
      <c r="N232" s="402"/>
      <c r="O232" s="402"/>
      <c r="P232" s="484"/>
    </row>
    <row r="233" spans="9:16">
      <c r="I233" s="402"/>
      <c r="J233" s="402"/>
      <c r="K233" s="402"/>
      <c r="L233" s="402"/>
      <c r="M233" s="402"/>
      <c r="N233" s="402"/>
      <c r="O233" s="402"/>
      <c r="P233" s="484"/>
    </row>
    <row r="234" spans="9:16">
      <c r="I234" s="402"/>
      <c r="J234" s="402"/>
      <c r="K234" s="402"/>
      <c r="L234" s="402"/>
      <c r="M234" s="402"/>
      <c r="N234" s="402"/>
      <c r="O234" s="402"/>
      <c r="P234" s="484"/>
    </row>
    <row r="235" spans="9:16">
      <c r="I235" s="402"/>
      <c r="J235" s="402"/>
      <c r="K235" s="402"/>
      <c r="L235" s="402"/>
      <c r="M235" s="402"/>
      <c r="N235" s="402"/>
      <c r="O235" s="402"/>
      <c r="P235" s="484"/>
    </row>
    <row r="236" spans="9:16">
      <c r="I236" s="402"/>
      <c r="J236" s="402"/>
      <c r="K236" s="402"/>
      <c r="L236" s="402"/>
      <c r="M236" s="402"/>
      <c r="N236" s="402"/>
      <c r="O236" s="402"/>
      <c r="P236" s="484"/>
    </row>
    <row r="237" spans="9:16">
      <c r="I237" s="402"/>
      <c r="J237" s="402"/>
      <c r="K237" s="402"/>
      <c r="L237" s="402"/>
      <c r="M237" s="402"/>
      <c r="N237" s="402"/>
      <c r="O237" s="402"/>
      <c r="P237" s="484"/>
    </row>
    <row r="238" spans="9:16">
      <c r="I238" s="402"/>
      <c r="J238" s="402"/>
      <c r="K238" s="402"/>
      <c r="L238" s="402"/>
      <c r="M238" s="402"/>
      <c r="N238" s="402"/>
      <c r="O238" s="402"/>
      <c r="P238" s="484"/>
    </row>
    <row r="239" spans="9:16">
      <c r="I239" s="402"/>
      <c r="J239" s="402"/>
      <c r="K239" s="402"/>
      <c r="L239" s="402"/>
      <c r="M239" s="402"/>
      <c r="N239" s="402"/>
      <c r="O239" s="402"/>
      <c r="P239" s="484"/>
    </row>
    <row r="240" spans="9:16">
      <c r="I240" s="402"/>
      <c r="J240" s="402"/>
      <c r="K240" s="402"/>
      <c r="L240" s="402"/>
      <c r="M240" s="402"/>
      <c r="N240" s="402"/>
      <c r="O240" s="402"/>
      <c r="P240" s="484"/>
    </row>
    <row r="241" spans="9:16">
      <c r="I241" s="402"/>
      <c r="J241" s="402"/>
      <c r="K241" s="402"/>
      <c r="L241" s="402"/>
      <c r="M241" s="402"/>
      <c r="N241" s="402"/>
      <c r="O241" s="402"/>
      <c r="P241" s="484"/>
    </row>
    <row r="242" spans="9:16">
      <c r="I242" s="402"/>
      <c r="J242" s="402"/>
      <c r="K242" s="402"/>
      <c r="L242" s="402"/>
      <c r="M242" s="402"/>
      <c r="N242" s="402"/>
      <c r="O242" s="402"/>
      <c r="P242" s="484"/>
    </row>
    <row r="243" spans="9:16">
      <c r="I243" s="402"/>
      <c r="J243" s="402"/>
      <c r="K243" s="402"/>
      <c r="L243" s="402"/>
      <c r="M243" s="402"/>
      <c r="N243" s="402"/>
      <c r="O243" s="402"/>
      <c r="P243" s="484"/>
    </row>
    <row r="244" spans="9:16">
      <c r="I244" s="402"/>
      <c r="J244" s="402"/>
      <c r="K244" s="402"/>
      <c r="L244" s="402"/>
      <c r="M244" s="402"/>
      <c r="N244" s="402"/>
      <c r="O244" s="402"/>
      <c r="P244" s="484"/>
    </row>
    <row r="245" spans="9:16">
      <c r="I245" s="402"/>
      <c r="J245" s="402"/>
      <c r="K245" s="402"/>
      <c r="L245" s="402"/>
      <c r="M245" s="402"/>
      <c r="N245" s="402"/>
      <c r="O245" s="402"/>
      <c r="P245" s="484"/>
    </row>
    <row r="246" spans="9:16">
      <c r="I246" s="402"/>
      <c r="J246" s="402"/>
      <c r="K246" s="402"/>
      <c r="L246" s="402"/>
      <c r="M246" s="402"/>
      <c r="N246" s="402"/>
      <c r="O246" s="402"/>
      <c r="P246" s="484"/>
    </row>
    <row r="247" spans="9:16">
      <c r="I247" s="402"/>
      <c r="J247" s="402"/>
      <c r="K247" s="402"/>
      <c r="L247" s="402"/>
      <c r="M247" s="402"/>
      <c r="N247" s="402"/>
      <c r="O247" s="402"/>
      <c r="P247" s="484"/>
    </row>
    <row r="248" spans="9:16">
      <c r="I248" s="402"/>
      <c r="J248" s="402"/>
      <c r="K248" s="402"/>
      <c r="L248" s="402"/>
      <c r="M248" s="402"/>
      <c r="N248" s="402"/>
      <c r="O248" s="402"/>
      <c r="P248" s="484"/>
    </row>
    <row r="249" spans="9:16">
      <c r="I249" s="402"/>
      <c r="J249" s="402"/>
      <c r="K249" s="402"/>
      <c r="L249" s="402"/>
      <c r="M249" s="402"/>
      <c r="N249" s="402"/>
      <c r="O249" s="402"/>
      <c r="P249" s="484"/>
    </row>
    <row r="250" spans="9:16">
      <c r="I250" s="402"/>
      <c r="J250" s="402"/>
      <c r="K250" s="402"/>
      <c r="L250" s="402"/>
      <c r="M250" s="402"/>
      <c r="N250" s="402"/>
      <c r="O250" s="402"/>
      <c r="P250" s="484"/>
    </row>
    <row r="251" spans="9:16">
      <c r="I251" s="402"/>
      <c r="J251" s="402"/>
      <c r="K251" s="402"/>
      <c r="L251" s="402"/>
      <c r="M251" s="402"/>
      <c r="N251" s="402"/>
      <c r="O251" s="402"/>
      <c r="P251" s="484"/>
    </row>
    <row r="252" spans="9:16">
      <c r="I252" s="402"/>
      <c r="J252" s="402"/>
      <c r="K252" s="402"/>
      <c r="L252" s="402"/>
      <c r="M252" s="402"/>
      <c r="N252" s="402"/>
      <c r="O252" s="402"/>
      <c r="P252" s="484"/>
    </row>
    <row r="253" spans="9:16">
      <c r="I253" s="402"/>
      <c r="J253" s="402"/>
      <c r="K253" s="402"/>
      <c r="L253" s="402"/>
      <c r="M253" s="402"/>
      <c r="N253" s="402"/>
      <c r="O253" s="402"/>
      <c r="P253" s="484"/>
    </row>
    <row r="254" spans="9:16">
      <c r="I254" s="402"/>
      <c r="J254" s="402"/>
      <c r="K254" s="402"/>
      <c r="L254" s="402"/>
      <c r="M254" s="402"/>
      <c r="N254" s="402"/>
      <c r="O254" s="402"/>
      <c r="P254" s="484"/>
    </row>
    <row r="255" spans="9:16">
      <c r="I255" s="402"/>
      <c r="J255" s="402"/>
      <c r="K255" s="402"/>
      <c r="L255" s="402"/>
      <c r="M255" s="402"/>
      <c r="N255" s="402"/>
      <c r="O255" s="402"/>
      <c r="P255" s="484"/>
    </row>
    <row r="256" spans="9:16">
      <c r="I256" s="402"/>
      <c r="J256" s="402"/>
      <c r="K256" s="402"/>
      <c r="L256" s="402"/>
      <c r="M256" s="402"/>
      <c r="N256" s="402"/>
      <c r="O256" s="402"/>
      <c r="P256" s="484"/>
    </row>
    <row r="257" spans="9:16">
      <c r="I257" s="402"/>
      <c r="J257" s="402"/>
      <c r="K257" s="402"/>
      <c r="L257" s="402"/>
      <c r="M257" s="402"/>
      <c r="N257" s="402"/>
      <c r="O257" s="402"/>
      <c r="P257" s="484"/>
    </row>
    <row r="258" spans="9:16">
      <c r="I258" s="402"/>
      <c r="J258" s="402"/>
      <c r="K258" s="402"/>
      <c r="L258" s="402"/>
      <c r="M258" s="402"/>
      <c r="N258" s="402"/>
      <c r="O258" s="402"/>
      <c r="P258" s="484"/>
    </row>
    <row r="259" spans="9:16">
      <c r="I259" s="402"/>
      <c r="J259" s="402"/>
      <c r="K259" s="402"/>
      <c r="L259" s="402"/>
      <c r="M259" s="402"/>
      <c r="N259" s="402"/>
      <c r="O259" s="402"/>
      <c r="P259" s="484"/>
    </row>
    <row r="260" spans="9:16">
      <c r="I260" s="402"/>
      <c r="J260" s="402"/>
      <c r="K260" s="402"/>
      <c r="L260" s="402"/>
      <c r="M260" s="402"/>
      <c r="N260" s="402"/>
      <c r="O260" s="402"/>
      <c r="P260" s="484"/>
    </row>
    <row r="261" spans="9:16">
      <c r="I261" s="402"/>
      <c r="J261" s="402"/>
      <c r="K261" s="402"/>
      <c r="L261" s="402"/>
      <c r="M261" s="402"/>
      <c r="N261" s="402"/>
      <c r="O261" s="402"/>
      <c r="P261" s="484"/>
    </row>
    <row r="262" spans="9:16">
      <c r="I262" s="402"/>
      <c r="J262" s="402"/>
      <c r="K262" s="402"/>
      <c r="L262" s="402"/>
      <c r="M262" s="402"/>
      <c r="N262" s="402"/>
      <c r="O262" s="402"/>
      <c r="P262" s="484"/>
    </row>
    <row r="263" spans="9:16">
      <c r="I263" s="402"/>
      <c r="J263" s="402"/>
      <c r="K263" s="402"/>
      <c r="L263" s="402"/>
      <c r="M263" s="402"/>
      <c r="N263" s="402"/>
      <c r="O263" s="402"/>
      <c r="P263" s="484"/>
    </row>
    <row r="264" spans="9:16">
      <c r="K264" s="402"/>
    </row>
    <row r="3863" spans="4:4"/>
    <row r="3913" spans="4:4"/>
  </sheetData>
  <sheetProtection password="81B0" sheet="1" objects="1" scenarios="1"/>
  <mergeCells count="42"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  <mergeCell ref="T23:T24"/>
    <mergeCell ref="V23:V24"/>
    <mergeCell ref="M23:P23"/>
    <mergeCell ref="J108:K108"/>
    <mergeCell ref="J30:K30"/>
    <mergeCell ref="J80:K80"/>
    <mergeCell ref="J81:K81"/>
    <mergeCell ref="J82:K82"/>
    <mergeCell ref="J118:K118"/>
    <mergeCell ref="J136:K136"/>
    <mergeCell ref="J83:K83"/>
    <mergeCell ref="J130:K130"/>
    <mergeCell ref="J131:K131"/>
    <mergeCell ref="J101:K101"/>
    <mergeCell ref="J112:K112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I14:K14"/>
    <mergeCell ref="I16:K16"/>
    <mergeCell ref="I19:K19"/>
    <mergeCell ref="J70:K70"/>
    <mergeCell ref="J48:K48"/>
    <mergeCell ref="J79:K79"/>
    <mergeCell ref="J76:K76"/>
  </mergeCells>
  <phoneticPr fontId="14" type="noConversion"/>
  <conditionalFormatting sqref="V30:V41 AA30:AA41 AA70:AA83 V70:V83 AA43:AA44 V43:V44 V46:V65 AA46:AA65 V85:V88 AA85:AA88 AA90:AA144 V90:V144">
    <cfRule type="cellIs" dxfId="7" priority="11" stopIfTrue="1" operator="lessThan">
      <formula>0</formula>
    </cfRule>
  </conditionalFormatting>
  <conditionalFormatting sqref="V28 AA28">
    <cfRule type="cellIs" dxfId="6" priority="10" stopIfTrue="1" operator="lessThan">
      <formula>0</formula>
    </cfRule>
  </conditionalFormatting>
  <conditionalFormatting sqref="AA66:AA69 V66 V68:V69">
    <cfRule type="cellIs" dxfId="5" priority="8" stopIfTrue="1" operator="lessThan">
      <formula>0</formula>
    </cfRule>
  </conditionalFormatting>
  <conditionalFormatting sqref="V67">
    <cfRule type="cellIs" dxfId="4" priority="7" stopIfTrue="1" operator="lessThan">
      <formula>0</formula>
    </cfRule>
  </conditionalFormatting>
  <conditionalFormatting sqref="V42 AA42">
    <cfRule type="cellIs" dxfId="3" priority="5" stopIfTrue="1" operator="lessThan">
      <formula>0</formula>
    </cfRule>
  </conditionalFormatting>
  <conditionalFormatting sqref="AA45 V45">
    <cfRule type="cellIs" dxfId="2" priority="3" stopIfTrue="1" operator="lessThan">
      <formula>0</formula>
    </cfRule>
  </conditionalFormatting>
  <conditionalFormatting sqref="V84 AA84">
    <cfRule type="cellIs" dxfId="1" priority="2" stopIfTrue="1" operator="lessThan">
      <formula>0</formula>
    </cfRule>
  </conditionalFormatting>
  <conditionalFormatting sqref="AA89 V89">
    <cfRule type="cellIs" dxfId="0" priority="1" stopIfTrue="1" operator="lessThan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type="whole" errorStyle="information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8"/>
  <sheetViews>
    <sheetView topLeftCell="A238" workbookViewId="0">
      <selection activeCell="B244" sqref="B244"/>
    </sheetView>
  </sheetViews>
  <sheetFormatPr defaultColWidth="9.109375" defaultRowHeight="13.8"/>
  <cols>
    <col min="1" max="1" width="58.33203125" style="781" customWidth="1"/>
    <col min="2" max="2" width="105.88671875" style="790" customWidth="1"/>
    <col min="3" max="5" width="48.109375" style="781" customWidth="1"/>
    <col min="6" max="16384" width="9.109375" style="781"/>
  </cols>
  <sheetData>
    <row r="1" spans="1:3">
      <c r="A1" s="779" t="s">
        <v>1446</v>
      </c>
      <c r="B1" s="780" t="s">
        <v>1453</v>
      </c>
      <c r="C1" s="779"/>
    </row>
    <row r="2" spans="1:3" ht="31.5" customHeight="1">
      <c r="A2" s="782">
        <v>0</v>
      </c>
      <c r="B2" s="783" t="s">
        <v>1781</v>
      </c>
      <c r="C2" s="784" t="s">
        <v>1782</v>
      </c>
    </row>
    <row r="3" spans="1:3" ht="35.25" customHeight="1">
      <c r="A3" s="782">
        <v>33</v>
      </c>
      <c r="B3" s="783" t="s">
        <v>1783</v>
      </c>
      <c r="C3" s="785" t="s">
        <v>1784</v>
      </c>
    </row>
    <row r="4" spans="1:3" ht="35.25" customHeight="1">
      <c r="A4" s="782">
        <v>42</v>
      </c>
      <c r="B4" s="783" t="s">
        <v>1785</v>
      </c>
      <c r="C4" s="786" t="s">
        <v>1786</v>
      </c>
    </row>
    <row r="5" spans="1:3" ht="18">
      <c r="A5" s="782">
        <v>96</v>
      </c>
      <c r="B5" s="783" t="s">
        <v>1787</v>
      </c>
      <c r="C5" s="786" t="s">
        <v>1788</v>
      </c>
    </row>
    <row r="6" spans="1:3" ht="18">
      <c r="A6" s="782">
        <v>97</v>
      </c>
      <c r="B6" s="783" t="s">
        <v>1789</v>
      </c>
      <c r="C6" s="786" t="s">
        <v>1790</v>
      </c>
    </row>
    <row r="7" spans="1:3" ht="18">
      <c r="A7" s="782">
        <v>98</v>
      </c>
      <c r="B7" s="783" t="s">
        <v>1791</v>
      </c>
      <c r="C7" s="786" t="s">
        <v>1792</v>
      </c>
    </row>
    <row r="8" spans="1:3" ht="15">
      <c r="A8" s="787"/>
      <c r="B8" s="787"/>
      <c r="C8" s="787"/>
    </row>
    <row r="9" spans="1:3" ht="15.6">
      <c r="A9" s="788"/>
      <c r="B9" s="788"/>
      <c r="C9" s="789"/>
    </row>
    <row r="10" spans="1:3">
      <c r="A10" s="760" t="s">
        <v>1446</v>
      </c>
      <c r="B10" s="761" t="s">
        <v>1452</v>
      </c>
      <c r="C10" s="760"/>
    </row>
    <row r="11" spans="1:3">
      <c r="A11" s="762"/>
      <c r="B11" s="763" t="s">
        <v>661</v>
      </c>
      <c r="C11" s="762"/>
    </row>
    <row r="12" spans="1:3" ht="15.6">
      <c r="A12" s="743">
        <v>1101</v>
      </c>
      <c r="B12" s="744" t="s">
        <v>662</v>
      </c>
      <c r="C12" s="743">
        <v>1101</v>
      </c>
    </row>
    <row r="13" spans="1:3" ht="15.6">
      <c r="A13" s="743">
        <v>1103</v>
      </c>
      <c r="B13" s="745" t="s">
        <v>663</v>
      </c>
      <c r="C13" s="743">
        <v>1103</v>
      </c>
    </row>
    <row r="14" spans="1:3" ht="15.6">
      <c r="A14" s="743">
        <v>1104</v>
      </c>
      <c r="B14" s="746" t="s">
        <v>664</v>
      </c>
      <c r="C14" s="743">
        <v>1104</v>
      </c>
    </row>
    <row r="15" spans="1:3" ht="15.6">
      <c r="A15" s="743">
        <v>1105</v>
      </c>
      <c r="B15" s="746" t="s">
        <v>665</v>
      </c>
      <c r="C15" s="743">
        <v>1105</v>
      </c>
    </row>
    <row r="16" spans="1:3" ht="15.6">
      <c r="A16" s="743">
        <v>1106</v>
      </c>
      <c r="B16" s="746" t="s">
        <v>666</v>
      </c>
      <c r="C16" s="743">
        <v>1106</v>
      </c>
    </row>
    <row r="17" spans="1:3" ht="15.6">
      <c r="A17" s="743">
        <v>1107</v>
      </c>
      <c r="B17" s="746" t="s">
        <v>667</v>
      </c>
      <c r="C17" s="743">
        <v>1107</v>
      </c>
    </row>
    <row r="18" spans="1:3" ht="15.6">
      <c r="A18" s="743">
        <v>1108</v>
      </c>
      <c r="B18" s="746" t="s">
        <v>668</v>
      </c>
      <c r="C18" s="743">
        <v>1108</v>
      </c>
    </row>
    <row r="19" spans="1:3" ht="15.6">
      <c r="A19" s="743">
        <v>1111</v>
      </c>
      <c r="B19" s="747" t="s">
        <v>669</v>
      </c>
      <c r="C19" s="743">
        <v>1111</v>
      </c>
    </row>
    <row r="20" spans="1:3" ht="15.6">
      <c r="A20" s="743">
        <v>1115</v>
      </c>
      <c r="B20" s="747" t="s">
        <v>670</v>
      </c>
      <c r="C20" s="743">
        <v>1115</v>
      </c>
    </row>
    <row r="21" spans="1:3" ht="15.6">
      <c r="A21" s="743">
        <v>1116</v>
      </c>
      <c r="B21" s="747" t="s">
        <v>671</v>
      </c>
      <c r="C21" s="743">
        <v>1116</v>
      </c>
    </row>
    <row r="22" spans="1:3" ht="15.6">
      <c r="A22" s="743">
        <v>1117</v>
      </c>
      <c r="B22" s="747" t="s">
        <v>672</v>
      </c>
      <c r="C22" s="743">
        <v>1117</v>
      </c>
    </row>
    <row r="23" spans="1:3" ht="15.6">
      <c r="A23" s="743">
        <v>1121</v>
      </c>
      <c r="B23" s="746" t="s">
        <v>673</v>
      </c>
      <c r="C23" s="743">
        <v>1121</v>
      </c>
    </row>
    <row r="24" spans="1:3" ht="15.6">
      <c r="A24" s="743">
        <v>1122</v>
      </c>
      <c r="B24" s="746" t="s">
        <v>674</v>
      </c>
      <c r="C24" s="743">
        <v>1122</v>
      </c>
    </row>
    <row r="25" spans="1:3" ht="15.6">
      <c r="A25" s="743">
        <v>1123</v>
      </c>
      <c r="B25" s="746" t="s">
        <v>675</v>
      </c>
      <c r="C25" s="743">
        <v>1123</v>
      </c>
    </row>
    <row r="26" spans="1:3" ht="15.6">
      <c r="A26" s="743">
        <v>1125</v>
      </c>
      <c r="B26" s="748" t="s">
        <v>676</v>
      </c>
      <c r="C26" s="743">
        <v>1125</v>
      </c>
    </row>
    <row r="27" spans="1:3" ht="15.6">
      <c r="A27" s="743">
        <v>1128</v>
      </c>
      <c r="B27" s="746" t="s">
        <v>677</v>
      </c>
      <c r="C27" s="743">
        <v>1128</v>
      </c>
    </row>
    <row r="28" spans="1:3" ht="15.6">
      <c r="A28" s="743">
        <v>1139</v>
      </c>
      <c r="B28" s="749" t="s">
        <v>678</v>
      </c>
      <c r="C28" s="743">
        <v>1139</v>
      </c>
    </row>
    <row r="29" spans="1:3" ht="15.6">
      <c r="A29" s="743">
        <v>1141</v>
      </c>
      <c r="B29" s="747" t="s">
        <v>679</v>
      </c>
      <c r="C29" s="743">
        <v>1141</v>
      </c>
    </row>
    <row r="30" spans="1:3" ht="15.6">
      <c r="A30" s="743">
        <v>1142</v>
      </c>
      <c r="B30" s="746" t="s">
        <v>680</v>
      </c>
      <c r="C30" s="743">
        <v>1142</v>
      </c>
    </row>
    <row r="31" spans="1:3" ht="15.6">
      <c r="A31" s="743">
        <v>1143</v>
      </c>
      <c r="B31" s="747" t="s">
        <v>681</v>
      </c>
      <c r="C31" s="743">
        <v>1143</v>
      </c>
    </row>
    <row r="32" spans="1:3" ht="15.6">
      <c r="A32" s="743">
        <v>1144</v>
      </c>
      <c r="B32" s="747" t="s">
        <v>682</v>
      </c>
      <c r="C32" s="743">
        <v>1144</v>
      </c>
    </row>
    <row r="33" spans="1:3" ht="15.6">
      <c r="A33" s="743">
        <v>1145</v>
      </c>
      <c r="B33" s="746" t="s">
        <v>683</v>
      </c>
      <c r="C33" s="743">
        <v>1145</v>
      </c>
    </row>
    <row r="34" spans="1:3" ht="15.6">
      <c r="A34" s="743">
        <v>1146</v>
      </c>
      <c r="B34" s="747" t="s">
        <v>684</v>
      </c>
      <c r="C34" s="743">
        <v>1146</v>
      </c>
    </row>
    <row r="35" spans="1:3" ht="15.6">
      <c r="A35" s="743">
        <v>1147</v>
      </c>
      <c r="B35" s="747" t="s">
        <v>685</v>
      </c>
      <c r="C35" s="743">
        <v>1147</v>
      </c>
    </row>
    <row r="36" spans="1:3" ht="15.6">
      <c r="A36" s="743">
        <v>1148</v>
      </c>
      <c r="B36" s="747" t="s">
        <v>686</v>
      </c>
      <c r="C36" s="743">
        <v>1148</v>
      </c>
    </row>
    <row r="37" spans="1:3" ht="15.6">
      <c r="A37" s="743">
        <v>1149</v>
      </c>
      <c r="B37" s="747" t="s">
        <v>687</v>
      </c>
      <c r="C37" s="743">
        <v>1149</v>
      </c>
    </row>
    <row r="38" spans="1:3" ht="15.6">
      <c r="A38" s="743">
        <v>1151</v>
      </c>
      <c r="B38" s="747" t="s">
        <v>688</v>
      </c>
      <c r="C38" s="743">
        <v>1151</v>
      </c>
    </row>
    <row r="39" spans="1:3" ht="15.6">
      <c r="A39" s="743">
        <v>1158</v>
      </c>
      <c r="B39" s="746" t="s">
        <v>689</v>
      </c>
      <c r="C39" s="743">
        <v>1158</v>
      </c>
    </row>
    <row r="40" spans="1:3" ht="15.6">
      <c r="A40" s="743">
        <v>1161</v>
      </c>
      <c r="B40" s="746" t="s">
        <v>690</v>
      </c>
      <c r="C40" s="743">
        <v>1161</v>
      </c>
    </row>
    <row r="41" spans="1:3" ht="15.6">
      <c r="A41" s="743">
        <v>1162</v>
      </c>
      <c r="B41" s="746" t="s">
        <v>691</v>
      </c>
      <c r="C41" s="743">
        <v>1162</v>
      </c>
    </row>
    <row r="42" spans="1:3" ht="15.6">
      <c r="A42" s="743">
        <v>1163</v>
      </c>
      <c r="B42" s="746" t="s">
        <v>692</v>
      </c>
      <c r="C42" s="743">
        <v>1163</v>
      </c>
    </row>
    <row r="43" spans="1:3" ht="15.6">
      <c r="A43" s="743">
        <v>1168</v>
      </c>
      <c r="B43" s="746" t="s">
        <v>693</v>
      </c>
      <c r="C43" s="743">
        <v>1168</v>
      </c>
    </row>
    <row r="44" spans="1:3" ht="15.6">
      <c r="A44" s="743">
        <v>1179</v>
      </c>
      <c r="B44" s="747" t="s">
        <v>694</v>
      </c>
      <c r="C44" s="743">
        <v>1179</v>
      </c>
    </row>
    <row r="45" spans="1:3" ht="15.6">
      <c r="A45" s="743">
        <v>2201</v>
      </c>
      <c r="B45" s="747" t="s">
        <v>695</v>
      </c>
      <c r="C45" s="743">
        <v>2201</v>
      </c>
    </row>
    <row r="46" spans="1:3" ht="15.6">
      <c r="A46" s="743">
        <v>2205</v>
      </c>
      <c r="B46" s="746" t="s">
        <v>696</v>
      </c>
      <c r="C46" s="743">
        <v>2205</v>
      </c>
    </row>
    <row r="47" spans="1:3" ht="15.6">
      <c r="A47" s="743">
        <v>2206</v>
      </c>
      <c r="B47" s="749" t="s">
        <v>697</v>
      </c>
      <c r="C47" s="743">
        <v>2206</v>
      </c>
    </row>
    <row r="48" spans="1:3" ht="15.6">
      <c r="A48" s="743">
        <v>2215</v>
      </c>
      <c r="B48" s="746" t="s">
        <v>698</v>
      </c>
      <c r="C48" s="743">
        <v>2215</v>
      </c>
    </row>
    <row r="49" spans="1:3" ht="15.6">
      <c r="A49" s="743">
        <v>2218</v>
      </c>
      <c r="B49" s="746" t="s">
        <v>699</v>
      </c>
      <c r="C49" s="743">
        <v>2218</v>
      </c>
    </row>
    <row r="50" spans="1:3" ht="15.6">
      <c r="A50" s="743">
        <v>2219</v>
      </c>
      <c r="B50" s="746" t="s">
        <v>700</v>
      </c>
      <c r="C50" s="743">
        <v>2219</v>
      </c>
    </row>
    <row r="51" spans="1:3" ht="15.6">
      <c r="A51" s="743">
        <v>2221</v>
      </c>
      <c r="B51" s="747" t="s">
        <v>701</v>
      </c>
      <c r="C51" s="743">
        <v>2221</v>
      </c>
    </row>
    <row r="52" spans="1:3" ht="15.6">
      <c r="A52" s="743">
        <v>2222</v>
      </c>
      <c r="B52" s="750" t="s">
        <v>702</v>
      </c>
      <c r="C52" s="743">
        <v>2222</v>
      </c>
    </row>
    <row r="53" spans="1:3" ht="15.6">
      <c r="A53" s="743">
        <v>2223</v>
      </c>
      <c r="B53" s="750" t="s">
        <v>1707</v>
      </c>
      <c r="C53" s="743">
        <v>2223</v>
      </c>
    </row>
    <row r="54" spans="1:3" ht="15.6">
      <c r="A54" s="743">
        <v>2224</v>
      </c>
      <c r="B54" s="749" t="s">
        <v>703</v>
      </c>
      <c r="C54" s="743">
        <v>2224</v>
      </c>
    </row>
    <row r="55" spans="1:3" ht="15.6">
      <c r="A55" s="743">
        <v>2225</v>
      </c>
      <c r="B55" s="746" t="s">
        <v>704</v>
      </c>
      <c r="C55" s="743">
        <v>2225</v>
      </c>
    </row>
    <row r="56" spans="1:3" ht="15.6">
      <c r="A56" s="743">
        <v>2228</v>
      </c>
      <c r="B56" s="746" t="s">
        <v>705</v>
      </c>
      <c r="C56" s="743">
        <v>2228</v>
      </c>
    </row>
    <row r="57" spans="1:3" ht="15.6">
      <c r="A57" s="743">
        <v>2239</v>
      </c>
      <c r="B57" s="747" t="s">
        <v>706</v>
      </c>
      <c r="C57" s="743">
        <v>2239</v>
      </c>
    </row>
    <row r="58" spans="1:3" ht="15.6">
      <c r="A58" s="743">
        <v>2241</v>
      </c>
      <c r="B58" s="750" t="s">
        <v>707</v>
      </c>
      <c r="C58" s="743">
        <v>2241</v>
      </c>
    </row>
    <row r="59" spans="1:3" ht="15.6">
      <c r="A59" s="743">
        <v>2242</v>
      </c>
      <c r="B59" s="750" t="s">
        <v>708</v>
      </c>
      <c r="C59" s="743">
        <v>2242</v>
      </c>
    </row>
    <row r="60" spans="1:3" ht="15.6">
      <c r="A60" s="743">
        <v>2243</v>
      </c>
      <c r="B60" s="750" t="s">
        <v>709</v>
      </c>
      <c r="C60" s="743">
        <v>2243</v>
      </c>
    </row>
    <row r="61" spans="1:3" ht="15.6">
      <c r="A61" s="743">
        <v>2244</v>
      </c>
      <c r="B61" s="750" t="s">
        <v>710</v>
      </c>
      <c r="C61" s="743">
        <v>2244</v>
      </c>
    </row>
    <row r="62" spans="1:3" ht="15.6">
      <c r="A62" s="743">
        <v>2245</v>
      </c>
      <c r="B62" s="751" t="s">
        <v>711</v>
      </c>
      <c r="C62" s="743">
        <v>2245</v>
      </c>
    </row>
    <row r="63" spans="1:3" ht="15.6">
      <c r="A63" s="743">
        <v>2246</v>
      </c>
      <c r="B63" s="750" t="s">
        <v>712</v>
      </c>
      <c r="C63" s="743">
        <v>2246</v>
      </c>
    </row>
    <row r="64" spans="1:3" ht="15.6">
      <c r="A64" s="743">
        <v>2247</v>
      </c>
      <c r="B64" s="750" t="s">
        <v>713</v>
      </c>
      <c r="C64" s="743">
        <v>2247</v>
      </c>
    </row>
    <row r="65" spans="1:3" ht="15.6">
      <c r="A65" s="743">
        <v>2248</v>
      </c>
      <c r="B65" s="750" t="s">
        <v>714</v>
      </c>
      <c r="C65" s="743">
        <v>2248</v>
      </c>
    </row>
    <row r="66" spans="1:3" ht="15.6">
      <c r="A66" s="743">
        <v>2249</v>
      </c>
      <c r="B66" s="750" t="s">
        <v>715</v>
      </c>
      <c r="C66" s="743">
        <v>2249</v>
      </c>
    </row>
    <row r="67" spans="1:3" ht="15.6">
      <c r="A67" s="743">
        <v>2258</v>
      </c>
      <c r="B67" s="746" t="s">
        <v>716</v>
      </c>
      <c r="C67" s="743">
        <v>2258</v>
      </c>
    </row>
    <row r="68" spans="1:3" ht="15.6">
      <c r="A68" s="743">
        <v>2259</v>
      </c>
      <c r="B68" s="749" t="s">
        <v>717</v>
      </c>
      <c r="C68" s="743">
        <v>2259</v>
      </c>
    </row>
    <row r="69" spans="1:3" ht="15.6">
      <c r="A69" s="743">
        <v>2261</v>
      </c>
      <c r="B69" s="747" t="s">
        <v>718</v>
      </c>
      <c r="C69" s="743">
        <v>2261</v>
      </c>
    </row>
    <row r="70" spans="1:3" ht="15.6">
      <c r="A70" s="743">
        <v>2268</v>
      </c>
      <c r="B70" s="746" t="s">
        <v>719</v>
      </c>
      <c r="C70" s="743">
        <v>2268</v>
      </c>
    </row>
    <row r="71" spans="1:3" ht="15.6">
      <c r="A71" s="743">
        <v>2279</v>
      </c>
      <c r="B71" s="747" t="s">
        <v>720</v>
      </c>
      <c r="C71" s="743">
        <v>2279</v>
      </c>
    </row>
    <row r="72" spans="1:3" ht="15.6">
      <c r="A72" s="743">
        <v>2281</v>
      </c>
      <c r="B72" s="749" t="s">
        <v>721</v>
      </c>
      <c r="C72" s="743">
        <v>2281</v>
      </c>
    </row>
    <row r="73" spans="1:3" ht="15.6">
      <c r="A73" s="743">
        <v>2282</v>
      </c>
      <c r="B73" s="749" t="s">
        <v>722</v>
      </c>
      <c r="C73" s="743">
        <v>2282</v>
      </c>
    </row>
    <row r="74" spans="1:3" ht="15.6">
      <c r="A74" s="743">
        <v>2283</v>
      </c>
      <c r="B74" s="749" t="s">
        <v>723</v>
      </c>
      <c r="C74" s="743">
        <v>2283</v>
      </c>
    </row>
    <row r="75" spans="1:3" ht="15.6">
      <c r="A75" s="743">
        <v>2284</v>
      </c>
      <c r="B75" s="749" t="s">
        <v>724</v>
      </c>
      <c r="C75" s="743">
        <v>2284</v>
      </c>
    </row>
    <row r="76" spans="1:3" ht="15.6">
      <c r="A76" s="743">
        <v>2285</v>
      </c>
      <c r="B76" s="749" t="s">
        <v>725</v>
      </c>
      <c r="C76" s="743">
        <v>2285</v>
      </c>
    </row>
    <row r="77" spans="1:3" ht="15.6">
      <c r="A77" s="743">
        <v>2288</v>
      </c>
      <c r="B77" s="749" t="s">
        <v>726</v>
      </c>
      <c r="C77" s="743">
        <v>2288</v>
      </c>
    </row>
    <row r="78" spans="1:3" ht="15.6">
      <c r="A78" s="743">
        <v>2289</v>
      </c>
      <c r="B78" s="749" t="s">
        <v>727</v>
      </c>
      <c r="C78" s="743">
        <v>2289</v>
      </c>
    </row>
    <row r="79" spans="1:3" ht="15.6">
      <c r="A79" s="743">
        <v>3301</v>
      </c>
      <c r="B79" s="746" t="s">
        <v>728</v>
      </c>
      <c r="C79" s="743">
        <v>3301</v>
      </c>
    </row>
    <row r="80" spans="1:3" ht="15.6">
      <c r="A80" s="743">
        <v>3311</v>
      </c>
      <c r="B80" s="746" t="s">
        <v>1705</v>
      </c>
      <c r="C80" s="743">
        <v>3311</v>
      </c>
    </row>
    <row r="81" spans="1:3" ht="15.6">
      <c r="A81" s="743">
        <v>3312</v>
      </c>
      <c r="B81" s="747" t="s">
        <v>1706</v>
      </c>
      <c r="C81" s="743">
        <v>3312</v>
      </c>
    </row>
    <row r="82" spans="1:3" ht="15.6">
      <c r="A82" s="743">
        <v>3318</v>
      </c>
      <c r="B82" s="749" t="s">
        <v>729</v>
      </c>
      <c r="C82" s="743">
        <v>3318</v>
      </c>
    </row>
    <row r="83" spans="1:3" ht="15.6">
      <c r="A83" s="743">
        <v>3321</v>
      </c>
      <c r="B83" s="746" t="s">
        <v>1708</v>
      </c>
      <c r="C83" s="743">
        <v>3321</v>
      </c>
    </row>
    <row r="84" spans="1:3" ht="15.6">
      <c r="A84" s="743">
        <v>3322</v>
      </c>
      <c r="B84" s="747" t="s">
        <v>1709</v>
      </c>
      <c r="C84" s="743">
        <v>3322</v>
      </c>
    </row>
    <row r="85" spans="1:3" ht="15.6">
      <c r="A85" s="743">
        <v>3323</v>
      </c>
      <c r="B85" s="749" t="s">
        <v>1710</v>
      </c>
      <c r="C85" s="743">
        <v>3323</v>
      </c>
    </row>
    <row r="86" spans="1:3" ht="15.6">
      <c r="A86" s="743">
        <v>3324</v>
      </c>
      <c r="B86" s="749" t="s">
        <v>730</v>
      </c>
      <c r="C86" s="743">
        <v>3324</v>
      </c>
    </row>
    <row r="87" spans="1:3" ht="15.6">
      <c r="A87" s="743">
        <v>3325</v>
      </c>
      <c r="B87" s="747" t="s">
        <v>1711</v>
      </c>
      <c r="C87" s="743">
        <v>3325</v>
      </c>
    </row>
    <row r="88" spans="1:3" ht="15.6">
      <c r="A88" s="743">
        <v>3326</v>
      </c>
      <c r="B88" s="746" t="s">
        <v>1712</v>
      </c>
      <c r="C88" s="743">
        <v>3326</v>
      </c>
    </row>
    <row r="89" spans="1:3" ht="15.6">
      <c r="A89" s="743">
        <v>3327</v>
      </c>
      <c r="B89" s="746" t="s">
        <v>1713</v>
      </c>
      <c r="C89" s="743">
        <v>3327</v>
      </c>
    </row>
    <row r="90" spans="1:3" ht="15.6">
      <c r="A90" s="743">
        <v>3332</v>
      </c>
      <c r="B90" s="746" t="s">
        <v>731</v>
      </c>
      <c r="C90" s="743">
        <v>3332</v>
      </c>
    </row>
    <row r="91" spans="1:3" ht="15.6">
      <c r="A91" s="743">
        <v>3333</v>
      </c>
      <c r="B91" s="747" t="s">
        <v>732</v>
      </c>
      <c r="C91" s="743">
        <v>3333</v>
      </c>
    </row>
    <row r="92" spans="1:3" ht="15.6">
      <c r="A92" s="743">
        <v>3334</v>
      </c>
      <c r="B92" s="747" t="s">
        <v>832</v>
      </c>
      <c r="C92" s="743">
        <v>3334</v>
      </c>
    </row>
    <row r="93" spans="1:3" ht="15.6">
      <c r="A93" s="743">
        <v>3336</v>
      </c>
      <c r="B93" s="747" t="s">
        <v>833</v>
      </c>
      <c r="C93" s="743">
        <v>3336</v>
      </c>
    </row>
    <row r="94" spans="1:3" ht="15.6">
      <c r="A94" s="743">
        <v>3337</v>
      </c>
      <c r="B94" s="746" t="s">
        <v>1714</v>
      </c>
      <c r="C94" s="743">
        <v>3337</v>
      </c>
    </row>
    <row r="95" spans="1:3" ht="15.6">
      <c r="A95" s="743">
        <v>3338</v>
      </c>
      <c r="B95" s="746" t="s">
        <v>1715</v>
      </c>
      <c r="C95" s="743">
        <v>3338</v>
      </c>
    </row>
    <row r="96" spans="1:3" ht="15.6">
      <c r="A96" s="743">
        <v>3341</v>
      </c>
      <c r="B96" s="747" t="s">
        <v>834</v>
      </c>
      <c r="C96" s="743">
        <v>3341</v>
      </c>
    </row>
    <row r="97" spans="1:3" ht="15.6">
      <c r="A97" s="743">
        <v>3349</v>
      </c>
      <c r="B97" s="747" t="s">
        <v>733</v>
      </c>
      <c r="C97" s="743">
        <v>3349</v>
      </c>
    </row>
    <row r="98" spans="1:3" ht="15.6">
      <c r="A98" s="743">
        <v>3359</v>
      </c>
      <c r="B98" s="747" t="s">
        <v>734</v>
      </c>
      <c r="C98" s="743">
        <v>3359</v>
      </c>
    </row>
    <row r="99" spans="1:3" ht="15.6">
      <c r="A99" s="743">
        <v>3369</v>
      </c>
      <c r="B99" s="747" t="s">
        <v>735</v>
      </c>
      <c r="C99" s="743">
        <v>3369</v>
      </c>
    </row>
    <row r="100" spans="1:3" ht="15.6">
      <c r="A100" s="743">
        <v>3388</v>
      </c>
      <c r="B100" s="746" t="s">
        <v>736</v>
      </c>
      <c r="C100" s="743">
        <v>3388</v>
      </c>
    </row>
    <row r="101" spans="1:3" ht="15.6">
      <c r="A101" s="743">
        <v>3389</v>
      </c>
      <c r="B101" s="747" t="s">
        <v>737</v>
      </c>
      <c r="C101" s="743">
        <v>3389</v>
      </c>
    </row>
    <row r="102" spans="1:3" ht="15.6">
      <c r="A102" s="743">
        <v>4401</v>
      </c>
      <c r="B102" s="746" t="s">
        <v>738</v>
      </c>
      <c r="C102" s="743">
        <v>4401</v>
      </c>
    </row>
    <row r="103" spans="1:3" ht="15.6">
      <c r="A103" s="743">
        <v>4412</v>
      </c>
      <c r="B103" s="749" t="s">
        <v>739</v>
      </c>
      <c r="C103" s="743">
        <v>4412</v>
      </c>
    </row>
    <row r="104" spans="1:3" ht="15.6">
      <c r="A104" s="743">
        <v>4415</v>
      </c>
      <c r="B104" s="747" t="s">
        <v>740</v>
      </c>
      <c r="C104" s="743">
        <v>4415</v>
      </c>
    </row>
    <row r="105" spans="1:3" ht="15.6">
      <c r="A105" s="743">
        <v>4418</v>
      </c>
      <c r="B105" s="747" t="s">
        <v>741</v>
      </c>
      <c r="C105" s="743">
        <v>4418</v>
      </c>
    </row>
    <row r="106" spans="1:3" ht="15.6">
      <c r="A106" s="743">
        <v>4429</v>
      </c>
      <c r="B106" s="746" t="s">
        <v>742</v>
      </c>
      <c r="C106" s="743">
        <v>4429</v>
      </c>
    </row>
    <row r="107" spans="1:3" ht="15.6">
      <c r="A107" s="743">
        <v>4431</v>
      </c>
      <c r="B107" s="747" t="s">
        <v>1716</v>
      </c>
      <c r="C107" s="743">
        <v>4431</v>
      </c>
    </row>
    <row r="108" spans="1:3" ht="15.6">
      <c r="A108" s="743">
        <v>4433</v>
      </c>
      <c r="B108" s="747" t="s">
        <v>743</v>
      </c>
      <c r="C108" s="743">
        <v>4433</v>
      </c>
    </row>
    <row r="109" spans="1:3" ht="15.6">
      <c r="A109" s="743">
        <v>4436</v>
      </c>
      <c r="B109" s="747" t="s">
        <v>744</v>
      </c>
      <c r="C109" s="743">
        <v>4436</v>
      </c>
    </row>
    <row r="110" spans="1:3" ht="15.6">
      <c r="A110" s="743">
        <v>4437</v>
      </c>
      <c r="B110" s="748" t="s">
        <v>745</v>
      </c>
      <c r="C110" s="743">
        <v>4437</v>
      </c>
    </row>
    <row r="111" spans="1:3" ht="15.6">
      <c r="A111" s="743">
        <v>4448</v>
      </c>
      <c r="B111" s="748" t="s">
        <v>1745</v>
      </c>
      <c r="C111" s="743">
        <v>4448</v>
      </c>
    </row>
    <row r="112" spans="1:3" ht="15.6">
      <c r="A112" s="743">
        <v>4450</v>
      </c>
      <c r="B112" s="747" t="s">
        <v>746</v>
      </c>
      <c r="C112" s="743">
        <v>4450</v>
      </c>
    </row>
    <row r="113" spans="1:3" ht="15.6">
      <c r="A113" s="743">
        <v>4451</v>
      </c>
      <c r="B113" s="752" t="s">
        <v>747</v>
      </c>
      <c r="C113" s="743">
        <v>4451</v>
      </c>
    </row>
    <row r="114" spans="1:3" ht="15.6">
      <c r="A114" s="743">
        <v>4452</v>
      </c>
      <c r="B114" s="752" t="s">
        <v>748</v>
      </c>
      <c r="C114" s="743">
        <v>4452</v>
      </c>
    </row>
    <row r="115" spans="1:3" ht="15.6">
      <c r="A115" s="743">
        <v>4453</v>
      </c>
      <c r="B115" s="752" t="s">
        <v>749</v>
      </c>
      <c r="C115" s="743">
        <v>4453</v>
      </c>
    </row>
    <row r="116" spans="1:3" ht="15.6">
      <c r="A116" s="743">
        <v>4454</v>
      </c>
      <c r="B116" s="753" t="s">
        <v>750</v>
      </c>
      <c r="C116" s="743">
        <v>4454</v>
      </c>
    </row>
    <row r="117" spans="1:3" ht="15.6">
      <c r="A117" s="743">
        <v>4455</v>
      </c>
      <c r="B117" s="753" t="s">
        <v>1717</v>
      </c>
      <c r="C117" s="743">
        <v>4455</v>
      </c>
    </row>
    <row r="118" spans="1:3" ht="15.6">
      <c r="A118" s="743">
        <v>4456</v>
      </c>
      <c r="B118" s="752" t="s">
        <v>751</v>
      </c>
      <c r="C118" s="743">
        <v>4456</v>
      </c>
    </row>
    <row r="119" spans="1:3" ht="15.6">
      <c r="A119" s="743">
        <v>4457</v>
      </c>
      <c r="B119" s="754" t="s">
        <v>1718</v>
      </c>
      <c r="C119" s="743">
        <v>4457</v>
      </c>
    </row>
    <row r="120" spans="1:3" ht="15.6">
      <c r="A120" s="743">
        <v>4458</v>
      </c>
      <c r="B120" s="754" t="s">
        <v>1746</v>
      </c>
      <c r="C120" s="743">
        <v>4458</v>
      </c>
    </row>
    <row r="121" spans="1:3" ht="15.6">
      <c r="A121" s="743">
        <v>4459</v>
      </c>
      <c r="B121" s="754" t="s">
        <v>1719</v>
      </c>
      <c r="C121" s="743">
        <v>4459</v>
      </c>
    </row>
    <row r="122" spans="1:3" ht="15.6">
      <c r="A122" s="743">
        <v>4465</v>
      </c>
      <c r="B122" s="744" t="s">
        <v>752</v>
      </c>
      <c r="C122" s="743">
        <v>4465</v>
      </c>
    </row>
    <row r="123" spans="1:3" ht="15.6">
      <c r="A123" s="743">
        <v>4467</v>
      </c>
      <c r="B123" s="745" t="s">
        <v>753</v>
      </c>
      <c r="C123" s="743">
        <v>4467</v>
      </c>
    </row>
    <row r="124" spans="1:3" ht="15.6">
      <c r="A124" s="743">
        <v>4468</v>
      </c>
      <c r="B124" s="746" t="s">
        <v>754</v>
      </c>
      <c r="C124" s="743">
        <v>4468</v>
      </c>
    </row>
    <row r="125" spans="1:3" ht="15.6">
      <c r="A125" s="743">
        <v>4469</v>
      </c>
      <c r="B125" s="747" t="s">
        <v>755</v>
      </c>
      <c r="C125" s="743">
        <v>4469</v>
      </c>
    </row>
    <row r="126" spans="1:3" ht="15.6">
      <c r="A126" s="743">
        <v>5501</v>
      </c>
      <c r="B126" s="746" t="s">
        <v>756</v>
      </c>
      <c r="C126" s="743">
        <v>5501</v>
      </c>
    </row>
    <row r="127" spans="1:3" ht="15.6">
      <c r="A127" s="743">
        <v>5511</v>
      </c>
      <c r="B127" s="751" t="s">
        <v>757</v>
      </c>
      <c r="C127" s="743">
        <v>5511</v>
      </c>
    </row>
    <row r="128" spans="1:3" ht="15.6">
      <c r="A128" s="743">
        <v>5512</v>
      </c>
      <c r="B128" s="746" t="s">
        <v>758</v>
      </c>
      <c r="C128" s="743">
        <v>5512</v>
      </c>
    </row>
    <row r="129" spans="1:3" ht="15.6">
      <c r="A129" s="743">
        <v>5513</v>
      </c>
      <c r="B129" s="754" t="s">
        <v>1747</v>
      </c>
      <c r="C129" s="743">
        <v>5513</v>
      </c>
    </row>
    <row r="130" spans="1:3" ht="15.6">
      <c r="A130" s="743">
        <v>5514</v>
      </c>
      <c r="B130" s="754" t="s">
        <v>858</v>
      </c>
      <c r="C130" s="743">
        <v>5514</v>
      </c>
    </row>
    <row r="131" spans="1:3" ht="15.6">
      <c r="A131" s="743">
        <v>5515</v>
      </c>
      <c r="B131" s="754" t="s">
        <v>859</v>
      </c>
      <c r="C131" s="743">
        <v>5515</v>
      </c>
    </row>
    <row r="132" spans="1:3" ht="15.6">
      <c r="A132" s="743">
        <v>5516</v>
      </c>
      <c r="B132" s="754" t="s">
        <v>1793</v>
      </c>
      <c r="C132" s="743">
        <v>5516</v>
      </c>
    </row>
    <row r="133" spans="1:3" ht="15.6">
      <c r="A133" s="743">
        <v>5517</v>
      </c>
      <c r="B133" s="754" t="s">
        <v>860</v>
      </c>
      <c r="C133" s="743">
        <v>5517</v>
      </c>
    </row>
    <row r="134" spans="1:3" ht="15.6">
      <c r="A134" s="743">
        <v>5518</v>
      </c>
      <c r="B134" s="746" t="s">
        <v>861</v>
      </c>
      <c r="C134" s="743">
        <v>5518</v>
      </c>
    </row>
    <row r="135" spans="1:3" ht="15.6">
      <c r="A135" s="743">
        <v>5519</v>
      </c>
      <c r="B135" s="746" t="s">
        <v>862</v>
      </c>
      <c r="C135" s="743">
        <v>5519</v>
      </c>
    </row>
    <row r="136" spans="1:3" ht="15.6">
      <c r="A136" s="743">
        <v>5521</v>
      </c>
      <c r="B136" s="746" t="s">
        <v>863</v>
      </c>
      <c r="C136" s="743">
        <v>5521</v>
      </c>
    </row>
    <row r="137" spans="1:3" ht="15.6">
      <c r="A137" s="743">
        <v>5522</v>
      </c>
      <c r="B137" s="755" t="s">
        <v>864</v>
      </c>
      <c r="C137" s="743">
        <v>5522</v>
      </c>
    </row>
    <row r="138" spans="1:3" ht="15.6">
      <c r="A138" s="743">
        <v>5524</v>
      </c>
      <c r="B138" s="744" t="s">
        <v>865</v>
      </c>
      <c r="C138" s="743">
        <v>5524</v>
      </c>
    </row>
    <row r="139" spans="1:3" ht="15.6">
      <c r="A139" s="743">
        <v>5525</v>
      </c>
      <c r="B139" s="751" t="s">
        <v>866</v>
      </c>
      <c r="C139" s="743">
        <v>5525</v>
      </c>
    </row>
    <row r="140" spans="1:3" ht="15.6">
      <c r="A140" s="743">
        <v>5526</v>
      </c>
      <c r="B140" s="748" t="s">
        <v>867</v>
      </c>
      <c r="C140" s="743">
        <v>5526</v>
      </c>
    </row>
    <row r="141" spans="1:3" ht="15.6">
      <c r="A141" s="743">
        <v>5527</v>
      </c>
      <c r="B141" s="748" t="s">
        <v>868</v>
      </c>
      <c r="C141" s="743">
        <v>5527</v>
      </c>
    </row>
    <row r="142" spans="1:3" ht="15.6">
      <c r="A142" s="743">
        <v>5528</v>
      </c>
      <c r="B142" s="748" t="s">
        <v>869</v>
      </c>
      <c r="C142" s="743">
        <v>5528</v>
      </c>
    </row>
    <row r="143" spans="1:3" ht="15.6">
      <c r="A143" s="743">
        <v>5529</v>
      </c>
      <c r="B143" s="748" t="s">
        <v>870</v>
      </c>
      <c r="C143" s="743">
        <v>5529</v>
      </c>
    </row>
    <row r="144" spans="1:3" ht="15.6">
      <c r="A144" s="743">
        <v>5530</v>
      </c>
      <c r="B144" s="748" t="s">
        <v>871</v>
      </c>
      <c r="C144" s="743">
        <v>5530</v>
      </c>
    </row>
    <row r="145" spans="1:3" ht="15.6">
      <c r="A145" s="743">
        <v>5531</v>
      </c>
      <c r="B145" s="751" t="s">
        <v>872</v>
      </c>
      <c r="C145" s="743">
        <v>5531</v>
      </c>
    </row>
    <row r="146" spans="1:3" ht="15.6">
      <c r="A146" s="743">
        <v>5532</v>
      </c>
      <c r="B146" s="755" t="s">
        <v>873</v>
      </c>
      <c r="C146" s="743">
        <v>5532</v>
      </c>
    </row>
    <row r="147" spans="1:3" ht="15.6">
      <c r="A147" s="743">
        <v>5533</v>
      </c>
      <c r="B147" s="755" t="s">
        <v>874</v>
      </c>
      <c r="C147" s="743">
        <v>5533</v>
      </c>
    </row>
    <row r="148" spans="1:3" ht="15.6">
      <c r="A148" s="756">
        <v>5534</v>
      </c>
      <c r="B148" s="755" t="s">
        <v>875</v>
      </c>
      <c r="C148" s="756">
        <v>5534</v>
      </c>
    </row>
    <row r="149" spans="1:3" ht="15.6">
      <c r="A149" s="756">
        <v>5535</v>
      </c>
      <c r="B149" s="755" t="s">
        <v>876</v>
      </c>
      <c r="C149" s="756">
        <v>5535</v>
      </c>
    </row>
    <row r="150" spans="1:3" ht="15.6">
      <c r="A150" s="743">
        <v>5538</v>
      </c>
      <c r="B150" s="751" t="s">
        <v>877</v>
      </c>
      <c r="C150" s="743">
        <v>5538</v>
      </c>
    </row>
    <row r="151" spans="1:3" ht="15.6">
      <c r="A151" s="743">
        <v>5540</v>
      </c>
      <c r="B151" s="755" t="s">
        <v>878</v>
      </c>
      <c r="C151" s="743">
        <v>5540</v>
      </c>
    </row>
    <row r="152" spans="1:3" ht="15.6">
      <c r="A152" s="743">
        <v>5541</v>
      </c>
      <c r="B152" s="755" t="s">
        <v>1794</v>
      </c>
      <c r="C152" s="743">
        <v>5541</v>
      </c>
    </row>
    <row r="153" spans="1:3" ht="15.6">
      <c r="A153" s="743">
        <v>5545</v>
      </c>
      <c r="B153" s="755" t="s">
        <v>1795</v>
      </c>
      <c r="C153" s="743">
        <v>5545</v>
      </c>
    </row>
    <row r="154" spans="1:3" ht="15.6">
      <c r="A154" s="743">
        <v>5546</v>
      </c>
      <c r="B154" s="755" t="s">
        <v>879</v>
      </c>
      <c r="C154" s="743">
        <v>5546</v>
      </c>
    </row>
    <row r="155" spans="1:3" ht="15.6">
      <c r="A155" s="743">
        <v>5547</v>
      </c>
      <c r="B155" s="755" t="s">
        <v>880</v>
      </c>
      <c r="C155" s="743">
        <v>5547</v>
      </c>
    </row>
    <row r="156" spans="1:3" ht="15.6">
      <c r="A156" s="743">
        <v>5548</v>
      </c>
      <c r="B156" s="755" t="s">
        <v>881</v>
      </c>
      <c r="C156" s="743">
        <v>5548</v>
      </c>
    </row>
    <row r="157" spans="1:3" ht="15.6">
      <c r="A157" s="743">
        <v>5550</v>
      </c>
      <c r="B157" s="755" t="s">
        <v>882</v>
      </c>
      <c r="C157" s="743">
        <v>5550</v>
      </c>
    </row>
    <row r="158" spans="1:3" ht="15.6">
      <c r="A158" s="743">
        <v>5551</v>
      </c>
      <c r="B158" s="755" t="s">
        <v>883</v>
      </c>
      <c r="C158" s="743">
        <v>5551</v>
      </c>
    </row>
    <row r="159" spans="1:3" ht="15.6">
      <c r="A159" s="743">
        <v>5553</v>
      </c>
      <c r="B159" s="755" t="s">
        <v>884</v>
      </c>
      <c r="C159" s="743">
        <v>5553</v>
      </c>
    </row>
    <row r="160" spans="1:3" ht="15.6">
      <c r="A160" s="743">
        <v>5554</v>
      </c>
      <c r="B160" s="751" t="s">
        <v>885</v>
      </c>
      <c r="C160" s="743">
        <v>5554</v>
      </c>
    </row>
    <row r="161" spans="1:3" ht="15.6">
      <c r="A161" s="743">
        <v>5556</v>
      </c>
      <c r="B161" s="747" t="s">
        <v>886</v>
      </c>
      <c r="C161" s="743">
        <v>5556</v>
      </c>
    </row>
    <row r="162" spans="1:3" ht="15.6">
      <c r="A162" s="743">
        <v>5561</v>
      </c>
      <c r="B162" s="757" t="s">
        <v>1796</v>
      </c>
      <c r="C162" s="743">
        <v>5561</v>
      </c>
    </row>
    <row r="163" spans="1:3" ht="15.6">
      <c r="A163" s="743">
        <v>5562</v>
      </c>
      <c r="B163" s="757" t="s">
        <v>1768</v>
      </c>
      <c r="C163" s="743">
        <v>5562</v>
      </c>
    </row>
    <row r="164" spans="1:3" ht="15.6">
      <c r="A164" s="743">
        <v>5588</v>
      </c>
      <c r="B164" s="746" t="s">
        <v>887</v>
      </c>
      <c r="C164" s="743">
        <v>5588</v>
      </c>
    </row>
    <row r="165" spans="1:3" ht="15.6">
      <c r="A165" s="743">
        <v>5589</v>
      </c>
      <c r="B165" s="746" t="s">
        <v>888</v>
      </c>
      <c r="C165" s="743">
        <v>5589</v>
      </c>
    </row>
    <row r="166" spans="1:3" ht="15.6">
      <c r="A166" s="743">
        <v>6601</v>
      </c>
      <c r="B166" s="746" t="s">
        <v>889</v>
      </c>
      <c r="C166" s="743">
        <v>6601</v>
      </c>
    </row>
    <row r="167" spans="1:3" ht="15.6">
      <c r="A167" s="743">
        <v>6602</v>
      </c>
      <c r="B167" s="747" t="s">
        <v>890</v>
      </c>
      <c r="C167" s="743">
        <v>6602</v>
      </c>
    </row>
    <row r="168" spans="1:3" ht="15.6">
      <c r="A168" s="743">
        <v>6603</v>
      </c>
      <c r="B168" s="747" t="s">
        <v>891</v>
      </c>
      <c r="C168" s="743">
        <v>6603</v>
      </c>
    </row>
    <row r="169" spans="1:3" ht="15.6">
      <c r="A169" s="743">
        <v>6604</v>
      </c>
      <c r="B169" s="747" t="s">
        <v>892</v>
      </c>
      <c r="C169" s="743">
        <v>6604</v>
      </c>
    </row>
    <row r="170" spans="1:3" ht="15.6">
      <c r="A170" s="743">
        <v>6605</v>
      </c>
      <c r="B170" s="747" t="s">
        <v>1776</v>
      </c>
      <c r="C170" s="743">
        <v>6605</v>
      </c>
    </row>
    <row r="171" spans="1:3" ht="15.6">
      <c r="A171" s="756">
        <v>6606</v>
      </c>
      <c r="B171" s="749" t="s">
        <v>893</v>
      </c>
      <c r="C171" s="756">
        <v>6606</v>
      </c>
    </row>
    <row r="172" spans="1:3" ht="15.6">
      <c r="A172" s="743">
        <v>6618</v>
      </c>
      <c r="B172" s="746" t="s">
        <v>894</v>
      </c>
      <c r="C172" s="743">
        <v>6618</v>
      </c>
    </row>
    <row r="173" spans="1:3" ht="15.6">
      <c r="A173" s="743">
        <v>6619</v>
      </c>
      <c r="B173" s="747" t="s">
        <v>895</v>
      </c>
      <c r="C173" s="743">
        <v>6619</v>
      </c>
    </row>
    <row r="174" spans="1:3" ht="15.6">
      <c r="A174" s="743">
        <v>6621</v>
      </c>
      <c r="B174" s="746" t="s">
        <v>896</v>
      </c>
      <c r="C174" s="743">
        <v>6621</v>
      </c>
    </row>
    <row r="175" spans="1:3" ht="15.6">
      <c r="A175" s="743">
        <v>6622</v>
      </c>
      <c r="B175" s="747" t="s">
        <v>897</v>
      </c>
      <c r="C175" s="743">
        <v>6622</v>
      </c>
    </row>
    <row r="176" spans="1:3" ht="15.6">
      <c r="A176" s="743">
        <v>6623</v>
      </c>
      <c r="B176" s="747" t="s">
        <v>898</v>
      </c>
      <c r="C176" s="743">
        <v>6623</v>
      </c>
    </row>
    <row r="177" spans="1:3" ht="15.6">
      <c r="A177" s="743">
        <v>6624</v>
      </c>
      <c r="B177" s="747" t="s">
        <v>899</v>
      </c>
      <c r="C177" s="743">
        <v>6624</v>
      </c>
    </row>
    <row r="178" spans="1:3" ht="15.6">
      <c r="A178" s="743">
        <v>6625</v>
      </c>
      <c r="B178" s="748" t="s">
        <v>900</v>
      </c>
      <c r="C178" s="743">
        <v>6625</v>
      </c>
    </row>
    <row r="179" spans="1:3" ht="15.6">
      <c r="A179" s="743">
        <v>6626</v>
      </c>
      <c r="B179" s="748" t="s">
        <v>791</v>
      </c>
      <c r="C179" s="743">
        <v>6626</v>
      </c>
    </row>
    <row r="180" spans="1:3" ht="15.6">
      <c r="A180" s="743">
        <v>6627</v>
      </c>
      <c r="B180" s="748" t="s">
        <v>792</v>
      </c>
      <c r="C180" s="743">
        <v>6627</v>
      </c>
    </row>
    <row r="181" spans="1:3" ht="15.6">
      <c r="A181" s="743">
        <v>6628</v>
      </c>
      <c r="B181" s="754" t="s">
        <v>793</v>
      </c>
      <c r="C181" s="743">
        <v>6628</v>
      </c>
    </row>
    <row r="182" spans="1:3" ht="15.6">
      <c r="A182" s="743">
        <v>6629</v>
      </c>
      <c r="B182" s="757" t="s">
        <v>794</v>
      </c>
      <c r="C182" s="743">
        <v>6629</v>
      </c>
    </row>
    <row r="183" spans="1:3" ht="15.6">
      <c r="A183" s="758">
        <v>7701</v>
      </c>
      <c r="B183" s="746" t="s">
        <v>795</v>
      </c>
      <c r="C183" s="758">
        <v>7701</v>
      </c>
    </row>
    <row r="184" spans="1:3" ht="15.6">
      <c r="A184" s="743">
        <v>7708</v>
      </c>
      <c r="B184" s="746" t="s">
        <v>796</v>
      </c>
      <c r="C184" s="743">
        <v>7708</v>
      </c>
    </row>
    <row r="185" spans="1:3" ht="15.6">
      <c r="A185" s="743">
        <v>7711</v>
      </c>
      <c r="B185" s="749" t="s">
        <v>797</v>
      </c>
      <c r="C185" s="743">
        <v>7711</v>
      </c>
    </row>
    <row r="186" spans="1:3" ht="15.6">
      <c r="A186" s="743">
        <v>7712</v>
      </c>
      <c r="B186" s="746" t="s">
        <v>798</v>
      </c>
      <c r="C186" s="743">
        <v>7712</v>
      </c>
    </row>
    <row r="187" spans="1:3" ht="15.6">
      <c r="A187" s="743">
        <v>7713</v>
      </c>
      <c r="B187" s="759" t="s">
        <v>799</v>
      </c>
      <c r="C187" s="743">
        <v>7713</v>
      </c>
    </row>
    <row r="188" spans="1:3" ht="15.6">
      <c r="A188" s="743">
        <v>7714</v>
      </c>
      <c r="B188" s="745" t="s">
        <v>800</v>
      </c>
      <c r="C188" s="743">
        <v>7714</v>
      </c>
    </row>
    <row r="189" spans="1:3" ht="15.6">
      <c r="A189" s="743">
        <v>7718</v>
      </c>
      <c r="B189" s="746" t="s">
        <v>801</v>
      </c>
      <c r="C189" s="743">
        <v>7718</v>
      </c>
    </row>
    <row r="190" spans="1:3" ht="15.6">
      <c r="A190" s="743">
        <v>7719</v>
      </c>
      <c r="B190" s="747" t="s">
        <v>802</v>
      </c>
      <c r="C190" s="743">
        <v>7719</v>
      </c>
    </row>
    <row r="191" spans="1:3" ht="15.6">
      <c r="A191" s="743">
        <v>7731</v>
      </c>
      <c r="B191" s="746" t="s">
        <v>803</v>
      </c>
      <c r="C191" s="743">
        <v>7731</v>
      </c>
    </row>
    <row r="192" spans="1:3" ht="15.6">
      <c r="A192" s="743">
        <v>7732</v>
      </c>
      <c r="B192" s="747" t="s">
        <v>804</v>
      </c>
      <c r="C192" s="743">
        <v>7732</v>
      </c>
    </row>
    <row r="193" spans="1:3" ht="15.6">
      <c r="A193" s="743">
        <v>7733</v>
      </c>
      <c r="B193" s="747" t="s">
        <v>805</v>
      </c>
      <c r="C193" s="743">
        <v>7733</v>
      </c>
    </row>
    <row r="194" spans="1:3" ht="15.6">
      <c r="A194" s="743">
        <v>7735</v>
      </c>
      <c r="B194" s="747" t="s">
        <v>806</v>
      </c>
      <c r="C194" s="743">
        <v>7735</v>
      </c>
    </row>
    <row r="195" spans="1:3" ht="15.6">
      <c r="A195" s="743">
        <v>7736</v>
      </c>
      <c r="B195" s="746" t="s">
        <v>807</v>
      </c>
      <c r="C195" s="743">
        <v>7736</v>
      </c>
    </row>
    <row r="196" spans="1:3" ht="15.6">
      <c r="A196" s="743">
        <v>7737</v>
      </c>
      <c r="B196" s="747" t="s">
        <v>808</v>
      </c>
      <c r="C196" s="743">
        <v>7737</v>
      </c>
    </row>
    <row r="197" spans="1:3" ht="15.6">
      <c r="A197" s="743">
        <v>7738</v>
      </c>
      <c r="B197" s="747" t="s">
        <v>809</v>
      </c>
      <c r="C197" s="743">
        <v>7738</v>
      </c>
    </row>
    <row r="198" spans="1:3" ht="15.6">
      <c r="A198" s="743">
        <v>7739</v>
      </c>
      <c r="B198" s="751" t="s">
        <v>810</v>
      </c>
      <c r="C198" s="743">
        <v>7739</v>
      </c>
    </row>
    <row r="199" spans="1:3" ht="15.6">
      <c r="A199" s="743">
        <v>7740</v>
      </c>
      <c r="B199" s="751" t="s">
        <v>811</v>
      </c>
      <c r="C199" s="743">
        <v>7740</v>
      </c>
    </row>
    <row r="200" spans="1:3" ht="15.6">
      <c r="A200" s="743">
        <v>7741</v>
      </c>
      <c r="B200" s="747" t="s">
        <v>812</v>
      </c>
      <c r="C200" s="743">
        <v>7741</v>
      </c>
    </row>
    <row r="201" spans="1:3" ht="15.6">
      <c r="A201" s="743">
        <v>7742</v>
      </c>
      <c r="B201" s="747" t="s">
        <v>813</v>
      </c>
      <c r="C201" s="743">
        <v>7742</v>
      </c>
    </row>
    <row r="202" spans="1:3" ht="15.6">
      <c r="A202" s="743">
        <v>7743</v>
      </c>
      <c r="B202" s="747" t="s">
        <v>814</v>
      </c>
      <c r="C202" s="743">
        <v>7743</v>
      </c>
    </row>
    <row r="203" spans="1:3" ht="15.6">
      <c r="A203" s="743">
        <v>7744</v>
      </c>
      <c r="B203" s="757" t="s">
        <v>815</v>
      </c>
      <c r="C203" s="743">
        <v>7744</v>
      </c>
    </row>
    <row r="204" spans="1:3" ht="15.6">
      <c r="A204" s="743">
        <v>7745</v>
      </c>
      <c r="B204" s="747" t="s">
        <v>816</v>
      </c>
      <c r="C204" s="743">
        <v>7745</v>
      </c>
    </row>
    <row r="205" spans="1:3" ht="15.6">
      <c r="A205" s="743">
        <v>7746</v>
      </c>
      <c r="B205" s="747" t="s">
        <v>817</v>
      </c>
      <c r="C205" s="743">
        <v>7746</v>
      </c>
    </row>
    <row r="206" spans="1:3" ht="15.6">
      <c r="A206" s="743">
        <v>7747</v>
      </c>
      <c r="B206" s="746" t="s">
        <v>818</v>
      </c>
      <c r="C206" s="743">
        <v>7747</v>
      </c>
    </row>
    <row r="207" spans="1:3" ht="15.6">
      <c r="A207" s="743">
        <v>7748</v>
      </c>
      <c r="B207" s="749" t="s">
        <v>819</v>
      </c>
      <c r="C207" s="743">
        <v>7748</v>
      </c>
    </row>
    <row r="208" spans="1:3" ht="15.6">
      <c r="A208" s="743">
        <v>7751</v>
      </c>
      <c r="B208" s="747" t="s">
        <v>820</v>
      </c>
      <c r="C208" s="743">
        <v>7751</v>
      </c>
    </row>
    <row r="209" spans="1:3" ht="15.6">
      <c r="A209" s="743">
        <v>7752</v>
      </c>
      <c r="B209" s="747" t="s">
        <v>821</v>
      </c>
      <c r="C209" s="743">
        <v>7752</v>
      </c>
    </row>
    <row r="210" spans="1:3" ht="15.6">
      <c r="A210" s="743">
        <v>7755</v>
      </c>
      <c r="B210" s="748" t="s">
        <v>0</v>
      </c>
      <c r="C210" s="743">
        <v>7755</v>
      </c>
    </row>
    <row r="211" spans="1:3" ht="15.6">
      <c r="A211" s="743">
        <v>7758</v>
      </c>
      <c r="B211" s="746" t="s">
        <v>1</v>
      </c>
      <c r="C211" s="743">
        <v>7758</v>
      </c>
    </row>
    <row r="212" spans="1:3" ht="15.6">
      <c r="A212" s="743">
        <v>7759</v>
      </c>
      <c r="B212" s="747" t="s">
        <v>2</v>
      </c>
      <c r="C212" s="743">
        <v>7759</v>
      </c>
    </row>
    <row r="213" spans="1:3" ht="15.6">
      <c r="A213" s="743">
        <v>7761</v>
      </c>
      <c r="B213" s="746" t="s">
        <v>3</v>
      </c>
      <c r="C213" s="743">
        <v>7761</v>
      </c>
    </row>
    <row r="214" spans="1:3" ht="15.6">
      <c r="A214" s="743">
        <v>7762</v>
      </c>
      <c r="B214" s="746" t="s">
        <v>4</v>
      </c>
      <c r="C214" s="743">
        <v>7762</v>
      </c>
    </row>
    <row r="215" spans="1:3" ht="15.6">
      <c r="A215" s="743">
        <v>7768</v>
      </c>
      <c r="B215" s="746" t="s">
        <v>5</v>
      </c>
      <c r="C215" s="743">
        <v>7768</v>
      </c>
    </row>
    <row r="216" spans="1:3" ht="15.6">
      <c r="A216" s="743">
        <v>8801</v>
      </c>
      <c r="B216" s="749" t="s">
        <v>6</v>
      </c>
      <c r="C216" s="743">
        <v>8801</v>
      </c>
    </row>
    <row r="217" spans="1:3" ht="15.6">
      <c r="A217" s="743">
        <v>8802</v>
      </c>
      <c r="B217" s="746" t="s">
        <v>7</v>
      </c>
      <c r="C217" s="743">
        <v>8802</v>
      </c>
    </row>
    <row r="218" spans="1:3" ht="15.6">
      <c r="A218" s="743">
        <v>8803</v>
      </c>
      <c r="B218" s="746" t="s">
        <v>8</v>
      </c>
      <c r="C218" s="743">
        <v>8803</v>
      </c>
    </row>
    <row r="219" spans="1:3" ht="15.6">
      <c r="A219" s="743">
        <v>8804</v>
      </c>
      <c r="B219" s="746" t="s">
        <v>9</v>
      </c>
      <c r="C219" s="743">
        <v>8804</v>
      </c>
    </row>
    <row r="220" spans="1:3" ht="15.6">
      <c r="A220" s="743">
        <v>8805</v>
      </c>
      <c r="B220" s="748" t="s">
        <v>10</v>
      </c>
      <c r="C220" s="743">
        <v>8805</v>
      </c>
    </row>
    <row r="221" spans="1:3" ht="15.6">
      <c r="A221" s="743">
        <v>8807</v>
      </c>
      <c r="B221" s="754" t="s">
        <v>11</v>
      </c>
      <c r="C221" s="743">
        <v>8807</v>
      </c>
    </row>
    <row r="222" spans="1:3" ht="15.6">
      <c r="A222" s="743">
        <v>8808</v>
      </c>
      <c r="B222" s="747" t="s">
        <v>12</v>
      </c>
      <c r="C222" s="743">
        <v>8808</v>
      </c>
    </row>
    <row r="223" spans="1:3" ht="15.6">
      <c r="A223" s="743">
        <v>8809</v>
      </c>
      <c r="B223" s="747" t="s">
        <v>13</v>
      </c>
      <c r="C223" s="743">
        <v>8809</v>
      </c>
    </row>
    <row r="224" spans="1:3" ht="15.6">
      <c r="A224" s="743">
        <v>8811</v>
      </c>
      <c r="B224" s="746" t="s">
        <v>14</v>
      </c>
      <c r="C224" s="743">
        <v>8811</v>
      </c>
    </row>
    <row r="225" spans="1:3" ht="15.6">
      <c r="A225" s="743">
        <v>8813</v>
      </c>
      <c r="B225" s="747" t="s">
        <v>15</v>
      </c>
      <c r="C225" s="743">
        <v>8813</v>
      </c>
    </row>
    <row r="226" spans="1:3" ht="15.6">
      <c r="A226" s="743">
        <v>8814</v>
      </c>
      <c r="B226" s="746" t="s">
        <v>16</v>
      </c>
      <c r="C226" s="743">
        <v>8814</v>
      </c>
    </row>
    <row r="227" spans="1:3" ht="15.6">
      <c r="A227" s="743">
        <v>8815</v>
      </c>
      <c r="B227" s="746" t="s">
        <v>17</v>
      </c>
      <c r="C227" s="743">
        <v>8815</v>
      </c>
    </row>
    <row r="228" spans="1:3" ht="15.6">
      <c r="A228" s="743">
        <v>8816</v>
      </c>
      <c r="B228" s="747" t="s">
        <v>18</v>
      </c>
      <c r="C228" s="743">
        <v>8816</v>
      </c>
    </row>
    <row r="229" spans="1:3" ht="15.6">
      <c r="A229" s="743">
        <v>8817</v>
      </c>
      <c r="B229" s="747" t="s">
        <v>19</v>
      </c>
      <c r="C229" s="743">
        <v>8817</v>
      </c>
    </row>
    <row r="230" spans="1:3" ht="15.6">
      <c r="A230" s="743">
        <v>8821</v>
      </c>
      <c r="B230" s="747" t="s">
        <v>20</v>
      </c>
      <c r="C230" s="743">
        <v>8821</v>
      </c>
    </row>
    <row r="231" spans="1:3" ht="15.6">
      <c r="A231" s="743">
        <v>8824</v>
      </c>
      <c r="B231" s="749" t="s">
        <v>21</v>
      </c>
      <c r="C231" s="743">
        <v>8824</v>
      </c>
    </row>
    <row r="232" spans="1:3" ht="15.6">
      <c r="A232" s="743">
        <v>8825</v>
      </c>
      <c r="B232" s="749" t="s">
        <v>22</v>
      </c>
      <c r="C232" s="743">
        <v>8825</v>
      </c>
    </row>
    <row r="233" spans="1:3" ht="15.6">
      <c r="A233" s="743">
        <v>8826</v>
      </c>
      <c r="B233" s="749" t="s">
        <v>23</v>
      </c>
      <c r="C233" s="743">
        <v>8826</v>
      </c>
    </row>
    <row r="234" spans="1:3" ht="15.6">
      <c r="A234" s="743">
        <v>8827</v>
      </c>
      <c r="B234" s="749" t="s">
        <v>24</v>
      </c>
      <c r="C234" s="743">
        <v>8827</v>
      </c>
    </row>
    <row r="235" spans="1:3" ht="15.6">
      <c r="A235" s="743">
        <v>8828</v>
      </c>
      <c r="B235" s="746" t="s">
        <v>25</v>
      </c>
      <c r="C235" s="743">
        <v>8828</v>
      </c>
    </row>
    <row r="236" spans="1:3" ht="15.6">
      <c r="A236" s="743">
        <v>8829</v>
      </c>
      <c r="B236" s="746" t="s">
        <v>26</v>
      </c>
      <c r="C236" s="743">
        <v>8829</v>
      </c>
    </row>
    <row r="237" spans="1:3" ht="15.6">
      <c r="A237" s="743">
        <v>8831</v>
      </c>
      <c r="B237" s="746" t="s">
        <v>27</v>
      </c>
      <c r="C237" s="743">
        <v>8831</v>
      </c>
    </row>
    <row r="238" spans="1:3" ht="15.6">
      <c r="A238" s="743">
        <v>8832</v>
      </c>
      <c r="B238" s="747" t="s">
        <v>28</v>
      </c>
      <c r="C238" s="743">
        <v>8832</v>
      </c>
    </row>
    <row r="239" spans="1:3" ht="15.6">
      <c r="A239" s="743">
        <v>8833</v>
      </c>
      <c r="B239" s="746" t="s">
        <v>29</v>
      </c>
      <c r="C239" s="743">
        <v>8833</v>
      </c>
    </row>
    <row r="240" spans="1:3" ht="15.6">
      <c r="A240" s="743">
        <v>8834</v>
      </c>
      <c r="B240" s="747" t="s">
        <v>30</v>
      </c>
      <c r="C240" s="743">
        <v>8834</v>
      </c>
    </row>
    <row r="241" spans="1:3" ht="15.6">
      <c r="A241" s="743">
        <v>8835</v>
      </c>
      <c r="B241" s="747" t="s">
        <v>905</v>
      </c>
      <c r="C241" s="743">
        <v>8835</v>
      </c>
    </row>
    <row r="242" spans="1:3" ht="15.6">
      <c r="A242" s="743">
        <v>8836</v>
      </c>
      <c r="B242" s="746" t="s">
        <v>906</v>
      </c>
      <c r="C242" s="743">
        <v>8836</v>
      </c>
    </row>
    <row r="243" spans="1:3" ht="15.6">
      <c r="A243" s="743">
        <v>8837</v>
      </c>
      <c r="B243" s="746" t="s">
        <v>907</v>
      </c>
      <c r="C243" s="743">
        <v>8837</v>
      </c>
    </row>
    <row r="244" spans="1:3" ht="15.6">
      <c r="A244" s="743">
        <v>8838</v>
      </c>
      <c r="B244" s="746" t="s">
        <v>908</v>
      </c>
      <c r="C244" s="743">
        <v>8838</v>
      </c>
    </row>
    <row r="245" spans="1:3" ht="15.6">
      <c r="A245" s="743">
        <v>8839</v>
      </c>
      <c r="B245" s="747" t="s">
        <v>909</v>
      </c>
      <c r="C245" s="743">
        <v>8839</v>
      </c>
    </row>
    <row r="246" spans="1:3" ht="15.6">
      <c r="A246" s="743">
        <v>8845</v>
      </c>
      <c r="B246" s="748" t="s">
        <v>910</v>
      </c>
      <c r="C246" s="743">
        <v>8845</v>
      </c>
    </row>
    <row r="247" spans="1:3" ht="15.6">
      <c r="A247" s="743">
        <v>8848</v>
      </c>
      <c r="B247" s="754" t="s">
        <v>911</v>
      </c>
      <c r="C247" s="743">
        <v>8848</v>
      </c>
    </row>
    <row r="248" spans="1:3" ht="15.6">
      <c r="A248" s="743">
        <v>8849</v>
      </c>
      <c r="B248" s="746" t="s">
        <v>912</v>
      </c>
      <c r="C248" s="743">
        <v>8849</v>
      </c>
    </row>
    <row r="249" spans="1:3" ht="15.6">
      <c r="A249" s="743">
        <v>8851</v>
      </c>
      <c r="B249" s="746" t="s">
        <v>913</v>
      </c>
      <c r="C249" s="743">
        <v>8851</v>
      </c>
    </row>
    <row r="250" spans="1:3" ht="15.6">
      <c r="A250" s="743">
        <v>8852</v>
      </c>
      <c r="B250" s="746" t="s">
        <v>914</v>
      </c>
      <c r="C250" s="743">
        <v>8852</v>
      </c>
    </row>
    <row r="251" spans="1:3" ht="15.6">
      <c r="A251" s="743">
        <v>8853</v>
      </c>
      <c r="B251" s="746" t="s">
        <v>915</v>
      </c>
      <c r="C251" s="743">
        <v>8853</v>
      </c>
    </row>
    <row r="252" spans="1:3" ht="15.6">
      <c r="A252" s="743">
        <v>8855</v>
      </c>
      <c r="B252" s="748" t="s">
        <v>916</v>
      </c>
      <c r="C252" s="743">
        <v>8855</v>
      </c>
    </row>
    <row r="253" spans="1:3" ht="15.6">
      <c r="A253" s="743">
        <v>8858</v>
      </c>
      <c r="B253" s="757" t="s">
        <v>917</v>
      </c>
      <c r="C253" s="743">
        <v>8858</v>
      </c>
    </row>
    <row r="254" spans="1:3" ht="15.6">
      <c r="A254" s="743">
        <v>8859</v>
      </c>
      <c r="B254" s="747" t="s">
        <v>918</v>
      </c>
      <c r="C254" s="743">
        <v>8859</v>
      </c>
    </row>
    <row r="255" spans="1:3" ht="15.6">
      <c r="A255" s="743">
        <v>8861</v>
      </c>
      <c r="B255" s="746" t="s">
        <v>919</v>
      </c>
      <c r="C255" s="743">
        <v>8861</v>
      </c>
    </row>
    <row r="256" spans="1:3" ht="15.6">
      <c r="A256" s="743">
        <v>8862</v>
      </c>
      <c r="B256" s="747" t="s">
        <v>920</v>
      </c>
      <c r="C256" s="743">
        <v>8862</v>
      </c>
    </row>
    <row r="257" spans="1:3" ht="15.6">
      <c r="A257" s="743">
        <v>8863</v>
      </c>
      <c r="B257" s="747" t="s">
        <v>921</v>
      </c>
      <c r="C257" s="743">
        <v>8863</v>
      </c>
    </row>
    <row r="258" spans="1:3" ht="15.6">
      <c r="A258" s="743">
        <v>8864</v>
      </c>
      <c r="B258" s="746" t="s">
        <v>922</v>
      </c>
      <c r="C258" s="743">
        <v>8864</v>
      </c>
    </row>
    <row r="259" spans="1:3" ht="15.6">
      <c r="A259" s="743">
        <v>8865</v>
      </c>
      <c r="B259" s="747" t="s">
        <v>923</v>
      </c>
      <c r="C259" s="743">
        <v>8865</v>
      </c>
    </row>
    <row r="260" spans="1:3" ht="15.6">
      <c r="A260" s="743">
        <v>8866</v>
      </c>
      <c r="B260" s="747" t="s">
        <v>1556</v>
      </c>
      <c r="C260" s="743">
        <v>8866</v>
      </c>
    </row>
    <row r="261" spans="1:3" ht="15.6">
      <c r="A261" s="743">
        <v>8867</v>
      </c>
      <c r="B261" s="747" t="s">
        <v>1557</v>
      </c>
      <c r="C261" s="743">
        <v>8867</v>
      </c>
    </row>
    <row r="262" spans="1:3" ht="15.6">
      <c r="A262" s="743">
        <v>8868</v>
      </c>
      <c r="B262" s="747" t="s">
        <v>1558</v>
      </c>
      <c r="C262" s="743">
        <v>8868</v>
      </c>
    </row>
    <row r="263" spans="1:3" ht="15.6">
      <c r="A263" s="743">
        <v>8869</v>
      </c>
      <c r="B263" s="746" t="s">
        <v>1559</v>
      </c>
      <c r="C263" s="743">
        <v>8869</v>
      </c>
    </row>
    <row r="264" spans="1:3" ht="15.6">
      <c r="A264" s="743">
        <v>8871</v>
      </c>
      <c r="B264" s="747" t="s">
        <v>1560</v>
      </c>
      <c r="C264" s="743">
        <v>8871</v>
      </c>
    </row>
    <row r="265" spans="1:3" ht="15.6">
      <c r="A265" s="743">
        <v>8872</v>
      </c>
      <c r="B265" s="747" t="s">
        <v>931</v>
      </c>
      <c r="C265" s="743">
        <v>8872</v>
      </c>
    </row>
    <row r="266" spans="1:3" ht="15.6">
      <c r="A266" s="743">
        <v>8873</v>
      </c>
      <c r="B266" s="747" t="s">
        <v>932</v>
      </c>
      <c r="C266" s="743">
        <v>8873</v>
      </c>
    </row>
    <row r="267" spans="1:3" ht="16.5" customHeight="1">
      <c r="A267" s="743">
        <v>8875</v>
      </c>
      <c r="B267" s="747" t="s">
        <v>933</v>
      </c>
      <c r="C267" s="743">
        <v>8875</v>
      </c>
    </row>
    <row r="268" spans="1:3" ht="15.6">
      <c r="A268" s="743">
        <v>8876</v>
      </c>
      <c r="B268" s="747" t="s">
        <v>934</v>
      </c>
      <c r="C268" s="743">
        <v>8876</v>
      </c>
    </row>
    <row r="269" spans="1:3" ht="15.6">
      <c r="A269" s="743">
        <v>8877</v>
      </c>
      <c r="B269" s="746" t="s">
        <v>935</v>
      </c>
      <c r="C269" s="743">
        <v>8877</v>
      </c>
    </row>
    <row r="270" spans="1:3" ht="15.6">
      <c r="A270" s="743">
        <v>8878</v>
      </c>
      <c r="B270" s="757" t="s">
        <v>936</v>
      </c>
      <c r="C270" s="743">
        <v>8878</v>
      </c>
    </row>
    <row r="271" spans="1:3" ht="15.6">
      <c r="A271" s="743">
        <v>8885</v>
      </c>
      <c r="B271" s="749" t="s">
        <v>937</v>
      </c>
      <c r="C271" s="743">
        <v>8885</v>
      </c>
    </row>
    <row r="272" spans="1:3" ht="15.6">
      <c r="A272" s="743">
        <v>8888</v>
      </c>
      <c r="B272" s="746" t="s">
        <v>938</v>
      </c>
      <c r="C272" s="743">
        <v>8888</v>
      </c>
    </row>
    <row r="273" spans="1:3" ht="15.6">
      <c r="A273" s="743">
        <v>8897</v>
      </c>
      <c r="B273" s="746" t="s">
        <v>939</v>
      </c>
      <c r="C273" s="743">
        <v>8897</v>
      </c>
    </row>
    <row r="274" spans="1:3" ht="15.6">
      <c r="A274" s="743">
        <v>8898</v>
      </c>
      <c r="B274" s="746" t="s">
        <v>940</v>
      </c>
      <c r="C274" s="743">
        <v>8898</v>
      </c>
    </row>
    <row r="275" spans="1:3" ht="15.6">
      <c r="A275" s="743">
        <v>9910</v>
      </c>
      <c r="B275" s="749" t="s">
        <v>941</v>
      </c>
      <c r="C275" s="743">
        <v>9910</v>
      </c>
    </row>
    <row r="276" spans="1:3" ht="15.6">
      <c r="A276" s="743">
        <v>9997</v>
      </c>
      <c r="B276" s="746" t="s">
        <v>942</v>
      </c>
      <c r="C276" s="743">
        <v>9997</v>
      </c>
    </row>
    <row r="277" spans="1:3" ht="15.6">
      <c r="A277" s="743">
        <v>9998</v>
      </c>
      <c r="B277" s="746" t="s">
        <v>943</v>
      </c>
      <c r="C277" s="743">
        <v>9998</v>
      </c>
    </row>
    <row r="282" spans="1:3">
      <c r="A282" s="779" t="s">
        <v>1446</v>
      </c>
      <c r="B282" s="780" t="s">
        <v>1451</v>
      </c>
    </row>
    <row r="283" spans="1:3">
      <c r="A283" s="791" t="s">
        <v>944</v>
      </c>
      <c r="B283" s="792"/>
      <c r="C283" s="792"/>
    </row>
    <row r="284" spans="1:3">
      <c r="A284" s="793" t="s">
        <v>1797</v>
      </c>
      <c r="B284" s="794"/>
      <c r="C284" s="794"/>
    </row>
    <row r="285" spans="1:3">
      <c r="A285" s="795" t="s">
        <v>1798</v>
      </c>
      <c r="B285" s="796" t="s">
        <v>1799</v>
      </c>
      <c r="C285" s="796" t="s">
        <v>1797</v>
      </c>
    </row>
    <row r="286" spans="1:3">
      <c r="A286" s="795" t="s">
        <v>1800</v>
      </c>
      <c r="B286" s="796" t="s">
        <v>1801</v>
      </c>
      <c r="C286" s="796" t="s">
        <v>1797</v>
      </c>
    </row>
    <row r="287" spans="1:3">
      <c r="A287" s="795" t="s">
        <v>1802</v>
      </c>
      <c r="B287" s="796" t="s">
        <v>1803</v>
      </c>
      <c r="C287" s="796" t="s">
        <v>1797</v>
      </c>
    </row>
    <row r="288" spans="1:3">
      <c r="A288" s="795" t="s">
        <v>1804</v>
      </c>
      <c r="B288" s="796" t="s">
        <v>1805</v>
      </c>
      <c r="C288" s="796" t="s">
        <v>1797</v>
      </c>
    </row>
    <row r="289" spans="1:3">
      <c r="A289" s="795" t="s">
        <v>1806</v>
      </c>
      <c r="B289" s="796" t="s">
        <v>1807</v>
      </c>
      <c r="C289" s="796" t="s">
        <v>1797</v>
      </c>
    </row>
    <row r="290" spans="1:3">
      <c r="A290" s="795" t="s">
        <v>1808</v>
      </c>
      <c r="B290" s="796" t="s">
        <v>1809</v>
      </c>
      <c r="C290" s="796" t="s">
        <v>1797</v>
      </c>
    </row>
    <row r="291" spans="1:3">
      <c r="A291" s="795" t="s">
        <v>1810</v>
      </c>
      <c r="B291" s="796" t="s">
        <v>1811</v>
      </c>
      <c r="C291" s="796" t="s">
        <v>1797</v>
      </c>
    </row>
    <row r="292" spans="1:3">
      <c r="A292" s="795" t="s">
        <v>1812</v>
      </c>
      <c r="B292" s="796" t="s">
        <v>1813</v>
      </c>
      <c r="C292" s="796" t="s">
        <v>1797</v>
      </c>
    </row>
    <row r="293" spans="1:3">
      <c r="A293" s="795" t="s">
        <v>1814</v>
      </c>
      <c r="B293" s="796" t="s">
        <v>1815</v>
      </c>
      <c r="C293" s="796" t="s">
        <v>1797</v>
      </c>
    </row>
    <row r="294" spans="1:3">
      <c r="A294" s="795" t="s">
        <v>1816</v>
      </c>
      <c r="B294" s="796" t="s">
        <v>1817</v>
      </c>
      <c r="C294" s="796" t="s">
        <v>1797</v>
      </c>
    </row>
    <row r="295" spans="1:3">
      <c r="A295" s="795" t="s">
        <v>1818</v>
      </c>
      <c r="B295" s="796" t="s">
        <v>1819</v>
      </c>
      <c r="C295" s="796" t="s">
        <v>1797</v>
      </c>
    </row>
    <row r="296" spans="1:3">
      <c r="A296" s="795" t="s">
        <v>1820</v>
      </c>
      <c r="B296" s="796">
        <v>98315</v>
      </c>
      <c r="C296" s="796" t="s">
        <v>1797</v>
      </c>
    </row>
    <row r="297" spans="1:3">
      <c r="A297" s="793" t="s">
        <v>1821</v>
      </c>
      <c r="B297" s="797"/>
      <c r="C297" s="797"/>
    </row>
    <row r="298" spans="1:3">
      <c r="A298" s="795" t="s">
        <v>945</v>
      </c>
      <c r="B298" s="796" t="s">
        <v>946</v>
      </c>
      <c r="C298" s="796" t="s">
        <v>1821</v>
      </c>
    </row>
    <row r="299" spans="1:3">
      <c r="A299" s="795" t="s">
        <v>1822</v>
      </c>
      <c r="B299" s="796" t="s">
        <v>947</v>
      </c>
      <c r="C299" s="796" t="s">
        <v>1821</v>
      </c>
    </row>
    <row r="300" spans="1:3">
      <c r="A300" s="795" t="s">
        <v>948</v>
      </c>
      <c r="B300" s="796" t="s">
        <v>949</v>
      </c>
      <c r="C300" s="796" t="s">
        <v>1821</v>
      </c>
    </row>
    <row r="301" spans="1:3">
      <c r="A301" s="795" t="s">
        <v>950</v>
      </c>
      <c r="B301" s="796" t="s">
        <v>951</v>
      </c>
      <c r="C301" s="796" t="s">
        <v>1821</v>
      </c>
    </row>
    <row r="302" spans="1:3">
      <c r="A302" s="795" t="s">
        <v>952</v>
      </c>
      <c r="B302" s="796" t="s">
        <v>953</v>
      </c>
      <c r="C302" s="796" t="s">
        <v>1821</v>
      </c>
    </row>
    <row r="303" spans="1:3">
      <c r="A303" s="795" t="s">
        <v>1823</v>
      </c>
      <c r="B303" s="796" t="s">
        <v>954</v>
      </c>
      <c r="C303" s="796" t="s">
        <v>1821</v>
      </c>
    </row>
    <row r="304" spans="1:3">
      <c r="A304" s="795" t="s">
        <v>955</v>
      </c>
      <c r="B304" s="796" t="s">
        <v>956</v>
      </c>
      <c r="C304" s="796" t="s">
        <v>1821</v>
      </c>
    </row>
    <row r="305" spans="1:3">
      <c r="A305" s="795" t="s">
        <v>957</v>
      </c>
      <c r="B305" s="796" t="s">
        <v>958</v>
      </c>
      <c r="C305" s="796" t="s">
        <v>1821</v>
      </c>
    </row>
    <row r="306" spans="1:3">
      <c r="A306" s="793" t="s">
        <v>1824</v>
      </c>
      <c r="B306" s="796"/>
      <c r="C306" s="796"/>
    </row>
    <row r="307" spans="1:3">
      <c r="A307" s="795" t="s">
        <v>1825</v>
      </c>
      <c r="B307" s="796" t="s">
        <v>1826</v>
      </c>
      <c r="C307" s="796" t="s">
        <v>1824</v>
      </c>
    </row>
    <row r="308" spans="1:3">
      <c r="A308" s="795" t="s">
        <v>1827</v>
      </c>
      <c r="B308" s="796" t="s">
        <v>1828</v>
      </c>
      <c r="C308" s="796" t="s">
        <v>1824</v>
      </c>
    </row>
    <row r="309" spans="1:3">
      <c r="A309" s="795" t="s">
        <v>1829</v>
      </c>
      <c r="B309" s="796" t="s">
        <v>1830</v>
      </c>
      <c r="C309" s="796" t="s">
        <v>1824</v>
      </c>
    </row>
    <row r="310" spans="1:3">
      <c r="A310" s="795" t="s">
        <v>1831</v>
      </c>
      <c r="B310" s="796" t="s">
        <v>1832</v>
      </c>
      <c r="C310" s="796" t="s">
        <v>1824</v>
      </c>
    </row>
    <row r="311" spans="1:3">
      <c r="A311" s="795" t="s">
        <v>1833</v>
      </c>
      <c r="B311" s="796" t="s">
        <v>1834</v>
      </c>
      <c r="C311" s="796" t="s">
        <v>1824</v>
      </c>
    </row>
    <row r="312" spans="1:3">
      <c r="A312" s="795" t="s">
        <v>1835</v>
      </c>
      <c r="B312" s="796" t="s">
        <v>1836</v>
      </c>
      <c r="C312" s="796" t="s">
        <v>1824</v>
      </c>
    </row>
    <row r="313" spans="1:3">
      <c r="A313" s="795" t="s">
        <v>1837</v>
      </c>
      <c r="B313" s="796" t="s">
        <v>1838</v>
      </c>
      <c r="C313" s="796" t="s">
        <v>1824</v>
      </c>
    </row>
    <row r="314" spans="1:3">
      <c r="A314" s="795" t="s">
        <v>1839</v>
      </c>
      <c r="B314" s="796" t="s">
        <v>1840</v>
      </c>
      <c r="C314" s="796" t="s">
        <v>1824</v>
      </c>
    </row>
    <row r="315" spans="1:3">
      <c r="A315" s="795" t="s">
        <v>1841</v>
      </c>
      <c r="B315" s="796" t="s">
        <v>1842</v>
      </c>
      <c r="C315" s="796" t="s">
        <v>1824</v>
      </c>
    </row>
    <row r="316" spans="1:3">
      <c r="A316" s="795" t="s">
        <v>1843</v>
      </c>
      <c r="B316" s="796" t="s">
        <v>1844</v>
      </c>
      <c r="C316" s="796" t="s">
        <v>1824</v>
      </c>
    </row>
    <row r="317" spans="1:3">
      <c r="A317" s="795" t="s">
        <v>1845</v>
      </c>
      <c r="B317" s="796" t="s">
        <v>1846</v>
      </c>
      <c r="C317" s="796" t="s">
        <v>1824</v>
      </c>
    </row>
    <row r="318" spans="1:3">
      <c r="A318" s="795" t="s">
        <v>1847</v>
      </c>
      <c r="B318" s="796" t="s">
        <v>1848</v>
      </c>
      <c r="C318" s="796" t="s">
        <v>1824</v>
      </c>
    </row>
    <row r="319" spans="1:3">
      <c r="A319" s="795" t="s">
        <v>1849</v>
      </c>
      <c r="B319" s="796">
        <v>99001</v>
      </c>
      <c r="C319" s="796"/>
    </row>
    <row r="322" spans="1:2">
      <c r="A322" s="779" t="s">
        <v>1446</v>
      </c>
      <c r="B322" s="780" t="s">
        <v>1450</v>
      </c>
    </row>
    <row r="323" spans="1:2" ht="15.6">
      <c r="B323" s="790" t="s">
        <v>1447</v>
      </c>
    </row>
    <row r="324" spans="1:2" ht="18.600000000000001" thickBot="1">
      <c r="B324" s="790" t="s">
        <v>1448</v>
      </c>
    </row>
    <row r="325" spans="1:2" ht="16.8">
      <c r="A325" s="798" t="s">
        <v>959</v>
      </c>
      <c r="B325" s="799" t="s">
        <v>960</v>
      </c>
    </row>
    <row r="326" spans="1:2" ht="16.8">
      <c r="A326" s="800" t="s">
        <v>961</v>
      </c>
      <c r="B326" s="801" t="s">
        <v>962</v>
      </c>
    </row>
    <row r="327" spans="1:2" ht="16.8">
      <c r="A327" s="800" t="s">
        <v>963</v>
      </c>
      <c r="B327" s="802" t="s">
        <v>964</v>
      </c>
    </row>
    <row r="328" spans="1:2" ht="16.8">
      <c r="A328" s="800" t="s">
        <v>965</v>
      </c>
      <c r="B328" s="802" t="s">
        <v>966</v>
      </c>
    </row>
    <row r="329" spans="1:2" ht="16.8">
      <c r="A329" s="800" t="s">
        <v>967</v>
      </c>
      <c r="B329" s="802" t="s">
        <v>968</v>
      </c>
    </row>
    <row r="330" spans="1:2" ht="16.8">
      <c r="A330" s="800" t="s">
        <v>969</v>
      </c>
      <c r="B330" s="802" t="s">
        <v>970</v>
      </c>
    </row>
    <row r="331" spans="1:2" ht="16.8">
      <c r="A331" s="800" t="s">
        <v>971</v>
      </c>
      <c r="B331" s="802" t="s">
        <v>972</v>
      </c>
    </row>
    <row r="332" spans="1:2" ht="16.8">
      <c r="A332" s="800" t="s">
        <v>973</v>
      </c>
      <c r="B332" s="802" t="s">
        <v>974</v>
      </c>
    </row>
    <row r="333" spans="1:2" ht="16.8">
      <c r="A333" s="800" t="s">
        <v>975</v>
      </c>
      <c r="B333" s="802" t="s">
        <v>976</v>
      </c>
    </row>
    <row r="334" spans="1:2" ht="16.8">
      <c r="A334" s="800" t="s">
        <v>977</v>
      </c>
      <c r="B334" s="802" t="s">
        <v>978</v>
      </c>
    </row>
    <row r="335" spans="1:2" ht="16.8">
      <c r="A335" s="800" t="s">
        <v>979</v>
      </c>
      <c r="B335" s="802" t="s">
        <v>980</v>
      </c>
    </row>
    <row r="336" spans="1:2" ht="16.8">
      <c r="A336" s="800" t="s">
        <v>981</v>
      </c>
      <c r="B336" s="803" t="s">
        <v>982</v>
      </c>
    </row>
    <row r="337" spans="1:256" ht="16.8">
      <c r="A337" s="800" t="s">
        <v>983</v>
      </c>
      <c r="B337" s="803" t="s">
        <v>984</v>
      </c>
    </row>
    <row r="338" spans="1:256" ht="17.399999999999999">
      <c r="A338" s="800" t="s">
        <v>985</v>
      </c>
      <c r="B338" s="802" t="s">
        <v>986</v>
      </c>
      <c r="E338" s="804"/>
      <c r="F338" s="804"/>
      <c r="G338" s="804"/>
      <c r="H338" s="804"/>
      <c r="I338" s="804"/>
      <c r="J338" s="804"/>
      <c r="K338" s="804"/>
      <c r="L338" s="804"/>
      <c r="M338" s="804"/>
      <c r="N338" s="804"/>
      <c r="O338" s="804"/>
      <c r="P338" s="804"/>
      <c r="Q338" s="804"/>
      <c r="R338" s="804"/>
      <c r="S338" s="804"/>
      <c r="T338" s="804"/>
      <c r="U338" s="804"/>
      <c r="V338" s="804"/>
      <c r="W338" s="804"/>
      <c r="X338" s="804"/>
      <c r="Y338" s="804"/>
      <c r="Z338" s="804"/>
      <c r="AA338" s="804"/>
      <c r="AB338" s="804"/>
      <c r="AC338" s="804"/>
      <c r="AD338" s="804"/>
      <c r="AE338" s="804"/>
      <c r="AF338" s="804"/>
      <c r="AG338" s="804"/>
      <c r="AH338" s="804"/>
      <c r="AI338" s="804"/>
      <c r="AJ338" s="804"/>
      <c r="AK338" s="804"/>
      <c r="AL338" s="804"/>
      <c r="AM338" s="804"/>
      <c r="AN338" s="804"/>
      <c r="AO338" s="804"/>
      <c r="AP338" s="804"/>
      <c r="AQ338" s="804"/>
      <c r="AR338" s="804"/>
      <c r="AS338" s="804"/>
      <c r="AT338" s="804"/>
      <c r="AU338" s="804"/>
      <c r="AV338" s="804"/>
      <c r="AW338" s="804"/>
      <c r="AX338" s="804"/>
      <c r="AY338" s="804"/>
      <c r="AZ338" s="804"/>
      <c r="BA338" s="804"/>
      <c r="BB338" s="804"/>
      <c r="BC338" s="804"/>
      <c r="BD338" s="804"/>
      <c r="BE338" s="804"/>
      <c r="BF338" s="804"/>
      <c r="BG338" s="804"/>
      <c r="BH338" s="804"/>
      <c r="BI338" s="804"/>
      <c r="BJ338" s="804"/>
      <c r="BK338" s="804"/>
      <c r="BL338" s="804"/>
      <c r="BM338" s="804"/>
      <c r="BN338" s="804"/>
      <c r="BO338" s="804"/>
      <c r="BP338" s="804"/>
      <c r="BQ338" s="804"/>
      <c r="BR338" s="804"/>
      <c r="BS338" s="804"/>
      <c r="BT338" s="804"/>
      <c r="BU338" s="804"/>
      <c r="BV338" s="804"/>
      <c r="BW338" s="804"/>
      <c r="BX338" s="804"/>
      <c r="BY338" s="804"/>
      <c r="BZ338" s="804"/>
      <c r="CA338" s="804"/>
      <c r="CB338" s="804"/>
      <c r="CC338" s="804"/>
      <c r="CD338" s="804"/>
      <c r="CE338" s="804"/>
      <c r="CF338" s="804"/>
      <c r="CG338" s="804"/>
      <c r="CH338" s="804"/>
      <c r="CI338" s="804"/>
      <c r="CJ338" s="804"/>
      <c r="CK338" s="804"/>
      <c r="CL338" s="804"/>
      <c r="CM338" s="804"/>
      <c r="CN338" s="804"/>
      <c r="CO338" s="804"/>
      <c r="CP338" s="804"/>
      <c r="CQ338" s="804"/>
      <c r="CR338" s="804"/>
      <c r="CS338" s="804"/>
      <c r="CT338" s="804"/>
      <c r="CU338" s="804"/>
      <c r="CV338" s="804"/>
      <c r="CW338" s="804"/>
      <c r="CX338" s="804"/>
      <c r="CY338" s="804"/>
      <c r="CZ338" s="804"/>
      <c r="DA338" s="804"/>
      <c r="DB338" s="804"/>
      <c r="DC338" s="804"/>
      <c r="DD338" s="804"/>
      <c r="DE338" s="804"/>
      <c r="DF338" s="804"/>
      <c r="DG338" s="804"/>
      <c r="DH338" s="804"/>
      <c r="DI338" s="804"/>
      <c r="DJ338" s="804"/>
      <c r="DK338" s="804"/>
      <c r="DL338" s="804"/>
      <c r="DM338" s="804"/>
      <c r="DN338" s="804"/>
      <c r="DO338" s="804"/>
      <c r="DP338" s="804"/>
      <c r="DQ338" s="804"/>
      <c r="DR338" s="804"/>
      <c r="DS338" s="804"/>
      <c r="DT338" s="804"/>
      <c r="DU338" s="804"/>
      <c r="DV338" s="804"/>
      <c r="DW338" s="804"/>
      <c r="DX338" s="804"/>
      <c r="DY338" s="804"/>
      <c r="DZ338" s="804"/>
      <c r="EA338" s="804"/>
      <c r="EB338" s="804"/>
      <c r="EC338" s="804"/>
      <c r="ED338" s="804"/>
      <c r="EE338" s="804"/>
      <c r="EF338" s="804"/>
      <c r="EG338" s="804"/>
      <c r="EH338" s="804"/>
      <c r="EI338" s="804"/>
      <c r="EJ338" s="804"/>
      <c r="EK338" s="804"/>
      <c r="EL338" s="804"/>
      <c r="EM338" s="804"/>
      <c r="EN338" s="804"/>
      <c r="EO338" s="804"/>
      <c r="EP338" s="804"/>
      <c r="EQ338" s="804"/>
      <c r="ER338" s="804"/>
      <c r="ES338" s="804"/>
      <c r="ET338" s="804"/>
      <c r="EU338" s="804"/>
      <c r="EV338" s="804"/>
      <c r="EW338" s="804"/>
      <c r="EX338" s="804"/>
      <c r="EY338" s="804"/>
      <c r="EZ338" s="804"/>
      <c r="FA338" s="804"/>
      <c r="FB338" s="804"/>
      <c r="FC338" s="804"/>
      <c r="FD338" s="804"/>
      <c r="FE338" s="804"/>
      <c r="FF338" s="804"/>
      <c r="FG338" s="804"/>
      <c r="FH338" s="804"/>
      <c r="FI338" s="804"/>
      <c r="FJ338" s="804"/>
      <c r="FK338" s="804"/>
      <c r="FL338" s="804"/>
      <c r="FM338" s="804"/>
      <c r="FN338" s="804"/>
      <c r="FO338" s="804"/>
      <c r="FP338" s="804"/>
      <c r="FQ338" s="804"/>
      <c r="FR338" s="804"/>
      <c r="FS338" s="804"/>
      <c r="FT338" s="804"/>
      <c r="FU338" s="804"/>
      <c r="FV338" s="804"/>
      <c r="FW338" s="804"/>
      <c r="FX338" s="804"/>
      <c r="FY338" s="804"/>
      <c r="FZ338" s="804"/>
      <c r="GA338" s="804"/>
      <c r="GB338" s="804"/>
      <c r="GC338" s="804"/>
      <c r="GD338" s="804"/>
      <c r="GE338" s="804"/>
      <c r="GF338" s="804"/>
      <c r="GG338" s="804"/>
      <c r="GH338" s="804"/>
      <c r="GI338" s="804"/>
      <c r="GJ338" s="804"/>
      <c r="GK338" s="804"/>
      <c r="GL338" s="804"/>
      <c r="GM338" s="804"/>
      <c r="GN338" s="804"/>
      <c r="GO338" s="804"/>
      <c r="GP338" s="804"/>
      <c r="GQ338" s="804"/>
      <c r="GR338" s="804"/>
      <c r="GS338" s="804"/>
      <c r="GT338" s="804"/>
      <c r="GU338" s="804"/>
      <c r="GV338" s="804"/>
      <c r="GW338" s="804"/>
      <c r="GX338" s="804"/>
      <c r="GY338" s="804"/>
      <c r="GZ338" s="804"/>
      <c r="HA338" s="804"/>
      <c r="HB338" s="804"/>
      <c r="HC338" s="804"/>
      <c r="HD338" s="804"/>
      <c r="HE338" s="804"/>
      <c r="HF338" s="804"/>
      <c r="HG338" s="804"/>
      <c r="HH338" s="804"/>
      <c r="HI338" s="804"/>
      <c r="HJ338" s="804"/>
      <c r="HK338" s="804"/>
      <c r="HL338" s="804"/>
      <c r="HM338" s="804"/>
      <c r="HN338" s="804"/>
      <c r="HO338" s="804"/>
      <c r="HP338" s="804"/>
      <c r="HQ338" s="804"/>
      <c r="HR338" s="804"/>
      <c r="HS338" s="804"/>
      <c r="HT338" s="804"/>
      <c r="HU338" s="804"/>
      <c r="HV338" s="804"/>
      <c r="HW338" s="804"/>
      <c r="HX338" s="804"/>
      <c r="HY338" s="804"/>
      <c r="HZ338" s="804"/>
      <c r="IA338" s="804"/>
      <c r="IB338" s="804"/>
      <c r="IC338" s="804"/>
      <c r="ID338" s="804"/>
      <c r="IE338" s="804"/>
      <c r="IF338" s="804"/>
      <c r="IG338" s="804"/>
      <c r="IH338" s="804"/>
      <c r="II338" s="804"/>
      <c r="IJ338" s="804"/>
      <c r="IK338" s="804"/>
      <c r="IL338" s="804"/>
      <c r="IM338" s="804"/>
      <c r="IN338" s="804"/>
      <c r="IO338" s="804"/>
      <c r="IP338" s="804"/>
      <c r="IQ338" s="804"/>
      <c r="IR338" s="804"/>
      <c r="IS338" s="804"/>
      <c r="IT338" s="804"/>
      <c r="IU338" s="804"/>
      <c r="IV338" s="804"/>
    </row>
    <row r="339" spans="1:256" ht="16.8">
      <c r="A339" s="800" t="s">
        <v>987</v>
      </c>
      <c r="B339" s="802" t="s">
        <v>988</v>
      </c>
    </row>
    <row r="340" spans="1:256" ht="16.8">
      <c r="A340" s="800" t="s">
        <v>989</v>
      </c>
      <c r="B340" s="802" t="s">
        <v>990</v>
      </c>
    </row>
    <row r="341" spans="1:256" ht="16.8">
      <c r="A341" s="800" t="s">
        <v>991</v>
      </c>
      <c r="B341" s="802" t="s">
        <v>1739</v>
      </c>
    </row>
    <row r="342" spans="1:256" ht="16.8">
      <c r="A342" s="800" t="s">
        <v>992</v>
      </c>
      <c r="B342" s="802" t="s">
        <v>1850</v>
      </c>
    </row>
    <row r="343" spans="1:256" ht="16.8">
      <c r="A343" s="800" t="s">
        <v>993</v>
      </c>
      <c r="B343" s="802" t="s">
        <v>1851</v>
      </c>
    </row>
    <row r="344" spans="1:256" ht="16.8">
      <c r="A344" s="800" t="s">
        <v>994</v>
      </c>
      <c r="B344" s="802" t="s">
        <v>995</v>
      </c>
    </row>
    <row r="345" spans="1:256" ht="16.8">
      <c r="A345" s="800" t="s">
        <v>1852</v>
      </c>
      <c r="B345" s="802" t="s">
        <v>1853</v>
      </c>
    </row>
    <row r="346" spans="1:256" ht="16.8">
      <c r="A346" s="800" t="s">
        <v>996</v>
      </c>
      <c r="B346" s="802" t="s">
        <v>997</v>
      </c>
    </row>
    <row r="347" spans="1:256" ht="16.8">
      <c r="A347" s="800" t="s">
        <v>998</v>
      </c>
      <c r="B347" s="802" t="s">
        <v>999</v>
      </c>
    </row>
    <row r="348" spans="1:256" ht="31.2">
      <c r="A348" s="805" t="s">
        <v>1000</v>
      </c>
      <c r="B348" s="806" t="s">
        <v>1585</v>
      </c>
    </row>
    <row r="349" spans="1:256" ht="16.8">
      <c r="A349" s="807" t="s">
        <v>1586</v>
      </c>
      <c r="B349" s="808" t="s">
        <v>1587</v>
      </c>
    </row>
    <row r="350" spans="1:256" ht="16.8">
      <c r="A350" s="807" t="s">
        <v>1588</v>
      </c>
      <c r="B350" s="808" t="s">
        <v>1589</v>
      </c>
    </row>
    <row r="351" spans="1:256" ht="16.8">
      <c r="A351" s="807" t="s">
        <v>1854</v>
      </c>
      <c r="B351" s="808" t="s">
        <v>1855</v>
      </c>
    </row>
    <row r="352" spans="1:256" ht="16.8">
      <c r="A352" s="800" t="s">
        <v>1590</v>
      </c>
      <c r="B352" s="802" t="s">
        <v>1591</v>
      </c>
    </row>
    <row r="353" spans="1:5" ht="16.8">
      <c r="A353" s="800" t="s">
        <v>1592</v>
      </c>
      <c r="B353" s="802" t="s">
        <v>1593</v>
      </c>
    </row>
    <row r="354" spans="1:5" ht="16.8">
      <c r="A354" s="800" t="s">
        <v>1594</v>
      </c>
      <c r="B354" s="802" t="s">
        <v>1856</v>
      </c>
    </row>
    <row r="355" spans="1:5" ht="16.8">
      <c r="A355" s="800" t="s">
        <v>1595</v>
      </c>
      <c r="B355" s="802" t="s">
        <v>1596</v>
      </c>
      <c r="E355" s="809"/>
    </row>
    <row r="356" spans="1:5" ht="16.8">
      <c r="A356" s="800" t="s">
        <v>1597</v>
      </c>
      <c r="B356" s="802" t="s">
        <v>1598</v>
      </c>
      <c r="E356" s="809"/>
    </row>
    <row r="357" spans="1:5" ht="16.8">
      <c r="A357" s="800" t="s">
        <v>1599</v>
      </c>
      <c r="B357" s="802" t="s">
        <v>1600</v>
      </c>
      <c r="E357" s="809"/>
    </row>
    <row r="358" spans="1:5" ht="16.8">
      <c r="A358" s="800" t="s">
        <v>1601</v>
      </c>
      <c r="B358" s="808" t="s">
        <v>1602</v>
      </c>
      <c r="E358" s="809"/>
    </row>
    <row r="359" spans="1:5" ht="16.8">
      <c r="A359" s="800" t="s">
        <v>1603</v>
      </c>
      <c r="B359" s="808" t="s">
        <v>1604</v>
      </c>
      <c r="E359" s="809"/>
    </row>
    <row r="360" spans="1:5" ht="16.8">
      <c r="A360" s="800" t="s">
        <v>1605</v>
      </c>
      <c r="B360" s="808" t="s">
        <v>1857</v>
      </c>
      <c r="E360" s="809"/>
    </row>
    <row r="361" spans="1:5" ht="16.8">
      <c r="A361" s="800" t="s">
        <v>1606</v>
      </c>
      <c r="B361" s="802" t="s">
        <v>1607</v>
      </c>
      <c r="E361" s="809"/>
    </row>
    <row r="362" spans="1:5" ht="16.8">
      <c r="A362" s="800" t="s">
        <v>1608</v>
      </c>
      <c r="B362" s="802" t="s">
        <v>1609</v>
      </c>
      <c r="E362" s="809"/>
    </row>
    <row r="363" spans="1:5" ht="16.8">
      <c r="A363" s="800" t="s">
        <v>1610</v>
      </c>
      <c r="B363" s="808" t="s">
        <v>1611</v>
      </c>
      <c r="E363" s="809"/>
    </row>
    <row r="364" spans="1:5" ht="16.8">
      <c r="A364" s="800" t="s">
        <v>1612</v>
      </c>
      <c r="B364" s="802" t="s">
        <v>1613</v>
      </c>
      <c r="E364" s="809"/>
    </row>
    <row r="365" spans="1:5" ht="16.8">
      <c r="A365" s="800" t="s">
        <v>1614</v>
      </c>
      <c r="B365" s="802" t="s">
        <v>1615</v>
      </c>
      <c r="E365" s="809"/>
    </row>
    <row r="366" spans="1:5" ht="16.8">
      <c r="A366" s="800" t="s">
        <v>1616</v>
      </c>
      <c r="B366" s="802" t="s">
        <v>1617</v>
      </c>
      <c r="E366" s="809"/>
    </row>
    <row r="367" spans="1:5" ht="16.8">
      <c r="A367" s="800" t="s">
        <v>1618</v>
      </c>
      <c r="B367" s="802" t="s">
        <v>1619</v>
      </c>
      <c r="E367" s="809"/>
    </row>
    <row r="368" spans="1:5" ht="16.8">
      <c r="A368" s="800" t="s">
        <v>1858</v>
      </c>
      <c r="B368" s="802" t="s">
        <v>1859</v>
      </c>
      <c r="E368" s="809"/>
    </row>
    <row r="369" spans="1:5" ht="16.8">
      <c r="A369" s="800" t="s">
        <v>1860</v>
      </c>
      <c r="B369" s="802" t="s">
        <v>1861</v>
      </c>
      <c r="E369" s="809"/>
    </row>
    <row r="370" spans="1:5" ht="16.8">
      <c r="A370" s="800" t="s">
        <v>1620</v>
      </c>
      <c r="B370" s="802" t="s">
        <v>1621</v>
      </c>
      <c r="E370" s="809"/>
    </row>
    <row r="371" spans="1:5" ht="16.8">
      <c r="A371" s="810" t="s">
        <v>1622</v>
      </c>
      <c r="B371" s="811" t="s">
        <v>1623</v>
      </c>
      <c r="E371" s="809"/>
    </row>
    <row r="372" spans="1:5" ht="16.8">
      <c r="A372" s="812" t="s">
        <v>1624</v>
      </c>
      <c r="B372" s="813" t="s">
        <v>1625</v>
      </c>
      <c r="E372" s="809"/>
    </row>
    <row r="373" spans="1:5" ht="16.8">
      <c r="A373" s="812" t="s">
        <v>1626</v>
      </c>
      <c r="B373" s="813" t="s">
        <v>1627</v>
      </c>
      <c r="E373" s="809"/>
    </row>
    <row r="374" spans="1:5" ht="16.8">
      <c r="A374" s="812" t="s">
        <v>1628</v>
      </c>
      <c r="B374" s="813" t="s">
        <v>1629</v>
      </c>
      <c r="E374" s="809"/>
    </row>
    <row r="375" spans="1:5" ht="17.399999999999999" thickBot="1">
      <c r="A375" s="814" t="s">
        <v>1630</v>
      </c>
      <c r="B375" s="815" t="s">
        <v>1631</v>
      </c>
      <c r="E375" s="809"/>
    </row>
    <row r="376" spans="1:5" ht="18">
      <c r="A376" s="816"/>
      <c r="B376" s="817" t="s">
        <v>1449</v>
      </c>
      <c r="E376" s="809"/>
    </row>
    <row r="377" spans="1:5" ht="18">
      <c r="A377" s="818"/>
      <c r="B377" s="819" t="s">
        <v>1632</v>
      </c>
      <c r="E377" s="809"/>
    </row>
    <row r="378" spans="1:5" ht="18">
      <c r="A378" s="818"/>
      <c r="B378" s="820" t="s">
        <v>1633</v>
      </c>
      <c r="E378" s="809"/>
    </row>
    <row r="379" spans="1:5" ht="17.399999999999999">
      <c r="A379" s="821" t="s">
        <v>1634</v>
      </c>
      <c r="B379" s="822" t="s">
        <v>1635</v>
      </c>
      <c r="E379" s="809"/>
    </row>
    <row r="380" spans="1:5" ht="17.399999999999999">
      <c r="A380" s="821" t="s">
        <v>1636</v>
      </c>
      <c r="B380" s="823" t="s">
        <v>1637</v>
      </c>
      <c r="E380" s="809"/>
    </row>
    <row r="381" spans="1:5" ht="18">
      <c r="A381" s="821" t="s">
        <v>1638</v>
      </c>
      <c r="B381" s="824" t="s">
        <v>1639</v>
      </c>
      <c r="E381" s="809"/>
    </row>
    <row r="382" spans="1:5" ht="17.399999999999999">
      <c r="A382" s="821" t="s">
        <v>1640</v>
      </c>
      <c r="B382" s="824" t="s">
        <v>1641</v>
      </c>
      <c r="E382" s="809"/>
    </row>
    <row r="383" spans="1:5" ht="18">
      <c r="A383" s="821" t="s">
        <v>1642</v>
      </c>
      <c r="B383" s="824" t="s">
        <v>112</v>
      </c>
      <c r="E383" s="809"/>
    </row>
    <row r="384" spans="1:5" ht="17.399999999999999">
      <c r="A384" s="821" t="s">
        <v>113</v>
      </c>
      <c r="B384" s="824" t="s">
        <v>114</v>
      </c>
      <c r="E384" s="809"/>
    </row>
    <row r="385" spans="1:5" ht="17.399999999999999">
      <c r="A385" s="821" t="s">
        <v>115</v>
      </c>
      <c r="B385" s="824" t="s">
        <v>116</v>
      </c>
      <c r="E385" s="809"/>
    </row>
    <row r="386" spans="1:5" ht="17.399999999999999">
      <c r="A386" s="821" t="s">
        <v>117</v>
      </c>
      <c r="B386" s="825" t="s">
        <v>118</v>
      </c>
      <c r="E386" s="809"/>
    </row>
    <row r="387" spans="1:5" ht="17.399999999999999">
      <c r="A387" s="821" t="s">
        <v>119</v>
      </c>
      <c r="B387" s="825" t="s">
        <v>120</v>
      </c>
      <c r="E387" s="809"/>
    </row>
    <row r="388" spans="1:5" ht="17.399999999999999">
      <c r="A388" s="821" t="s">
        <v>121</v>
      </c>
      <c r="B388" s="825" t="s">
        <v>122</v>
      </c>
      <c r="E388" s="809"/>
    </row>
    <row r="389" spans="1:5" ht="17.399999999999999">
      <c r="A389" s="821" t="s">
        <v>123</v>
      </c>
      <c r="B389" s="825" t="s">
        <v>124</v>
      </c>
      <c r="E389" s="809"/>
    </row>
    <row r="390" spans="1:5" ht="17.399999999999999">
      <c r="A390" s="821" t="s">
        <v>125</v>
      </c>
      <c r="B390" s="826" t="s">
        <v>126</v>
      </c>
      <c r="E390" s="809"/>
    </row>
    <row r="391" spans="1:5" ht="17.399999999999999">
      <c r="A391" s="821" t="s">
        <v>127</v>
      </c>
      <c r="B391" s="826" t="s">
        <v>128</v>
      </c>
      <c r="E391" s="809"/>
    </row>
    <row r="392" spans="1:5" ht="18">
      <c r="A392" s="821" t="s">
        <v>129</v>
      </c>
      <c r="B392" s="825" t="s">
        <v>130</v>
      </c>
      <c r="E392" s="809"/>
    </row>
    <row r="393" spans="1:5" ht="17.399999999999999">
      <c r="A393" s="821" t="s">
        <v>131</v>
      </c>
      <c r="B393" s="825" t="s">
        <v>132</v>
      </c>
      <c r="C393" s="827" t="s">
        <v>133</v>
      </c>
      <c r="E393" s="809"/>
    </row>
    <row r="394" spans="1:5" ht="17.399999999999999">
      <c r="A394" s="821" t="s">
        <v>134</v>
      </c>
      <c r="B394" s="824" t="s">
        <v>135</v>
      </c>
      <c r="C394" s="827" t="s">
        <v>133</v>
      </c>
      <c r="E394" s="809"/>
    </row>
    <row r="395" spans="1:5" ht="18">
      <c r="A395" s="821" t="s">
        <v>136</v>
      </c>
      <c r="B395" s="825" t="s">
        <v>137</v>
      </c>
      <c r="C395" s="827" t="s">
        <v>133</v>
      </c>
      <c r="E395" s="809"/>
    </row>
    <row r="396" spans="1:5" ht="17.399999999999999">
      <c r="A396" s="821" t="s">
        <v>138</v>
      </c>
      <c r="B396" s="825" t="s">
        <v>139</v>
      </c>
      <c r="C396" s="827" t="s">
        <v>133</v>
      </c>
      <c r="E396" s="809"/>
    </row>
    <row r="397" spans="1:5" ht="17.399999999999999">
      <c r="A397" s="821" t="s">
        <v>140</v>
      </c>
      <c r="B397" s="825" t="s">
        <v>141</v>
      </c>
      <c r="C397" s="827" t="s">
        <v>133</v>
      </c>
      <c r="E397" s="809"/>
    </row>
    <row r="398" spans="1:5" ht="17.399999999999999">
      <c r="A398" s="821" t="s">
        <v>142</v>
      </c>
      <c r="B398" s="825" t="s">
        <v>143</v>
      </c>
      <c r="C398" s="827" t="s">
        <v>133</v>
      </c>
      <c r="E398" s="809"/>
    </row>
    <row r="399" spans="1:5" ht="17.399999999999999">
      <c r="A399" s="821" t="s">
        <v>144</v>
      </c>
      <c r="B399" s="825" t="s">
        <v>145</v>
      </c>
      <c r="C399" s="827" t="s">
        <v>133</v>
      </c>
      <c r="E399" s="809"/>
    </row>
    <row r="400" spans="1:5" ht="17.399999999999999">
      <c r="A400" s="821" t="s">
        <v>146</v>
      </c>
      <c r="B400" s="825" t="s">
        <v>147</v>
      </c>
      <c r="C400" s="827" t="s">
        <v>133</v>
      </c>
      <c r="E400" s="809"/>
    </row>
    <row r="401" spans="1:5" ht="17.399999999999999">
      <c r="A401" s="821" t="s">
        <v>148</v>
      </c>
      <c r="B401" s="825" t="s">
        <v>149</v>
      </c>
      <c r="C401" s="827" t="s">
        <v>133</v>
      </c>
      <c r="E401" s="809"/>
    </row>
    <row r="402" spans="1:5" ht="17.399999999999999">
      <c r="A402" s="821" t="s">
        <v>150</v>
      </c>
      <c r="B402" s="824" t="s">
        <v>151</v>
      </c>
      <c r="C402" s="827" t="s">
        <v>133</v>
      </c>
      <c r="E402" s="809"/>
    </row>
    <row r="403" spans="1:5" ht="17.399999999999999">
      <c r="A403" s="821" t="s">
        <v>152</v>
      </c>
      <c r="B403" s="825" t="s">
        <v>153</v>
      </c>
      <c r="C403" s="827" t="s">
        <v>133</v>
      </c>
      <c r="E403" s="809"/>
    </row>
    <row r="404" spans="1:5" ht="17.399999999999999">
      <c r="A404" s="821" t="s">
        <v>154</v>
      </c>
      <c r="B404" s="824" t="s">
        <v>155</v>
      </c>
      <c r="C404" s="827" t="s">
        <v>133</v>
      </c>
      <c r="E404" s="809"/>
    </row>
    <row r="405" spans="1:5" ht="17.399999999999999">
      <c r="A405" s="821" t="s">
        <v>156</v>
      </c>
      <c r="B405" s="824" t="s">
        <v>157</v>
      </c>
      <c r="C405" s="827" t="s">
        <v>133</v>
      </c>
      <c r="E405" s="809"/>
    </row>
    <row r="406" spans="1:5" ht="17.399999999999999">
      <c r="A406" s="821" t="s">
        <v>158</v>
      </c>
      <c r="B406" s="824" t="s">
        <v>159</v>
      </c>
      <c r="C406" s="827" t="s">
        <v>133</v>
      </c>
      <c r="E406" s="809"/>
    </row>
    <row r="407" spans="1:5" ht="17.399999999999999">
      <c r="A407" s="821" t="s">
        <v>160</v>
      </c>
      <c r="B407" s="824" t="s">
        <v>161</v>
      </c>
      <c r="C407" s="827" t="s">
        <v>133</v>
      </c>
      <c r="E407" s="809"/>
    </row>
    <row r="408" spans="1:5" ht="17.399999999999999">
      <c r="A408" s="821" t="s">
        <v>162</v>
      </c>
      <c r="B408" s="824" t="s">
        <v>163</v>
      </c>
      <c r="C408" s="827" t="s">
        <v>133</v>
      </c>
      <c r="E408" s="809"/>
    </row>
    <row r="409" spans="1:5" ht="17.399999999999999">
      <c r="A409" s="821" t="s">
        <v>164</v>
      </c>
      <c r="B409" s="824" t="s">
        <v>165</v>
      </c>
      <c r="C409" s="827" t="s">
        <v>133</v>
      </c>
      <c r="E409" s="809"/>
    </row>
    <row r="410" spans="1:5" ht="17.399999999999999">
      <c r="A410" s="821" t="s">
        <v>166</v>
      </c>
      <c r="B410" s="824" t="s">
        <v>167</v>
      </c>
      <c r="C410" s="827" t="s">
        <v>133</v>
      </c>
      <c r="E410" s="809"/>
    </row>
    <row r="411" spans="1:5" ht="17.399999999999999">
      <c r="A411" s="821" t="s">
        <v>168</v>
      </c>
      <c r="B411" s="824" t="s">
        <v>169</v>
      </c>
      <c r="C411" s="827" t="s">
        <v>133</v>
      </c>
      <c r="E411" s="809"/>
    </row>
    <row r="412" spans="1:5" ht="17.399999999999999">
      <c r="A412" s="821" t="s">
        <v>170</v>
      </c>
      <c r="B412" s="828" t="s">
        <v>171</v>
      </c>
      <c r="C412" s="827" t="s">
        <v>133</v>
      </c>
      <c r="E412" s="809"/>
    </row>
    <row r="413" spans="1:5" ht="17.399999999999999">
      <c r="A413" s="821" t="s">
        <v>172</v>
      </c>
      <c r="B413" s="829" t="s">
        <v>1862</v>
      </c>
      <c r="C413" s="827" t="s">
        <v>133</v>
      </c>
      <c r="E413" s="809"/>
    </row>
    <row r="414" spans="1:5" ht="17.399999999999999">
      <c r="A414" s="830" t="s">
        <v>173</v>
      </c>
      <c r="B414" s="831" t="s">
        <v>174</v>
      </c>
      <c r="C414" s="827" t="s">
        <v>133</v>
      </c>
      <c r="E414" s="809"/>
    </row>
    <row r="415" spans="1:5" ht="18">
      <c r="A415" s="818" t="s">
        <v>133</v>
      </c>
      <c r="B415" s="832" t="s">
        <v>175</v>
      </c>
      <c r="C415" s="827" t="s">
        <v>133</v>
      </c>
      <c r="E415" s="809"/>
    </row>
    <row r="416" spans="1:5" ht="17.399999999999999">
      <c r="A416" s="833" t="s">
        <v>176</v>
      </c>
      <c r="B416" s="834" t="s">
        <v>177</v>
      </c>
      <c r="C416" s="827" t="s">
        <v>133</v>
      </c>
      <c r="E416" s="809"/>
    </row>
    <row r="417" spans="1:5" ht="17.399999999999999">
      <c r="A417" s="821" t="s">
        <v>178</v>
      </c>
      <c r="B417" s="808" t="s">
        <v>179</v>
      </c>
      <c r="C417" s="827" t="s">
        <v>133</v>
      </c>
      <c r="E417" s="809"/>
    </row>
    <row r="418" spans="1:5" ht="17.399999999999999">
      <c r="A418" s="835" t="s">
        <v>180</v>
      </c>
      <c r="B418" s="836" t="s">
        <v>181</v>
      </c>
      <c r="C418" s="827" t="s">
        <v>133</v>
      </c>
      <c r="E418" s="809"/>
    </row>
    <row r="419" spans="1:5" ht="18">
      <c r="A419" s="837" t="s">
        <v>133</v>
      </c>
      <c r="B419" s="838" t="s">
        <v>182</v>
      </c>
      <c r="C419" s="827" t="s">
        <v>133</v>
      </c>
      <c r="E419" s="809"/>
    </row>
    <row r="420" spans="1:5" ht="16.8">
      <c r="A420" s="800" t="s">
        <v>1614</v>
      </c>
      <c r="B420" s="802" t="s">
        <v>1615</v>
      </c>
      <c r="C420" s="827" t="s">
        <v>133</v>
      </c>
      <c r="E420" s="809"/>
    </row>
    <row r="421" spans="1:5" ht="16.8">
      <c r="A421" s="800" t="s">
        <v>1616</v>
      </c>
      <c r="B421" s="802" t="s">
        <v>1617</v>
      </c>
      <c r="C421" s="827" t="s">
        <v>133</v>
      </c>
      <c r="E421" s="809"/>
    </row>
    <row r="422" spans="1:5" ht="16.8">
      <c r="A422" s="839" t="s">
        <v>1618</v>
      </c>
      <c r="B422" s="840" t="s">
        <v>1619</v>
      </c>
      <c r="C422" s="827" t="s">
        <v>133</v>
      </c>
      <c r="E422" s="809"/>
    </row>
    <row r="423" spans="1:5" ht="18">
      <c r="A423" s="818" t="s">
        <v>133</v>
      </c>
      <c r="B423" s="838" t="s">
        <v>183</v>
      </c>
      <c r="C423" s="827" t="s">
        <v>133</v>
      </c>
      <c r="E423" s="809"/>
    </row>
    <row r="424" spans="1:5" ht="17.399999999999999">
      <c r="A424" s="833" t="s">
        <v>1863</v>
      </c>
      <c r="B424" s="834" t="s">
        <v>1864</v>
      </c>
      <c r="C424" s="827" t="s">
        <v>133</v>
      </c>
      <c r="E424" s="809"/>
    </row>
    <row r="425" spans="1:5" ht="17.399999999999999">
      <c r="A425" s="833" t="s">
        <v>1865</v>
      </c>
      <c r="B425" s="834" t="s">
        <v>1866</v>
      </c>
      <c r="C425" s="827" t="s">
        <v>133</v>
      </c>
      <c r="E425" s="809"/>
    </row>
    <row r="426" spans="1:5" ht="17.399999999999999">
      <c r="A426" s="833" t="s">
        <v>184</v>
      </c>
      <c r="B426" s="834" t="s">
        <v>185</v>
      </c>
      <c r="C426" s="827" t="s">
        <v>133</v>
      </c>
      <c r="E426" s="809"/>
    </row>
    <row r="427" spans="1:5" ht="18" thickBot="1">
      <c r="A427" s="841" t="s">
        <v>186</v>
      </c>
      <c r="B427" s="842" t="s">
        <v>187</v>
      </c>
      <c r="C427" s="827" t="s">
        <v>133</v>
      </c>
      <c r="E427" s="809"/>
    </row>
    <row r="428" spans="1:5" ht="17.399999999999999" thickBot="1">
      <c r="A428" s="843" t="s">
        <v>1867</v>
      </c>
      <c r="B428" s="842" t="s">
        <v>1868</v>
      </c>
      <c r="C428" s="827" t="s">
        <v>133</v>
      </c>
      <c r="E428" s="809"/>
    </row>
    <row r="429" spans="1:5" ht="16.8">
      <c r="A429" s="843" t="s">
        <v>188</v>
      </c>
      <c r="B429" s="844" t="s">
        <v>1068</v>
      </c>
      <c r="C429" s="827" t="s">
        <v>133</v>
      </c>
      <c r="E429" s="809"/>
    </row>
    <row r="430" spans="1:5" ht="16.8">
      <c r="A430" s="800" t="s">
        <v>1069</v>
      </c>
      <c r="B430" s="802" t="s">
        <v>1070</v>
      </c>
      <c r="C430" s="827" t="s">
        <v>133</v>
      </c>
      <c r="E430" s="809"/>
    </row>
    <row r="431" spans="1:5" ht="18" thickBot="1">
      <c r="A431" s="845" t="s">
        <v>1071</v>
      </c>
      <c r="B431" s="846" t="s">
        <v>1072</v>
      </c>
      <c r="C431" s="827" t="s">
        <v>133</v>
      </c>
      <c r="E431" s="809"/>
    </row>
    <row r="432" spans="1:5" ht="16.8">
      <c r="A432" s="798" t="s">
        <v>1073</v>
      </c>
      <c r="B432" s="847" t="s">
        <v>1074</v>
      </c>
      <c r="C432" s="827" t="s">
        <v>133</v>
      </c>
      <c r="E432" s="809"/>
    </row>
    <row r="433" spans="1:5" ht="16.8">
      <c r="A433" s="848" t="s">
        <v>1075</v>
      </c>
      <c r="B433" s="802" t="s">
        <v>1076</v>
      </c>
      <c r="C433" s="827" t="s">
        <v>133</v>
      </c>
      <c r="E433" s="809"/>
    </row>
    <row r="434" spans="1:5" ht="16.8">
      <c r="A434" s="800" t="s">
        <v>1077</v>
      </c>
      <c r="B434" s="849" t="s">
        <v>327</v>
      </c>
      <c r="C434" s="827" t="s">
        <v>133</v>
      </c>
      <c r="E434" s="809"/>
    </row>
    <row r="435" spans="1:5" ht="17.399999999999999" thickBot="1">
      <c r="A435" s="814" t="s">
        <v>328</v>
      </c>
      <c r="B435" s="850" t="s">
        <v>329</v>
      </c>
      <c r="C435" s="827" t="s">
        <v>133</v>
      </c>
      <c r="E435" s="809"/>
    </row>
    <row r="436" spans="1:5" ht="18">
      <c r="A436" s="821" t="s">
        <v>330</v>
      </c>
      <c r="B436" s="851" t="s">
        <v>331</v>
      </c>
      <c r="C436" s="827" t="s">
        <v>133</v>
      </c>
      <c r="E436" s="809"/>
    </row>
    <row r="437" spans="1:5" ht="18">
      <c r="A437" s="821" t="s">
        <v>332</v>
      </c>
      <c r="B437" s="852" t="s">
        <v>333</v>
      </c>
      <c r="C437" s="827" t="s">
        <v>133</v>
      </c>
      <c r="E437" s="809"/>
    </row>
    <row r="438" spans="1:5" ht="18">
      <c r="A438" s="821" t="s">
        <v>334</v>
      </c>
      <c r="B438" s="853" t="s">
        <v>335</v>
      </c>
      <c r="C438" s="827" t="s">
        <v>133</v>
      </c>
      <c r="E438" s="809"/>
    </row>
    <row r="439" spans="1:5" ht="18">
      <c r="A439" s="821" t="s">
        <v>336</v>
      </c>
      <c r="B439" s="852" t="s">
        <v>337</v>
      </c>
      <c r="C439" s="827" t="s">
        <v>133</v>
      </c>
      <c r="E439" s="809"/>
    </row>
    <row r="440" spans="1:5" ht="18">
      <c r="A440" s="821" t="s">
        <v>338</v>
      </c>
      <c r="B440" s="852" t="s">
        <v>339</v>
      </c>
      <c r="C440" s="827" t="s">
        <v>133</v>
      </c>
      <c r="E440" s="809"/>
    </row>
    <row r="441" spans="1:5" ht="18">
      <c r="A441" s="821" t="s">
        <v>340</v>
      </c>
      <c r="B441" s="854" t="s">
        <v>341</v>
      </c>
      <c r="C441" s="827" t="s">
        <v>133</v>
      </c>
      <c r="E441" s="809"/>
    </row>
    <row r="442" spans="1:5" ht="18">
      <c r="A442" s="821" t="s">
        <v>342</v>
      </c>
      <c r="B442" s="854" t="s">
        <v>343</v>
      </c>
      <c r="C442" s="827" t="s">
        <v>133</v>
      </c>
      <c r="E442" s="809"/>
    </row>
    <row r="443" spans="1:5" ht="18">
      <c r="A443" s="821" t="s">
        <v>344</v>
      </c>
      <c r="B443" s="854" t="s">
        <v>345</v>
      </c>
      <c r="C443" s="827" t="s">
        <v>133</v>
      </c>
      <c r="E443" s="809"/>
    </row>
    <row r="444" spans="1:5" ht="18">
      <c r="A444" s="821" t="s">
        <v>346</v>
      </c>
      <c r="B444" s="854" t="s">
        <v>347</v>
      </c>
      <c r="C444" s="827" t="s">
        <v>133</v>
      </c>
      <c r="E444" s="809"/>
    </row>
    <row r="445" spans="1:5" ht="18">
      <c r="A445" s="821" t="s">
        <v>348</v>
      </c>
      <c r="B445" s="854" t="s">
        <v>196</v>
      </c>
      <c r="C445" s="827" t="s">
        <v>133</v>
      </c>
      <c r="E445" s="809"/>
    </row>
    <row r="446" spans="1:5" ht="18">
      <c r="A446" s="821" t="s">
        <v>197</v>
      </c>
      <c r="B446" s="852" t="s">
        <v>198</v>
      </c>
      <c r="C446" s="827" t="s">
        <v>133</v>
      </c>
      <c r="E446" s="809"/>
    </row>
    <row r="447" spans="1:5" ht="18">
      <c r="A447" s="821" t="s">
        <v>199</v>
      </c>
      <c r="B447" s="852" t="s">
        <v>200</v>
      </c>
      <c r="C447" s="827" t="s">
        <v>133</v>
      </c>
      <c r="E447" s="809"/>
    </row>
    <row r="448" spans="1:5" ht="18">
      <c r="A448" s="821" t="s">
        <v>201</v>
      </c>
      <c r="B448" s="852" t="s">
        <v>1080</v>
      </c>
      <c r="C448" s="827" t="s">
        <v>133</v>
      </c>
      <c r="E448" s="809"/>
    </row>
    <row r="449" spans="1:5" ht="18.600000000000001" thickBot="1">
      <c r="A449" s="821" t="s">
        <v>1081</v>
      </c>
      <c r="B449" s="855" t="s">
        <v>1082</v>
      </c>
      <c r="C449" s="827" t="s">
        <v>133</v>
      </c>
      <c r="E449" s="809"/>
    </row>
    <row r="450" spans="1:5" ht="18">
      <c r="A450" s="821" t="s">
        <v>1083</v>
      </c>
      <c r="B450" s="851" t="s">
        <v>1084</v>
      </c>
      <c r="C450" s="827" t="s">
        <v>133</v>
      </c>
      <c r="E450" s="809"/>
    </row>
    <row r="451" spans="1:5" ht="18">
      <c r="A451" s="821" t="s">
        <v>1085</v>
      </c>
      <c r="B451" s="853" t="s">
        <v>1086</v>
      </c>
      <c r="C451" s="827" t="s">
        <v>133</v>
      </c>
      <c r="E451" s="809"/>
    </row>
    <row r="452" spans="1:5" ht="18">
      <c r="A452" s="821" t="s">
        <v>1087</v>
      </c>
      <c r="B452" s="852" t="s">
        <v>1088</v>
      </c>
      <c r="C452" s="827" t="s">
        <v>133</v>
      </c>
      <c r="E452" s="809"/>
    </row>
    <row r="453" spans="1:5" ht="18">
      <c r="A453" s="821" t="s">
        <v>1089</v>
      </c>
      <c r="B453" s="852" t="s">
        <v>1090</v>
      </c>
      <c r="C453" s="827" t="s">
        <v>133</v>
      </c>
      <c r="E453" s="809"/>
    </row>
    <row r="454" spans="1:5" ht="18">
      <c r="A454" s="821" t="s">
        <v>1091</v>
      </c>
      <c r="B454" s="852" t="s">
        <v>1092</v>
      </c>
      <c r="C454" s="827" t="s">
        <v>133</v>
      </c>
      <c r="E454" s="809"/>
    </row>
    <row r="455" spans="1:5" ht="18">
      <c r="A455" s="821" t="s">
        <v>1093</v>
      </c>
      <c r="B455" s="852" t="s">
        <v>1094</v>
      </c>
      <c r="C455" s="827" t="s">
        <v>133</v>
      </c>
      <c r="E455" s="809"/>
    </row>
    <row r="456" spans="1:5" ht="18">
      <c r="A456" s="821" t="s">
        <v>1095</v>
      </c>
      <c r="B456" s="852" t="s">
        <v>1096</v>
      </c>
      <c r="C456" s="827" t="s">
        <v>133</v>
      </c>
      <c r="E456" s="809"/>
    </row>
    <row r="457" spans="1:5" ht="18">
      <c r="A457" s="821" t="s">
        <v>1097</v>
      </c>
      <c r="B457" s="852" t="s">
        <v>1098</v>
      </c>
      <c r="C457" s="827" t="s">
        <v>133</v>
      </c>
      <c r="E457" s="809"/>
    </row>
    <row r="458" spans="1:5" ht="18">
      <c r="A458" s="821" t="s">
        <v>1099</v>
      </c>
      <c r="B458" s="852" t="s">
        <v>1100</v>
      </c>
      <c r="C458" s="827" t="s">
        <v>133</v>
      </c>
      <c r="E458" s="809"/>
    </row>
    <row r="459" spans="1:5" ht="18">
      <c r="A459" s="821" t="s">
        <v>1101</v>
      </c>
      <c r="B459" s="852" t="s">
        <v>1102</v>
      </c>
      <c r="C459" s="827" t="s">
        <v>133</v>
      </c>
      <c r="E459" s="809"/>
    </row>
    <row r="460" spans="1:5" ht="18">
      <c r="A460" s="821" t="s">
        <v>1103</v>
      </c>
      <c r="B460" s="852" t="s">
        <v>1104</v>
      </c>
      <c r="C460" s="827" t="s">
        <v>133</v>
      </c>
      <c r="E460" s="809"/>
    </row>
    <row r="461" spans="1:5" ht="18">
      <c r="A461" s="821" t="s">
        <v>1105</v>
      </c>
      <c r="B461" s="852" t="s">
        <v>1106</v>
      </c>
      <c r="C461" s="827" t="s">
        <v>133</v>
      </c>
      <c r="E461" s="809"/>
    </row>
    <row r="462" spans="1:5" ht="18.600000000000001" thickBot="1">
      <c r="A462" s="821" t="s">
        <v>1107</v>
      </c>
      <c r="B462" s="855" t="s">
        <v>1108</v>
      </c>
      <c r="C462" s="827" t="s">
        <v>133</v>
      </c>
      <c r="E462" s="809"/>
    </row>
    <row r="463" spans="1:5" ht="18">
      <c r="A463" s="821" t="s">
        <v>1109</v>
      </c>
      <c r="B463" s="851" t="s">
        <v>1110</v>
      </c>
      <c r="C463" s="827" t="s">
        <v>133</v>
      </c>
      <c r="E463" s="809"/>
    </row>
    <row r="464" spans="1:5" ht="18">
      <c r="A464" s="821" t="s">
        <v>1111</v>
      </c>
      <c r="B464" s="852" t="s">
        <v>1112</v>
      </c>
      <c r="C464" s="827" t="s">
        <v>133</v>
      </c>
      <c r="E464" s="809"/>
    </row>
    <row r="465" spans="1:5" ht="18">
      <c r="A465" s="821" t="s">
        <v>1113</v>
      </c>
      <c r="B465" s="852" t="s">
        <v>1114</v>
      </c>
      <c r="C465" s="827" t="s">
        <v>133</v>
      </c>
      <c r="E465" s="809"/>
    </row>
    <row r="466" spans="1:5" ht="18">
      <c r="A466" s="821" t="s">
        <v>1115</v>
      </c>
      <c r="B466" s="852" t="s">
        <v>1116</v>
      </c>
      <c r="C466" s="827" t="s">
        <v>133</v>
      </c>
      <c r="E466" s="809"/>
    </row>
    <row r="467" spans="1:5" ht="18">
      <c r="A467" s="821" t="s">
        <v>1117</v>
      </c>
      <c r="B467" s="853" t="s">
        <v>1118</v>
      </c>
      <c r="C467" s="827" t="s">
        <v>133</v>
      </c>
      <c r="E467" s="809"/>
    </row>
    <row r="468" spans="1:5" ht="18">
      <c r="A468" s="821" t="s">
        <v>1119</v>
      </c>
      <c r="B468" s="852" t="s">
        <v>1120</v>
      </c>
      <c r="C468" s="827" t="s">
        <v>133</v>
      </c>
      <c r="E468" s="809"/>
    </row>
    <row r="469" spans="1:5" ht="18">
      <c r="A469" s="821" t="s">
        <v>1121</v>
      </c>
      <c r="B469" s="852" t="s">
        <v>1122</v>
      </c>
      <c r="C469" s="827" t="s">
        <v>133</v>
      </c>
      <c r="E469" s="809"/>
    </row>
    <row r="470" spans="1:5" ht="18">
      <c r="A470" s="821" t="s">
        <v>1123</v>
      </c>
      <c r="B470" s="852" t="s">
        <v>1124</v>
      </c>
      <c r="C470" s="827" t="s">
        <v>133</v>
      </c>
      <c r="E470" s="809"/>
    </row>
    <row r="471" spans="1:5" ht="18">
      <c r="A471" s="821" t="s">
        <v>1125</v>
      </c>
      <c r="B471" s="852" t="s">
        <v>1126</v>
      </c>
      <c r="C471" s="827" t="s">
        <v>133</v>
      </c>
      <c r="E471" s="809"/>
    </row>
    <row r="472" spans="1:5" ht="18">
      <c r="A472" s="821" t="s">
        <v>1127</v>
      </c>
      <c r="B472" s="852" t="s">
        <v>1128</v>
      </c>
      <c r="C472" s="827" t="s">
        <v>133</v>
      </c>
      <c r="E472" s="809"/>
    </row>
    <row r="473" spans="1:5" ht="18">
      <c r="A473" s="821" t="s">
        <v>1129</v>
      </c>
      <c r="B473" s="852" t="s">
        <v>1130</v>
      </c>
      <c r="C473" s="827" t="s">
        <v>133</v>
      </c>
      <c r="E473" s="809"/>
    </row>
    <row r="474" spans="1:5" ht="18.600000000000001" thickBot="1">
      <c r="A474" s="821" t="s">
        <v>1131</v>
      </c>
      <c r="B474" s="855" t="s">
        <v>1132</v>
      </c>
      <c r="C474" s="827" t="s">
        <v>133</v>
      </c>
      <c r="E474" s="809"/>
    </row>
    <row r="475" spans="1:5" ht="18">
      <c r="A475" s="821" t="s">
        <v>1133</v>
      </c>
      <c r="B475" s="856" t="s">
        <v>1134</v>
      </c>
      <c r="C475" s="827" t="s">
        <v>133</v>
      </c>
      <c r="E475" s="809"/>
    </row>
    <row r="476" spans="1:5" ht="18">
      <c r="A476" s="821" t="s">
        <v>1135</v>
      </c>
      <c r="B476" s="852" t="s">
        <v>1136</v>
      </c>
      <c r="C476" s="827" t="s">
        <v>133</v>
      </c>
      <c r="E476" s="809"/>
    </row>
    <row r="477" spans="1:5" ht="18">
      <c r="A477" s="821" t="s">
        <v>1137</v>
      </c>
      <c r="B477" s="852" t="s">
        <v>1138</v>
      </c>
      <c r="C477" s="827" t="s">
        <v>133</v>
      </c>
      <c r="E477" s="809"/>
    </row>
    <row r="478" spans="1:5" ht="18">
      <c r="A478" s="821" t="s">
        <v>1139</v>
      </c>
      <c r="B478" s="852" t="s">
        <v>1140</v>
      </c>
      <c r="C478" s="827" t="s">
        <v>133</v>
      </c>
      <c r="E478" s="809"/>
    </row>
    <row r="479" spans="1:5" ht="18">
      <c r="A479" s="821" t="s">
        <v>1141</v>
      </c>
      <c r="B479" s="852" t="s">
        <v>1142</v>
      </c>
      <c r="C479" s="827" t="s">
        <v>133</v>
      </c>
      <c r="E479" s="809"/>
    </row>
    <row r="480" spans="1:5" ht="18">
      <c r="A480" s="821" t="s">
        <v>1143</v>
      </c>
      <c r="B480" s="852" t="s">
        <v>1144</v>
      </c>
      <c r="C480" s="827" t="s">
        <v>133</v>
      </c>
      <c r="E480" s="809"/>
    </row>
    <row r="481" spans="1:5" ht="18">
      <c r="A481" s="821" t="s">
        <v>1145</v>
      </c>
      <c r="B481" s="852" t="s">
        <v>1146</v>
      </c>
      <c r="C481" s="827" t="s">
        <v>133</v>
      </c>
      <c r="E481" s="809"/>
    </row>
    <row r="482" spans="1:5" ht="18">
      <c r="A482" s="821" t="s">
        <v>1147</v>
      </c>
      <c r="B482" s="852" t="s">
        <v>1148</v>
      </c>
      <c r="C482" s="827" t="s">
        <v>133</v>
      </c>
      <c r="E482" s="809"/>
    </row>
    <row r="483" spans="1:5" ht="18">
      <c r="A483" s="821" t="s">
        <v>1149</v>
      </c>
      <c r="B483" s="852" t="s">
        <v>1150</v>
      </c>
      <c r="C483" s="827" t="s">
        <v>133</v>
      </c>
      <c r="E483" s="809"/>
    </row>
    <row r="484" spans="1:5" ht="18.600000000000001" thickBot="1">
      <c r="A484" s="821" t="s">
        <v>1151</v>
      </c>
      <c r="B484" s="855" t="s">
        <v>1152</v>
      </c>
      <c r="C484" s="827" t="s">
        <v>133</v>
      </c>
      <c r="E484" s="809"/>
    </row>
    <row r="485" spans="1:5" ht="18">
      <c r="A485" s="821" t="s">
        <v>1153</v>
      </c>
      <c r="B485" s="851" t="s">
        <v>1154</v>
      </c>
      <c r="C485" s="827" t="s">
        <v>133</v>
      </c>
      <c r="E485" s="809"/>
    </row>
    <row r="486" spans="1:5" ht="18">
      <c r="A486" s="821" t="s">
        <v>1155</v>
      </c>
      <c r="B486" s="852" t="s">
        <v>1156</v>
      </c>
      <c r="C486" s="827" t="s">
        <v>133</v>
      </c>
      <c r="E486" s="809"/>
    </row>
    <row r="487" spans="1:5" ht="18">
      <c r="A487" s="821" t="s">
        <v>1157</v>
      </c>
      <c r="B487" s="852" t="s">
        <v>1158</v>
      </c>
      <c r="C487" s="827" t="s">
        <v>133</v>
      </c>
      <c r="E487" s="809"/>
    </row>
    <row r="488" spans="1:5" ht="18">
      <c r="A488" s="821" t="s">
        <v>1159</v>
      </c>
      <c r="B488" s="853" t="s">
        <v>1160</v>
      </c>
      <c r="C488" s="827" t="s">
        <v>133</v>
      </c>
      <c r="E488" s="809"/>
    </row>
    <row r="489" spans="1:5" ht="18">
      <c r="A489" s="821" t="s">
        <v>1161</v>
      </c>
      <c r="B489" s="852" t="s">
        <v>1162</v>
      </c>
      <c r="C489" s="827" t="s">
        <v>133</v>
      </c>
      <c r="E489" s="809"/>
    </row>
    <row r="490" spans="1:5" ht="18">
      <c r="A490" s="821" t="s">
        <v>1163</v>
      </c>
      <c r="B490" s="852" t="s">
        <v>1164</v>
      </c>
      <c r="C490" s="827" t="s">
        <v>133</v>
      </c>
      <c r="E490" s="809"/>
    </row>
    <row r="491" spans="1:5" ht="18">
      <c r="A491" s="821" t="s">
        <v>1165</v>
      </c>
      <c r="B491" s="852" t="s">
        <v>1166</v>
      </c>
      <c r="C491" s="827" t="s">
        <v>133</v>
      </c>
      <c r="E491" s="809"/>
    </row>
    <row r="492" spans="1:5" ht="18">
      <c r="A492" s="821" t="s">
        <v>1167</v>
      </c>
      <c r="B492" s="852" t="s">
        <v>1168</v>
      </c>
      <c r="C492" s="827" t="s">
        <v>133</v>
      </c>
      <c r="E492" s="809"/>
    </row>
    <row r="493" spans="1:5" ht="18">
      <c r="A493" s="821" t="s">
        <v>1169</v>
      </c>
      <c r="B493" s="852" t="s">
        <v>1170</v>
      </c>
      <c r="C493" s="827" t="s">
        <v>133</v>
      </c>
      <c r="E493" s="809"/>
    </row>
    <row r="494" spans="1:5" ht="18">
      <c r="A494" s="821" t="s">
        <v>1171</v>
      </c>
      <c r="B494" s="852" t="s">
        <v>1172</v>
      </c>
      <c r="C494" s="827" t="s">
        <v>133</v>
      </c>
      <c r="E494" s="809"/>
    </row>
    <row r="495" spans="1:5" ht="18.600000000000001" thickBot="1">
      <c r="A495" s="821" t="s">
        <v>1173</v>
      </c>
      <c r="B495" s="855" t="s">
        <v>1174</v>
      </c>
      <c r="C495" s="827" t="s">
        <v>133</v>
      </c>
      <c r="E495" s="809"/>
    </row>
    <row r="496" spans="1:5" ht="18">
      <c r="A496" s="821" t="s">
        <v>1175</v>
      </c>
      <c r="B496" s="851" t="s">
        <v>1176</v>
      </c>
      <c r="C496" s="827" t="s">
        <v>133</v>
      </c>
      <c r="E496" s="809"/>
    </row>
    <row r="497" spans="1:5" ht="18">
      <c r="A497" s="821" t="s">
        <v>1177</v>
      </c>
      <c r="B497" s="852" t="s">
        <v>1178</v>
      </c>
      <c r="C497" s="827" t="s">
        <v>133</v>
      </c>
      <c r="E497" s="809"/>
    </row>
    <row r="498" spans="1:5" ht="18">
      <c r="A498" s="821" t="s">
        <v>1179</v>
      </c>
      <c r="B498" s="853" t="s">
        <v>1180</v>
      </c>
      <c r="C498" s="827" t="s">
        <v>133</v>
      </c>
      <c r="E498" s="809"/>
    </row>
    <row r="499" spans="1:5" ht="18">
      <c r="A499" s="821" t="s">
        <v>1181</v>
      </c>
      <c r="B499" s="852" t="s">
        <v>1182</v>
      </c>
      <c r="C499" s="827" t="s">
        <v>133</v>
      </c>
      <c r="E499" s="809"/>
    </row>
    <row r="500" spans="1:5" ht="18">
      <c r="A500" s="821" t="s">
        <v>1183</v>
      </c>
      <c r="B500" s="852" t="s">
        <v>1184</v>
      </c>
      <c r="C500" s="827" t="s">
        <v>133</v>
      </c>
      <c r="E500" s="809"/>
    </row>
    <row r="501" spans="1:5" ht="18">
      <c r="A501" s="821" t="s">
        <v>1185</v>
      </c>
      <c r="B501" s="852" t="s">
        <v>1186</v>
      </c>
      <c r="C501" s="827" t="s">
        <v>133</v>
      </c>
      <c r="E501" s="809"/>
    </row>
    <row r="502" spans="1:5" ht="18">
      <c r="A502" s="821" t="s">
        <v>1187</v>
      </c>
      <c r="B502" s="852" t="s">
        <v>1188</v>
      </c>
      <c r="C502" s="827" t="s">
        <v>133</v>
      </c>
      <c r="E502" s="809"/>
    </row>
    <row r="503" spans="1:5" ht="18">
      <c r="A503" s="821" t="s">
        <v>1189</v>
      </c>
      <c r="B503" s="852" t="s">
        <v>1190</v>
      </c>
      <c r="C503" s="827" t="s">
        <v>133</v>
      </c>
      <c r="E503" s="809"/>
    </row>
    <row r="504" spans="1:5" ht="18">
      <c r="A504" s="821" t="s">
        <v>1191</v>
      </c>
      <c r="B504" s="852" t="s">
        <v>1192</v>
      </c>
      <c r="C504" s="827" t="s">
        <v>133</v>
      </c>
      <c r="E504" s="809"/>
    </row>
    <row r="505" spans="1:5" ht="18.600000000000001" thickBot="1">
      <c r="A505" s="821" t="s">
        <v>1193</v>
      </c>
      <c r="B505" s="855" t="s">
        <v>1194</v>
      </c>
      <c r="C505" s="827" t="s">
        <v>133</v>
      </c>
      <c r="E505" s="809"/>
    </row>
    <row r="506" spans="1:5" ht="18">
      <c r="A506" s="821" t="s">
        <v>1195</v>
      </c>
      <c r="B506" s="856" t="s">
        <v>1196</v>
      </c>
      <c r="C506" s="827" t="s">
        <v>133</v>
      </c>
      <c r="E506" s="809"/>
    </row>
    <row r="507" spans="1:5" ht="18">
      <c r="A507" s="821" t="s">
        <v>1197</v>
      </c>
      <c r="B507" s="852" t="s">
        <v>1198</v>
      </c>
      <c r="C507" s="827" t="s">
        <v>133</v>
      </c>
      <c r="E507" s="809"/>
    </row>
    <row r="508" spans="1:5" ht="18">
      <c r="A508" s="821" t="s">
        <v>1199</v>
      </c>
      <c r="B508" s="852" t="s">
        <v>1200</v>
      </c>
      <c r="C508" s="827" t="s">
        <v>133</v>
      </c>
      <c r="E508" s="809"/>
    </row>
    <row r="509" spans="1:5" ht="18.600000000000001" thickBot="1">
      <c r="A509" s="821" t="s">
        <v>1201</v>
      </c>
      <c r="B509" s="855" t="s">
        <v>1202</v>
      </c>
      <c r="C509" s="827" t="s">
        <v>133</v>
      </c>
      <c r="E509" s="809"/>
    </row>
    <row r="510" spans="1:5" ht="18">
      <c r="A510" s="821" t="s">
        <v>1203</v>
      </c>
      <c r="B510" s="851" t="s">
        <v>1204</v>
      </c>
      <c r="C510" s="827" t="s">
        <v>133</v>
      </c>
      <c r="E510" s="809"/>
    </row>
    <row r="511" spans="1:5" ht="18">
      <c r="A511" s="821" t="s">
        <v>1205</v>
      </c>
      <c r="B511" s="852" t="s">
        <v>1206</v>
      </c>
      <c r="C511" s="827" t="s">
        <v>133</v>
      </c>
      <c r="E511" s="809"/>
    </row>
    <row r="512" spans="1:5" ht="18">
      <c r="A512" s="821" t="s">
        <v>1207</v>
      </c>
      <c r="B512" s="853" t="s">
        <v>1208</v>
      </c>
      <c r="C512" s="827" t="s">
        <v>133</v>
      </c>
      <c r="E512" s="809"/>
    </row>
    <row r="513" spans="1:5" ht="18">
      <c r="A513" s="821" t="s">
        <v>1209</v>
      </c>
      <c r="B513" s="852" t="s">
        <v>1210</v>
      </c>
      <c r="C513" s="827" t="s">
        <v>133</v>
      </c>
      <c r="E513" s="809"/>
    </row>
    <row r="514" spans="1:5" ht="18">
      <c r="A514" s="821" t="s">
        <v>1211</v>
      </c>
      <c r="B514" s="852" t="s">
        <v>1212</v>
      </c>
      <c r="C514" s="827" t="s">
        <v>133</v>
      </c>
      <c r="E514" s="809"/>
    </row>
    <row r="515" spans="1:5" ht="18">
      <c r="A515" s="821" t="s">
        <v>1213</v>
      </c>
      <c r="B515" s="852" t="s">
        <v>1214</v>
      </c>
      <c r="C515" s="827" t="s">
        <v>133</v>
      </c>
      <c r="E515" s="809"/>
    </row>
    <row r="516" spans="1:5" ht="18">
      <c r="A516" s="821" t="s">
        <v>1215</v>
      </c>
      <c r="B516" s="852" t="s">
        <v>1216</v>
      </c>
      <c r="C516" s="827" t="s">
        <v>133</v>
      </c>
      <c r="E516" s="809"/>
    </row>
    <row r="517" spans="1:5" ht="18.600000000000001" thickBot="1">
      <c r="A517" s="821" t="s">
        <v>1217</v>
      </c>
      <c r="B517" s="855" t="s">
        <v>1218</v>
      </c>
      <c r="C517" s="827" t="s">
        <v>133</v>
      </c>
      <c r="E517" s="809"/>
    </row>
    <row r="518" spans="1:5" ht="18">
      <c r="A518" s="821" t="s">
        <v>1219</v>
      </c>
      <c r="B518" s="851" t="s">
        <v>1220</v>
      </c>
      <c r="C518" s="827" t="s">
        <v>133</v>
      </c>
      <c r="E518" s="809"/>
    </row>
    <row r="519" spans="1:5" ht="18">
      <c r="A519" s="821" t="s">
        <v>1221</v>
      </c>
      <c r="B519" s="852" t="s">
        <v>1222</v>
      </c>
      <c r="C519" s="827" t="s">
        <v>133</v>
      </c>
      <c r="E519" s="809"/>
    </row>
    <row r="520" spans="1:5" ht="18">
      <c r="A520" s="821" t="s">
        <v>1223</v>
      </c>
      <c r="B520" s="852" t="s">
        <v>1224</v>
      </c>
      <c r="C520" s="827" t="s">
        <v>133</v>
      </c>
      <c r="E520" s="809"/>
    </row>
    <row r="521" spans="1:5" ht="18">
      <c r="A521" s="821" t="s">
        <v>1225</v>
      </c>
      <c r="B521" s="852" t="s">
        <v>1226</v>
      </c>
      <c r="C521" s="827" t="s">
        <v>133</v>
      </c>
      <c r="E521" s="809"/>
    </row>
    <row r="522" spans="1:5" ht="18">
      <c r="A522" s="821" t="s">
        <v>1227</v>
      </c>
      <c r="B522" s="853" t="s">
        <v>1228</v>
      </c>
      <c r="C522" s="827" t="s">
        <v>133</v>
      </c>
      <c r="E522" s="809"/>
    </row>
    <row r="523" spans="1:5" ht="18">
      <c r="A523" s="821" t="s">
        <v>1229</v>
      </c>
      <c r="B523" s="852" t="s">
        <v>1230</v>
      </c>
      <c r="C523" s="827" t="s">
        <v>133</v>
      </c>
      <c r="E523" s="809"/>
    </row>
    <row r="524" spans="1:5" ht="18.600000000000001" thickBot="1">
      <c r="A524" s="821" t="s">
        <v>366</v>
      </c>
      <c r="B524" s="855" t="s">
        <v>367</v>
      </c>
      <c r="C524" s="827" t="s">
        <v>133</v>
      </c>
      <c r="E524" s="809"/>
    </row>
    <row r="525" spans="1:5" ht="18">
      <c r="A525" s="821" t="s">
        <v>368</v>
      </c>
      <c r="B525" s="851" t="s">
        <v>369</v>
      </c>
      <c r="C525" s="827" t="s">
        <v>133</v>
      </c>
      <c r="E525" s="809"/>
    </row>
    <row r="526" spans="1:5" ht="18">
      <c r="A526" s="821" t="s">
        <v>370</v>
      </c>
      <c r="B526" s="852" t="s">
        <v>371</v>
      </c>
      <c r="C526" s="827" t="s">
        <v>133</v>
      </c>
      <c r="E526" s="809"/>
    </row>
    <row r="527" spans="1:5" ht="18">
      <c r="A527" s="821" t="s">
        <v>372</v>
      </c>
      <c r="B527" s="852" t="s">
        <v>373</v>
      </c>
      <c r="C527" s="827" t="s">
        <v>133</v>
      </c>
      <c r="E527" s="809"/>
    </row>
    <row r="528" spans="1:5" ht="18">
      <c r="A528" s="821" t="s">
        <v>374</v>
      </c>
      <c r="B528" s="852" t="s">
        <v>375</v>
      </c>
      <c r="C528" s="827" t="s">
        <v>133</v>
      </c>
      <c r="E528" s="809"/>
    </row>
    <row r="529" spans="1:5" ht="18">
      <c r="A529" s="821" t="s">
        <v>376</v>
      </c>
      <c r="B529" s="853" t="s">
        <v>377</v>
      </c>
      <c r="C529" s="827" t="s">
        <v>133</v>
      </c>
      <c r="E529" s="809"/>
    </row>
    <row r="530" spans="1:5" ht="18">
      <c r="A530" s="821" t="s">
        <v>378</v>
      </c>
      <c r="B530" s="852" t="s">
        <v>379</v>
      </c>
      <c r="C530" s="827" t="s">
        <v>133</v>
      </c>
      <c r="E530" s="809"/>
    </row>
    <row r="531" spans="1:5" ht="18">
      <c r="A531" s="821" t="s">
        <v>380</v>
      </c>
      <c r="B531" s="852" t="s">
        <v>381</v>
      </c>
      <c r="C531" s="827" t="s">
        <v>133</v>
      </c>
      <c r="E531" s="809"/>
    </row>
    <row r="532" spans="1:5" ht="18">
      <c r="A532" s="821" t="s">
        <v>382</v>
      </c>
      <c r="B532" s="852" t="s">
        <v>383</v>
      </c>
      <c r="C532" s="827" t="s">
        <v>133</v>
      </c>
      <c r="E532" s="809"/>
    </row>
    <row r="533" spans="1:5" ht="18.600000000000001" thickBot="1">
      <c r="A533" s="821" t="s">
        <v>384</v>
      </c>
      <c r="B533" s="855" t="s">
        <v>385</v>
      </c>
      <c r="C533" s="827" t="s">
        <v>133</v>
      </c>
      <c r="E533" s="809"/>
    </row>
    <row r="534" spans="1:5" ht="18">
      <c r="A534" s="821" t="s">
        <v>386</v>
      </c>
      <c r="B534" s="851" t="s">
        <v>387</v>
      </c>
      <c r="C534" s="827" t="s">
        <v>133</v>
      </c>
      <c r="E534" s="809"/>
    </row>
    <row r="535" spans="1:5" ht="18">
      <c r="A535" s="821" t="s">
        <v>388</v>
      </c>
      <c r="B535" s="852" t="s">
        <v>389</v>
      </c>
      <c r="C535" s="827" t="s">
        <v>133</v>
      </c>
      <c r="E535" s="809"/>
    </row>
    <row r="536" spans="1:5" ht="18">
      <c r="A536" s="821" t="s">
        <v>390</v>
      </c>
      <c r="B536" s="853" t="s">
        <v>391</v>
      </c>
      <c r="C536" s="827" t="s">
        <v>133</v>
      </c>
      <c r="E536" s="809"/>
    </row>
    <row r="537" spans="1:5" ht="18">
      <c r="A537" s="821" t="s">
        <v>392</v>
      </c>
      <c r="B537" s="852" t="s">
        <v>393</v>
      </c>
      <c r="C537" s="827" t="s">
        <v>133</v>
      </c>
      <c r="E537" s="809"/>
    </row>
    <row r="538" spans="1:5" ht="18">
      <c r="A538" s="821" t="s">
        <v>394</v>
      </c>
      <c r="B538" s="852" t="s">
        <v>395</v>
      </c>
      <c r="C538" s="827" t="s">
        <v>133</v>
      </c>
      <c r="E538" s="809"/>
    </row>
    <row r="539" spans="1:5" ht="18">
      <c r="A539" s="821" t="s">
        <v>396</v>
      </c>
      <c r="B539" s="852" t="s">
        <v>397</v>
      </c>
      <c r="C539" s="827" t="s">
        <v>133</v>
      </c>
      <c r="E539" s="809"/>
    </row>
    <row r="540" spans="1:5" ht="18">
      <c r="A540" s="821" t="s">
        <v>398</v>
      </c>
      <c r="B540" s="852" t="s">
        <v>399</v>
      </c>
      <c r="C540" s="827" t="s">
        <v>133</v>
      </c>
      <c r="E540" s="809"/>
    </row>
    <row r="541" spans="1:5" ht="18.600000000000001" thickBot="1">
      <c r="A541" s="821" t="s">
        <v>400</v>
      </c>
      <c r="B541" s="855" t="s">
        <v>401</v>
      </c>
      <c r="C541" s="827" t="s">
        <v>133</v>
      </c>
      <c r="E541" s="809"/>
    </row>
    <row r="542" spans="1:5" ht="18">
      <c r="A542" s="821" t="s">
        <v>402</v>
      </c>
      <c r="B542" s="851" t="s">
        <v>403</v>
      </c>
      <c r="C542" s="827" t="s">
        <v>133</v>
      </c>
      <c r="E542" s="809"/>
    </row>
    <row r="543" spans="1:5" ht="18">
      <c r="A543" s="821" t="s">
        <v>404</v>
      </c>
      <c r="B543" s="852" t="s">
        <v>405</v>
      </c>
      <c r="C543" s="827" t="s">
        <v>133</v>
      </c>
      <c r="E543" s="809"/>
    </row>
    <row r="544" spans="1:5" ht="18">
      <c r="A544" s="821" t="s">
        <v>406</v>
      </c>
      <c r="B544" s="852" t="s">
        <v>407</v>
      </c>
      <c r="C544" s="827" t="s">
        <v>133</v>
      </c>
      <c r="E544" s="809"/>
    </row>
    <row r="545" spans="1:5" ht="18">
      <c r="A545" s="821" t="s">
        <v>408</v>
      </c>
      <c r="B545" s="852" t="s">
        <v>409</v>
      </c>
      <c r="C545" s="827" t="s">
        <v>133</v>
      </c>
      <c r="E545" s="809"/>
    </row>
    <row r="546" spans="1:5" ht="18">
      <c r="A546" s="821" t="s">
        <v>410</v>
      </c>
      <c r="B546" s="852" t="s">
        <v>411</v>
      </c>
      <c r="C546" s="827" t="s">
        <v>133</v>
      </c>
      <c r="E546" s="809"/>
    </row>
    <row r="547" spans="1:5" ht="18">
      <c r="A547" s="821" t="s">
        <v>412</v>
      </c>
      <c r="B547" s="852" t="s">
        <v>413</v>
      </c>
      <c r="C547" s="827" t="s">
        <v>133</v>
      </c>
      <c r="E547" s="809"/>
    </row>
    <row r="548" spans="1:5" ht="18">
      <c r="A548" s="821" t="s">
        <v>414</v>
      </c>
      <c r="B548" s="852" t="s">
        <v>415</v>
      </c>
      <c r="C548" s="827" t="s">
        <v>133</v>
      </c>
      <c r="E548" s="809"/>
    </row>
    <row r="549" spans="1:5" ht="18">
      <c r="A549" s="821" t="s">
        <v>416</v>
      </c>
      <c r="B549" s="852" t="s">
        <v>417</v>
      </c>
      <c r="C549" s="827" t="s">
        <v>133</v>
      </c>
      <c r="E549" s="809"/>
    </row>
    <row r="550" spans="1:5" ht="18">
      <c r="A550" s="821" t="s">
        <v>418</v>
      </c>
      <c r="B550" s="853" t="s">
        <v>419</v>
      </c>
      <c r="C550" s="827" t="s">
        <v>133</v>
      </c>
      <c r="E550" s="809"/>
    </row>
    <row r="551" spans="1:5" ht="18">
      <c r="A551" s="821" t="s">
        <v>420</v>
      </c>
      <c r="B551" s="852" t="s">
        <v>421</v>
      </c>
      <c r="C551" s="827" t="s">
        <v>133</v>
      </c>
      <c r="E551" s="809"/>
    </row>
    <row r="552" spans="1:5" ht="18.600000000000001" thickBot="1">
      <c r="A552" s="821" t="s">
        <v>422</v>
      </c>
      <c r="B552" s="855" t="s">
        <v>423</v>
      </c>
      <c r="C552" s="827" t="s">
        <v>133</v>
      </c>
      <c r="E552" s="809"/>
    </row>
    <row r="553" spans="1:5" ht="18">
      <c r="A553" s="821" t="s">
        <v>424</v>
      </c>
      <c r="B553" s="851" t="s">
        <v>425</v>
      </c>
      <c r="C553" s="827" t="s">
        <v>133</v>
      </c>
      <c r="E553" s="809"/>
    </row>
    <row r="554" spans="1:5" ht="18">
      <c r="A554" s="821" t="s">
        <v>426</v>
      </c>
      <c r="B554" s="852" t="s">
        <v>427</v>
      </c>
      <c r="C554" s="827" t="s">
        <v>133</v>
      </c>
      <c r="E554" s="809"/>
    </row>
    <row r="555" spans="1:5" ht="18">
      <c r="A555" s="821" t="s">
        <v>428</v>
      </c>
      <c r="B555" s="852" t="s">
        <v>429</v>
      </c>
      <c r="C555" s="827" t="s">
        <v>133</v>
      </c>
      <c r="E555" s="809"/>
    </row>
    <row r="556" spans="1:5" ht="18">
      <c r="A556" s="821" t="s">
        <v>430</v>
      </c>
      <c r="B556" s="852" t="s">
        <v>431</v>
      </c>
      <c r="C556" s="827" t="s">
        <v>133</v>
      </c>
      <c r="E556" s="809"/>
    </row>
    <row r="557" spans="1:5" ht="18">
      <c r="A557" s="821" t="s">
        <v>432</v>
      </c>
      <c r="B557" s="852" t="s">
        <v>433</v>
      </c>
      <c r="C557" s="827" t="s">
        <v>133</v>
      </c>
      <c r="E557" s="809"/>
    </row>
    <row r="558" spans="1:5" ht="18">
      <c r="A558" s="821" t="s">
        <v>434</v>
      </c>
      <c r="B558" s="853" t="s">
        <v>435</v>
      </c>
      <c r="C558" s="827" t="s">
        <v>133</v>
      </c>
      <c r="E558" s="809"/>
    </row>
    <row r="559" spans="1:5" ht="18">
      <c r="A559" s="821" t="s">
        <v>436</v>
      </c>
      <c r="B559" s="852" t="s">
        <v>437</v>
      </c>
      <c r="C559" s="827" t="s">
        <v>133</v>
      </c>
      <c r="E559" s="809"/>
    </row>
    <row r="560" spans="1:5" ht="18">
      <c r="A560" s="821" t="s">
        <v>438</v>
      </c>
      <c r="B560" s="852" t="s">
        <v>439</v>
      </c>
      <c r="C560" s="827" t="s">
        <v>133</v>
      </c>
      <c r="E560" s="809"/>
    </row>
    <row r="561" spans="1:5" ht="18">
      <c r="A561" s="821" t="s">
        <v>440</v>
      </c>
      <c r="B561" s="852" t="s">
        <v>441</v>
      </c>
      <c r="C561" s="827" t="s">
        <v>133</v>
      </c>
      <c r="E561" s="809"/>
    </row>
    <row r="562" spans="1:5" ht="18">
      <c r="A562" s="821" t="s">
        <v>442</v>
      </c>
      <c r="B562" s="852" t="s">
        <v>443</v>
      </c>
      <c r="C562" s="827" t="s">
        <v>133</v>
      </c>
      <c r="E562" s="809"/>
    </row>
    <row r="563" spans="1:5" ht="18">
      <c r="A563" s="821" t="s">
        <v>444</v>
      </c>
      <c r="B563" s="857" t="s">
        <v>445</v>
      </c>
      <c r="C563" s="827" t="s">
        <v>133</v>
      </c>
      <c r="E563" s="809"/>
    </row>
    <row r="564" spans="1:5" ht="18.600000000000001" thickBot="1">
      <c r="A564" s="821" t="s">
        <v>1674</v>
      </c>
      <c r="B564" s="855" t="s">
        <v>1675</v>
      </c>
      <c r="C564" s="827" t="s">
        <v>133</v>
      </c>
      <c r="E564" s="809"/>
    </row>
    <row r="565" spans="1:5" ht="18">
      <c r="A565" s="821" t="s">
        <v>446</v>
      </c>
      <c r="B565" s="851" t="s">
        <v>447</v>
      </c>
      <c r="C565" s="827" t="s">
        <v>133</v>
      </c>
      <c r="E565" s="809"/>
    </row>
    <row r="566" spans="1:5" ht="18">
      <c r="A566" s="821" t="s">
        <v>448</v>
      </c>
      <c r="B566" s="852" t="s">
        <v>449</v>
      </c>
      <c r="C566" s="827" t="s">
        <v>133</v>
      </c>
      <c r="E566" s="809"/>
    </row>
    <row r="567" spans="1:5" ht="18">
      <c r="A567" s="821" t="s">
        <v>450</v>
      </c>
      <c r="B567" s="852" t="s">
        <v>451</v>
      </c>
      <c r="C567" s="827" t="s">
        <v>133</v>
      </c>
      <c r="E567" s="809"/>
    </row>
    <row r="568" spans="1:5" ht="18">
      <c r="A568" s="821" t="s">
        <v>452</v>
      </c>
      <c r="B568" s="853" t="s">
        <v>453</v>
      </c>
      <c r="C568" s="827" t="s">
        <v>133</v>
      </c>
      <c r="E568" s="809"/>
    </row>
    <row r="569" spans="1:5" ht="18">
      <c r="A569" s="821" t="s">
        <v>454</v>
      </c>
      <c r="B569" s="852" t="s">
        <v>455</v>
      </c>
      <c r="C569" s="827" t="s">
        <v>133</v>
      </c>
      <c r="E569" s="809"/>
    </row>
    <row r="570" spans="1:5" ht="18.600000000000001" thickBot="1">
      <c r="A570" s="821" t="s">
        <v>456</v>
      </c>
      <c r="B570" s="855" t="s">
        <v>457</v>
      </c>
      <c r="C570" s="827" t="s">
        <v>133</v>
      </c>
      <c r="E570" s="809"/>
    </row>
    <row r="571" spans="1:5" ht="18">
      <c r="A571" s="821" t="s">
        <v>458</v>
      </c>
      <c r="B571" s="858" t="s">
        <v>459</v>
      </c>
      <c r="C571" s="827" t="s">
        <v>133</v>
      </c>
      <c r="E571" s="809"/>
    </row>
    <row r="572" spans="1:5" ht="18">
      <c r="A572" s="821" t="s">
        <v>460</v>
      </c>
      <c r="B572" s="852" t="s">
        <v>461</v>
      </c>
      <c r="C572" s="827" t="s">
        <v>133</v>
      </c>
      <c r="E572" s="809"/>
    </row>
    <row r="573" spans="1:5" ht="18">
      <c r="A573" s="821" t="s">
        <v>462</v>
      </c>
      <c r="B573" s="852" t="s">
        <v>463</v>
      </c>
      <c r="C573" s="827" t="s">
        <v>133</v>
      </c>
      <c r="E573" s="809"/>
    </row>
    <row r="574" spans="1:5" ht="18">
      <c r="A574" s="821" t="s">
        <v>464</v>
      </c>
      <c r="B574" s="852" t="s">
        <v>465</v>
      </c>
      <c r="C574" s="827" t="s">
        <v>133</v>
      </c>
      <c r="E574" s="809"/>
    </row>
    <row r="575" spans="1:5" ht="18">
      <c r="A575" s="821" t="s">
        <v>466</v>
      </c>
      <c r="B575" s="852" t="s">
        <v>467</v>
      </c>
      <c r="C575" s="827" t="s">
        <v>133</v>
      </c>
      <c r="E575" s="809"/>
    </row>
    <row r="576" spans="1:5" ht="18">
      <c r="A576" s="821" t="s">
        <v>468</v>
      </c>
      <c r="B576" s="852" t="s">
        <v>469</v>
      </c>
      <c r="C576" s="827" t="s">
        <v>133</v>
      </c>
      <c r="E576" s="809"/>
    </row>
    <row r="577" spans="1:5" ht="18">
      <c r="A577" s="821" t="s">
        <v>470</v>
      </c>
      <c r="B577" s="852" t="s">
        <v>471</v>
      </c>
      <c r="C577" s="827" t="s">
        <v>133</v>
      </c>
      <c r="E577" s="809"/>
    </row>
    <row r="578" spans="1:5" ht="18">
      <c r="A578" s="821" t="s">
        <v>472</v>
      </c>
      <c r="B578" s="853" t="s">
        <v>473</v>
      </c>
      <c r="C578" s="827" t="s">
        <v>133</v>
      </c>
      <c r="E578" s="809"/>
    </row>
    <row r="579" spans="1:5" ht="18">
      <c r="A579" s="821" t="s">
        <v>474</v>
      </c>
      <c r="B579" s="852" t="s">
        <v>475</v>
      </c>
      <c r="C579" s="827" t="s">
        <v>133</v>
      </c>
      <c r="E579" s="809"/>
    </row>
    <row r="580" spans="1:5" ht="18">
      <c r="A580" s="821" t="s">
        <v>476</v>
      </c>
      <c r="B580" s="852" t="s">
        <v>477</v>
      </c>
      <c r="C580" s="827" t="s">
        <v>133</v>
      </c>
      <c r="E580" s="809"/>
    </row>
    <row r="581" spans="1:5" ht="18.600000000000001" thickBot="1">
      <c r="A581" s="821" t="s">
        <v>478</v>
      </c>
      <c r="B581" s="855" t="s">
        <v>479</v>
      </c>
      <c r="C581" s="827" t="s">
        <v>133</v>
      </c>
      <c r="E581" s="809"/>
    </row>
    <row r="582" spans="1:5" ht="18">
      <c r="A582" s="821" t="s">
        <v>480</v>
      </c>
      <c r="B582" s="858" t="s">
        <v>481</v>
      </c>
      <c r="C582" s="827" t="s">
        <v>133</v>
      </c>
      <c r="E582" s="809"/>
    </row>
    <row r="583" spans="1:5" ht="18">
      <c r="A583" s="821" t="s">
        <v>482</v>
      </c>
      <c r="B583" s="852" t="s">
        <v>483</v>
      </c>
      <c r="C583" s="827" t="s">
        <v>133</v>
      </c>
      <c r="E583" s="809"/>
    </row>
    <row r="584" spans="1:5" ht="18">
      <c r="A584" s="821" t="s">
        <v>484</v>
      </c>
      <c r="B584" s="852" t="s">
        <v>485</v>
      </c>
      <c r="C584" s="827" t="s">
        <v>133</v>
      </c>
      <c r="E584" s="809"/>
    </row>
    <row r="585" spans="1:5" ht="18">
      <c r="A585" s="821" t="s">
        <v>486</v>
      </c>
      <c r="B585" s="852" t="s">
        <v>487</v>
      </c>
      <c r="C585" s="827" t="s">
        <v>133</v>
      </c>
      <c r="E585" s="809"/>
    </row>
    <row r="586" spans="1:5" ht="18">
      <c r="A586" s="821" t="s">
        <v>488</v>
      </c>
      <c r="B586" s="852" t="s">
        <v>489</v>
      </c>
      <c r="C586" s="827" t="s">
        <v>133</v>
      </c>
      <c r="E586" s="809"/>
    </row>
    <row r="587" spans="1:5" ht="18">
      <c r="A587" s="821" t="s">
        <v>490</v>
      </c>
      <c r="B587" s="852" t="s">
        <v>491</v>
      </c>
      <c r="C587" s="827" t="s">
        <v>133</v>
      </c>
      <c r="E587" s="809"/>
    </row>
    <row r="588" spans="1:5" ht="18">
      <c r="A588" s="821" t="s">
        <v>492</v>
      </c>
      <c r="B588" s="852" t="s">
        <v>493</v>
      </c>
      <c r="C588" s="827" t="s">
        <v>133</v>
      </c>
      <c r="E588" s="809"/>
    </row>
    <row r="589" spans="1:5" ht="18">
      <c r="A589" s="821" t="s">
        <v>494</v>
      </c>
      <c r="B589" s="852" t="s">
        <v>495</v>
      </c>
      <c r="C589" s="827" t="s">
        <v>133</v>
      </c>
      <c r="E589" s="809"/>
    </row>
    <row r="590" spans="1:5" ht="18">
      <c r="A590" s="821" t="s">
        <v>496</v>
      </c>
      <c r="B590" s="853" t="s">
        <v>497</v>
      </c>
      <c r="C590" s="827" t="s">
        <v>133</v>
      </c>
      <c r="E590" s="809"/>
    </row>
    <row r="591" spans="1:5" ht="18">
      <c r="A591" s="821" t="s">
        <v>498</v>
      </c>
      <c r="B591" s="852" t="s">
        <v>499</v>
      </c>
      <c r="C591" s="827" t="s">
        <v>133</v>
      </c>
      <c r="E591" s="809"/>
    </row>
    <row r="592" spans="1:5" ht="18">
      <c r="A592" s="821" t="s">
        <v>500</v>
      </c>
      <c r="B592" s="852" t="s">
        <v>501</v>
      </c>
      <c r="C592" s="827" t="s">
        <v>133</v>
      </c>
      <c r="E592" s="809"/>
    </row>
    <row r="593" spans="1:5" ht="18">
      <c r="A593" s="821" t="s">
        <v>502</v>
      </c>
      <c r="B593" s="852" t="s">
        <v>503</v>
      </c>
      <c r="C593" s="827" t="s">
        <v>133</v>
      </c>
      <c r="E593" s="809"/>
    </row>
    <row r="594" spans="1:5" ht="18">
      <c r="A594" s="821" t="s">
        <v>504</v>
      </c>
      <c r="B594" s="852" t="s">
        <v>505</v>
      </c>
      <c r="C594" s="827" t="s">
        <v>133</v>
      </c>
      <c r="E594" s="809"/>
    </row>
    <row r="595" spans="1:5" ht="18">
      <c r="A595" s="821" t="s">
        <v>506</v>
      </c>
      <c r="B595" s="852" t="s">
        <v>507</v>
      </c>
      <c r="C595" s="827" t="s">
        <v>133</v>
      </c>
      <c r="E595" s="809"/>
    </row>
    <row r="596" spans="1:5" ht="18">
      <c r="A596" s="821" t="s">
        <v>508</v>
      </c>
      <c r="B596" s="852" t="s">
        <v>509</v>
      </c>
      <c r="C596" s="827" t="s">
        <v>133</v>
      </c>
      <c r="E596" s="809"/>
    </row>
    <row r="597" spans="1:5" ht="18">
      <c r="A597" s="821" t="s">
        <v>510</v>
      </c>
      <c r="B597" s="852" t="s">
        <v>511</v>
      </c>
      <c r="C597" s="827" t="s">
        <v>133</v>
      </c>
      <c r="E597" s="809"/>
    </row>
    <row r="598" spans="1:5" ht="18">
      <c r="A598" s="821" t="s">
        <v>512</v>
      </c>
      <c r="B598" s="852" t="s">
        <v>513</v>
      </c>
      <c r="C598" s="827" t="s">
        <v>133</v>
      </c>
      <c r="E598" s="809"/>
    </row>
    <row r="599" spans="1:5" ht="18.600000000000001" thickBot="1">
      <c r="A599" s="821" t="s">
        <v>514</v>
      </c>
      <c r="B599" s="859" t="s">
        <v>515</v>
      </c>
      <c r="C599" s="827" t="s">
        <v>133</v>
      </c>
      <c r="E599" s="809"/>
    </row>
    <row r="600" spans="1:5" ht="18">
      <c r="A600" s="821" t="s">
        <v>516</v>
      </c>
      <c r="B600" s="851" t="s">
        <v>517</v>
      </c>
      <c r="C600" s="827" t="s">
        <v>133</v>
      </c>
      <c r="E600" s="809"/>
    </row>
    <row r="601" spans="1:5" ht="18">
      <c r="A601" s="821" t="s">
        <v>518</v>
      </c>
      <c r="B601" s="852" t="s">
        <v>519</v>
      </c>
      <c r="C601" s="827" t="s">
        <v>133</v>
      </c>
      <c r="E601" s="809"/>
    </row>
    <row r="602" spans="1:5" ht="18">
      <c r="A602" s="821" t="s">
        <v>520</v>
      </c>
      <c r="B602" s="852" t="s">
        <v>521</v>
      </c>
      <c r="C602" s="827" t="s">
        <v>133</v>
      </c>
      <c r="E602" s="809"/>
    </row>
    <row r="603" spans="1:5" ht="18">
      <c r="A603" s="821" t="s">
        <v>522</v>
      </c>
      <c r="B603" s="852" t="s">
        <v>523</v>
      </c>
      <c r="C603" s="827" t="s">
        <v>133</v>
      </c>
      <c r="E603" s="809"/>
    </row>
    <row r="604" spans="1:5" ht="18">
      <c r="A604" s="821" t="s">
        <v>524</v>
      </c>
      <c r="B604" s="853" t="s">
        <v>525</v>
      </c>
      <c r="C604" s="827" t="s">
        <v>133</v>
      </c>
      <c r="E604" s="809"/>
    </row>
    <row r="605" spans="1:5" ht="18">
      <c r="A605" s="821" t="s">
        <v>526</v>
      </c>
      <c r="B605" s="852" t="s">
        <v>527</v>
      </c>
      <c r="C605" s="827" t="s">
        <v>133</v>
      </c>
      <c r="E605" s="809"/>
    </row>
    <row r="606" spans="1:5" ht="18.600000000000001" thickBot="1">
      <c r="A606" s="821" t="s">
        <v>528</v>
      </c>
      <c r="B606" s="855" t="s">
        <v>529</v>
      </c>
      <c r="C606" s="827" t="s">
        <v>133</v>
      </c>
      <c r="E606" s="809"/>
    </row>
    <row r="607" spans="1:5" ht="18">
      <c r="A607" s="821" t="s">
        <v>530</v>
      </c>
      <c r="B607" s="851" t="s">
        <v>531</v>
      </c>
      <c r="C607" s="827" t="s">
        <v>133</v>
      </c>
      <c r="E607" s="809"/>
    </row>
    <row r="608" spans="1:5" ht="18">
      <c r="A608" s="821" t="s">
        <v>532</v>
      </c>
      <c r="B608" s="852" t="s">
        <v>1116</v>
      </c>
      <c r="C608" s="827" t="s">
        <v>133</v>
      </c>
      <c r="E608" s="809"/>
    </row>
    <row r="609" spans="1:5" ht="18">
      <c r="A609" s="821" t="s">
        <v>533</v>
      </c>
      <c r="B609" s="852" t="s">
        <v>534</v>
      </c>
      <c r="C609" s="827" t="s">
        <v>133</v>
      </c>
      <c r="E609" s="809"/>
    </row>
    <row r="610" spans="1:5" ht="18">
      <c r="A610" s="821" t="s">
        <v>535</v>
      </c>
      <c r="B610" s="852" t="s">
        <v>536</v>
      </c>
      <c r="C610" s="827" t="s">
        <v>133</v>
      </c>
      <c r="E610" s="809"/>
    </row>
    <row r="611" spans="1:5" ht="18">
      <c r="A611" s="821" t="s">
        <v>537</v>
      </c>
      <c r="B611" s="852" t="s">
        <v>538</v>
      </c>
      <c r="C611" s="827" t="s">
        <v>133</v>
      </c>
      <c r="E611" s="809"/>
    </row>
    <row r="612" spans="1:5" ht="18">
      <c r="A612" s="821" t="s">
        <v>539</v>
      </c>
      <c r="B612" s="853" t="s">
        <v>540</v>
      </c>
      <c r="C612" s="827" t="s">
        <v>133</v>
      </c>
      <c r="E612" s="809"/>
    </row>
    <row r="613" spans="1:5" ht="18">
      <c r="A613" s="821" t="s">
        <v>541</v>
      </c>
      <c r="B613" s="852" t="s">
        <v>542</v>
      </c>
      <c r="C613" s="827" t="s">
        <v>133</v>
      </c>
      <c r="E613" s="809"/>
    </row>
    <row r="614" spans="1:5" ht="18.600000000000001" thickBot="1">
      <c r="A614" s="821" t="s">
        <v>543</v>
      </c>
      <c r="B614" s="855" t="s">
        <v>544</v>
      </c>
      <c r="C614" s="827" t="s">
        <v>133</v>
      </c>
      <c r="E614" s="809"/>
    </row>
    <row r="615" spans="1:5" ht="18">
      <c r="A615" s="821" t="s">
        <v>545</v>
      </c>
      <c r="B615" s="851" t="s">
        <v>546</v>
      </c>
      <c r="C615" s="827" t="s">
        <v>133</v>
      </c>
      <c r="E615" s="809"/>
    </row>
    <row r="616" spans="1:5" ht="18">
      <c r="A616" s="821" t="s">
        <v>547</v>
      </c>
      <c r="B616" s="852" t="s">
        <v>548</v>
      </c>
      <c r="C616" s="827" t="s">
        <v>133</v>
      </c>
      <c r="E616" s="809"/>
    </row>
    <row r="617" spans="1:5" ht="18">
      <c r="A617" s="821" t="s">
        <v>549</v>
      </c>
      <c r="B617" s="852" t="s">
        <v>550</v>
      </c>
      <c r="C617" s="827" t="s">
        <v>133</v>
      </c>
      <c r="E617" s="809"/>
    </row>
    <row r="618" spans="1:5" ht="18">
      <c r="A618" s="821" t="s">
        <v>551</v>
      </c>
      <c r="B618" s="852" t="s">
        <v>552</v>
      </c>
      <c r="C618" s="827" t="s">
        <v>133</v>
      </c>
      <c r="E618" s="809"/>
    </row>
    <row r="619" spans="1:5" ht="18">
      <c r="A619" s="821" t="s">
        <v>553</v>
      </c>
      <c r="B619" s="853" t="s">
        <v>554</v>
      </c>
      <c r="C619" s="827" t="s">
        <v>133</v>
      </c>
      <c r="E619" s="809"/>
    </row>
    <row r="620" spans="1:5" ht="18">
      <c r="A620" s="821" t="s">
        <v>555</v>
      </c>
      <c r="B620" s="852" t="s">
        <v>556</v>
      </c>
      <c r="C620" s="827" t="s">
        <v>133</v>
      </c>
      <c r="E620" s="809"/>
    </row>
    <row r="621" spans="1:5" ht="18.600000000000001" thickBot="1">
      <c r="A621" s="821" t="s">
        <v>557</v>
      </c>
      <c r="B621" s="855" t="s">
        <v>558</v>
      </c>
      <c r="C621" s="827" t="s">
        <v>133</v>
      </c>
      <c r="E621" s="809"/>
    </row>
    <row r="622" spans="1:5" ht="18">
      <c r="A622" s="821" t="s">
        <v>559</v>
      </c>
      <c r="B622" s="851" t="s">
        <v>560</v>
      </c>
      <c r="C622" s="827" t="s">
        <v>133</v>
      </c>
      <c r="E622" s="809"/>
    </row>
    <row r="623" spans="1:5" ht="18">
      <c r="A623" s="821" t="s">
        <v>561</v>
      </c>
      <c r="B623" s="852" t="s">
        <v>562</v>
      </c>
      <c r="C623" s="827" t="s">
        <v>133</v>
      </c>
      <c r="E623" s="809"/>
    </row>
    <row r="624" spans="1:5" ht="18">
      <c r="A624" s="821" t="s">
        <v>563</v>
      </c>
      <c r="B624" s="853" t="s">
        <v>564</v>
      </c>
      <c r="C624" s="827" t="s">
        <v>133</v>
      </c>
      <c r="E624" s="809"/>
    </row>
    <row r="625" spans="1:5" ht="18.600000000000001" thickBot="1">
      <c r="A625" s="821" t="s">
        <v>565</v>
      </c>
      <c r="B625" s="855" t="s">
        <v>566</v>
      </c>
      <c r="C625" s="827" t="s">
        <v>133</v>
      </c>
      <c r="E625" s="809"/>
    </row>
    <row r="626" spans="1:5" ht="18">
      <c r="A626" s="821" t="s">
        <v>567</v>
      </c>
      <c r="B626" s="851" t="s">
        <v>568</v>
      </c>
      <c r="C626" s="827" t="s">
        <v>133</v>
      </c>
      <c r="E626" s="809"/>
    </row>
    <row r="627" spans="1:5" ht="18">
      <c r="A627" s="821" t="s">
        <v>569</v>
      </c>
      <c r="B627" s="852" t="s">
        <v>570</v>
      </c>
      <c r="C627" s="827" t="s">
        <v>133</v>
      </c>
      <c r="E627" s="809"/>
    </row>
    <row r="628" spans="1:5" ht="18">
      <c r="A628" s="821" t="s">
        <v>571</v>
      </c>
      <c r="B628" s="852" t="s">
        <v>572</v>
      </c>
      <c r="C628" s="827" t="s">
        <v>133</v>
      </c>
      <c r="E628" s="809"/>
    </row>
    <row r="629" spans="1:5" ht="18">
      <c r="A629" s="821" t="s">
        <v>573</v>
      </c>
      <c r="B629" s="852" t="s">
        <v>574</v>
      </c>
      <c r="C629" s="827" t="s">
        <v>133</v>
      </c>
      <c r="E629" s="809"/>
    </row>
    <row r="630" spans="1:5" ht="18">
      <c r="A630" s="821" t="s">
        <v>575</v>
      </c>
      <c r="B630" s="852" t="s">
        <v>576</v>
      </c>
      <c r="C630" s="827" t="s">
        <v>133</v>
      </c>
      <c r="E630" s="809"/>
    </row>
    <row r="631" spans="1:5" ht="18">
      <c r="A631" s="821" t="s">
        <v>577</v>
      </c>
      <c r="B631" s="852" t="s">
        <v>578</v>
      </c>
      <c r="C631" s="827" t="s">
        <v>133</v>
      </c>
      <c r="E631" s="809"/>
    </row>
    <row r="632" spans="1:5" ht="18">
      <c r="A632" s="821" t="s">
        <v>579</v>
      </c>
      <c r="B632" s="852" t="s">
        <v>580</v>
      </c>
      <c r="C632" s="827" t="s">
        <v>133</v>
      </c>
      <c r="E632" s="809"/>
    </row>
    <row r="633" spans="1:5" ht="18">
      <c r="A633" s="821" t="s">
        <v>581</v>
      </c>
      <c r="B633" s="852" t="s">
        <v>582</v>
      </c>
      <c r="C633" s="827" t="s">
        <v>133</v>
      </c>
      <c r="E633" s="809"/>
    </row>
    <row r="634" spans="1:5" ht="18">
      <c r="A634" s="821" t="s">
        <v>583</v>
      </c>
      <c r="B634" s="853" t="s">
        <v>584</v>
      </c>
      <c r="C634" s="827" t="s">
        <v>133</v>
      </c>
      <c r="E634" s="809"/>
    </row>
    <row r="635" spans="1:5" ht="18.600000000000001" thickBot="1">
      <c r="A635" s="821" t="s">
        <v>585</v>
      </c>
      <c r="B635" s="855" t="s">
        <v>586</v>
      </c>
      <c r="C635" s="827" t="s">
        <v>133</v>
      </c>
      <c r="E635" s="809"/>
    </row>
    <row r="636" spans="1:5" ht="18">
      <c r="A636" s="821" t="s">
        <v>587</v>
      </c>
      <c r="B636" s="851" t="s">
        <v>588</v>
      </c>
      <c r="C636" s="827" t="s">
        <v>133</v>
      </c>
      <c r="E636" s="809"/>
    </row>
    <row r="637" spans="1:5" ht="18">
      <c r="A637" s="821" t="s">
        <v>589</v>
      </c>
      <c r="B637" s="852" t="s">
        <v>590</v>
      </c>
      <c r="C637" s="827" t="s">
        <v>133</v>
      </c>
      <c r="E637" s="809"/>
    </row>
    <row r="638" spans="1:5" ht="18">
      <c r="A638" s="821" t="s">
        <v>591</v>
      </c>
      <c r="B638" s="852" t="s">
        <v>592</v>
      </c>
      <c r="C638" s="827" t="s">
        <v>133</v>
      </c>
      <c r="E638" s="809"/>
    </row>
    <row r="639" spans="1:5" ht="18">
      <c r="A639" s="821" t="s">
        <v>593</v>
      </c>
      <c r="B639" s="852" t="s">
        <v>594</v>
      </c>
      <c r="C639" s="827" t="s">
        <v>133</v>
      </c>
      <c r="E639" s="809"/>
    </row>
    <row r="640" spans="1:5" ht="18">
      <c r="A640" s="821" t="s">
        <v>595</v>
      </c>
      <c r="B640" s="852" t="s">
        <v>596</v>
      </c>
      <c r="C640" s="827" t="s">
        <v>133</v>
      </c>
      <c r="E640" s="809"/>
    </row>
    <row r="641" spans="1:5" ht="18">
      <c r="A641" s="821" t="s">
        <v>597</v>
      </c>
      <c r="B641" s="852" t="s">
        <v>598</v>
      </c>
      <c r="C641" s="827" t="s">
        <v>133</v>
      </c>
      <c r="E641" s="809"/>
    </row>
    <row r="642" spans="1:5" ht="18">
      <c r="A642" s="821" t="s">
        <v>599</v>
      </c>
      <c r="B642" s="852" t="s">
        <v>600</v>
      </c>
      <c r="C642" s="827" t="s">
        <v>133</v>
      </c>
      <c r="E642" s="809"/>
    </row>
    <row r="643" spans="1:5" ht="18">
      <c r="A643" s="821" t="s">
        <v>601</v>
      </c>
      <c r="B643" s="852" t="s">
        <v>602</v>
      </c>
      <c r="C643" s="827" t="s">
        <v>133</v>
      </c>
      <c r="E643" s="809"/>
    </row>
    <row r="644" spans="1:5" ht="18">
      <c r="A644" s="821" t="s">
        <v>603</v>
      </c>
      <c r="B644" s="852" t="s">
        <v>1373</v>
      </c>
      <c r="C644" s="827" t="s">
        <v>133</v>
      </c>
      <c r="E644" s="809"/>
    </row>
    <row r="645" spans="1:5" ht="18">
      <c r="A645" s="821" t="s">
        <v>1374</v>
      </c>
      <c r="B645" s="852" t="s">
        <v>1375</v>
      </c>
      <c r="C645" s="827" t="s">
        <v>133</v>
      </c>
      <c r="E645" s="809"/>
    </row>
    <row r="646" spans="1:5" ht="18">
      <c r="A646" s="821" t="s">
        <v>1376</v>
      </c>
      <c r="B646" s="852" t="s">
        <v>1377</v>
      </c>
      <c r="C646" s="827" t="s">
        <v>133</v>
      </c>
      <c r="E646" s="809"/>
    </row>
    <row r="647" spans="1:5" ht="18">
      <c r="A647" s="821" t="s">
        <v>1378</v>
      </c>
      <c r="B647" s="852" t="s">
        <v>1379</v>
      </c>
      <c r="C647" s="827" t="s">
        <v>133</v>
      </c>
      <c r="E647" s="809"/>
    </row>
    <row r="648" spans="1:5" ht="18">
      <c r="A648" s="821" t="s">
        <v>1380</v>
      </c>
      <c r="B648" s="852" t="s">
        <v>1381</v>
      </c>
      <c r="C648" s="827" t="s">
        <v>133</v>
      </c>
      <c r="E648" s="809"/>
    </row>
    <row r="649" spans="1:5" ht="18">
      <c r="A649" s="821" t="s">
        <v>1382</v>
      </c>
      <c r="B649" s="852" t="s">
        <v>1383</v>
      </c>
      <c r="C649" s="827" t="s">
        <v>133</v>
      </c>
      <c r="E649" s="809"/>
    </row>
    <row r="650" spans="1:5" ht="18">
      <c r="A650" s="821" t="s">
        <v>1384</v>
      </c>
      <c r="B650" s="852" t="s">
        <v>1385</v>
      </c>
      <c r="C650" s="827" t="s">
        <v>133</v>
      </c>
      <c r="E650" s="809"/>
    </row>
    <row r="651" spans="1:5" ht="18">
      <c r="A651" s="821" t="s">
        <v>1386</v>
      </c>
      <c r="B651" s="852" t="s">
        <v>1387</v>
      </c>
      <c r="C651" s="827" t="s">
        <v>133</v>
      </c>
      <c r="E651" s="809"/>
    </row>
    <row r="652" spans="1:5" ht="18">
      <c r="A652" s="821" t="s">
        <v>1388</v>
      </c>
      <c r="B652" s="852" t="s">
        <v>1389</v>
      </c>
      <c r="C652" s="827" t="s">
        <v>133</v>
      </c>
      <c r="E652" s="809"/>
    </row>
    <row r="653" spans="1:5" ht="18">
      <c r="A653" s="821" t="s">
        <v>1390</v>
      </c>
      <c r="B653" s="852" t="s">
        <v>1391</v>
      </c>
      <c r="C653" s="827" t="s">
        <v>133</v>
      </c>
      <c r="E653" s="809"/>
    </row>
    <row r="654" spans="1:5" ht="18">
      <c r="A654" s="821" t="s">
        <v>1392</v>
      </c>
      <c r="B654" s="852" t="s">
        <v>1393</v>
      </c>
      <c r="C654" s="827" t="s">
        <v>133</v>
      </c>
      <c r="E654" s="809"/>
    </row>
    <row r="655" spans="1:5" ht="18">
      <c r="A655" s="821" t="s">
        <v>1394</v>
      </c>
      <c r="B655" s="852" t="s">
        <v>1395</v>
      </c>
      <c r="C655" s="827" t="s">
        <v>133</v>
      </c>
      <c r="E655" s="809"/>
    </row>
    <row r="656" spans="1:5" ht="18">
      <c r="A656" s="821" t="s">
        <v>1396</v>
      </c>
      <c r="B656" s="852" t="s">
        <v>1397</v>
      </c>
      <c r="C656" s="827" t="s">
        <v>133</v>
      </c>
      <c r="E656" s="809"/>
    </row>
    <row r="657" spans="1:5" ht="18">
      <c r="A657" s="821" t="s">
        <v>1398</v>
      </c>
      <c r="B657" s="852" t="s">
        <v>1399</v>
      </c>
      <c r="C657" s="827" t="s">
        <v>133</v>
      </c>
      <c r="E657" s="809"/>
    </row>
    <row r="658" spans="1:5" ht="18">
      <c r="A658" s="821" t="s">
        <v>1400</v>
      </c>
      <c r="B658" s="852" t="s">
        <v>1401</v>
      </c>
      <c r="C658" s="827" t="s">
        <v>133</v>
      </c>
      <c r="E658" s="809"/>
    </row>
    <row r="659" spans="1:5" ht="18">
      <c r="A659" s="821" t="s">
        <v>1402</v>
      </c>
      <c r="B659" s="852" t="s">
        <v>1403</v>
      </c>
      <c r="C659" s="827" t="s">
        <v>133</v>
      </c>
      <c r="E659" s="809"/>
    </row>
    <row r="660" spans="1:5" ht="18.600000000000001" thickBot="1">
      <c r="A660" s="821" t="s">
        <v>1404</v>
      </c>
      <c r="B660" s="860" t="s">
        <v>1405</v>
      </c>
      <c r="C660" s="827" t="s">
        <v>133</v>
      </c>
      <c r="E660" s="809"/>
    </row>
    <row r="661" spans="1:5" ht="18">
      <c r="A661" s="821" t="s">
        <v>1406</v>
      </c>
      <c r="B661" s="851" t="s">
        <v>1407</v>
      </c>
      <c r="C661" s="827" t="s">
        <v>133</v>
      </c>
      <c r="E661" s="809"/>
    </row>
    <row r="662" spans="1:5" ht="18">
      <c r="A662" s="821" t="s">
        <v>1408</v>
      </c>
      <c r="B662" s="852" t="s">
        <v>1409</v>
      </c>
      <c r="C662" s="827" t="s">
        <v>133</v>
      </c>
      <c r="E662" s="809"/>
    </row>
    <row r="663" spans="1:5" ht="18">
      <c r="A663" s="821" t="s">
        <v>1410</v>
      </c>
      <c r="B663" s="852" t="s">
        <v>1411</v>
      </c>
      <c r="C663" s="827" t="s">
        <v>133</v>
      </c>
      <c r="E663" s="809"/>
    </row>
    <row r="664" spans="1:5" ht="18">
      <c r="A664" s="821" t="s">
        <v>1251</v>
      </c>
      <c r="B664" s="852" t="s">
        <v>1252</v>
      </c>
      <c r="C664" s="827" t="s">
        <v>133</v>
      </c>
      <c r="E664" s="809"/>
    </row>
    <row r="665" spans="1:5" ht="18">
      <c r="A665" s="821" t="s">
        <v>1253</v>
      </c>
      <c r="B665" s="852" t="s">
        <v>1254</v>
      </c>
      <c r="C665" s="827" t="s">
        <v>133</v>
      </c>
      <c r="E665" s="809"/>
    </row>
    <row r="666" spans="1:5" ht="18">
      <c r="A666" s="821" t="s">
        <v>1255</v>
      </c>
      <c r="B666" s="852" t="s">
        <v>1256</v>
      </c>
      <c r="C666" s="827" t="s">
        <v>133</v>
      </c>
      <c r="E666" s="809"/>
    </row>
    <row r="667" spans="1:5" ht="18">
      <c r="A667" s="821" t="s">
        <v>1257</v>
      </c>
      <c r="B667" s="852" t="s">
        <v>1258</v>
      </c>
      <c r="C667" s="827" t="s">
        <v>133</v>
      </c>
      <c r="E667" s="809"/>
    </row>
    <row r="668" spans="1:5" ht="18">
      <c r="A668" s="821" t="s">
        <v>1259</v>
      </c>
      <c r="B668" s="852" t="s">
        <v>1260</v>
      </c>
      <c r="C668" s="827" t="s">
        <v>133</v>
      </c>
      <c r="E668" s="809"/>
    </row>
    <row r="669" spans="1:5" ht="18">
      <c r="A669" s="821" t="s">
        <v>1261</v>
      </c>
      <c r="B669" s="852" t="s">
        <v>1262</v>
      </c>
      <c r="C669" s="827" t="s">
        <v>133</v>
      </c>
      <c r="E669" s="809"/>
    </row>
    <row r="670" spans="1:5" ht="18">
      <c r="A670" s="821" t="s">
        <v>1263</v>
      </c>
      <c r="B670" s="852" t="s">
        <v>1264</v>
      </c>
      <c r="C670" s="827" t="s">
        <v>133</v>
      </c>
      <c r="E670" s="809"/>
    </row>
    <row r="671" spans="1:5" ht="18">
      <c r="A671" s="821" t="s">
        <v>1265</v>
      </c>
      <c r="B671" s="852" t="s">
        <v>1266</v>
      </c>
      <c r="C671" s="827" t="s">
        <v>133</v>
      </c>
      <c r="E671" s="809"/>
    </row>
    <row r="672" spans="1:5" ht="18">
      <c r="A672" s="821" t="s">
        <v>1267</v>
      </c>
      <c r="B672" s="852" t="s">
        <v>1268</v>
      </c>
      <c r="C672" s="827" t="s">
        <v>133</v>
      </c>
      <c r="E672" s="809"/>
    </row>
    <row r="673" spans="1:5" ht="18">
      <c r="A673" s="821" t="s">
        <v>1269</v>
      </c>
      <c r="B673" s="852" t="s">
        <v>1270</v>
      </c>
      <c r="C673" s="827" t="s">
        <v>133</v>
      </c>
      <c r="E673" s="809"/>
    </row>
    <row r="674" spans="1:5" ht="18">
      <c r="A674" s="821" t="s">
        <v>1271</v>
      </c>
      <c r="B674" s="852" t="s">
        <v>1272</v>
      </c>
      <c r="C674" s="827" t="s">
        <v>133</v>
      </c>
      <c r="E674" s="809"/>
    </row>
    <row r="675" spans="1:5" ht="18">
      <c r="A675" s="821" t="s">
        <v>1273</v>
      </c>
      <c r="B675" s="852" t="s">
        <v>1274</v>
      </c>
      <c r="C675" s="827" t="s">
        <v>133</v>
      </c>
      <c r="E675" s="809"/>
    </row>
    <row r="676" spans="1:5" ht="18">
      <c r="A676" s="821" t="s">
        <v>1275</v>
      </c>
      <c r="B676" s="852" t="s">
        <v>1276</v>
      </c>
      <c r="C676" s="827" t="s">
        <v>133</v>
      </c>
      <c r="E676" s="809"/>
    </row>
    <row r="677" spans="1:5" ht="18">
      <c r="A677" s="821" t="s">
        <v>1277</v>
      </c>
      <c r="B677" s="852" t="s">
        <v>1278</v>
      </c>
      <c r="C677" s="827" t="s">
        <v>133</v>
      </c>
      <c r="E677" s="809"/>
    </row>
    <row r="678" spans="1:5" ht="18">
      <c r="A678" s="821" t="s">
        <v>1279</v>
      </c>
      <c r="B678" s="852" t="s">
        <v>1280</v>
      </c>
      <c r="C678" s="827" t="s">
        <v>133</v>
      </c>
      <c r="E678" s="809"/>
    </row>
    <row r="679" spans="1:5" ht="18">
      <c r="A679" s="821" t="s">
        <v>1281</v>
      </c>
      <c r="B679" s="852" t="s">
        <v>1282</v>
      </c>
      <c r="C679" s="827" t="s">
        <v>133</v>
      </c>
      <c r="E679" s="809"/>
    </row>
    <row r="680" spans="1:5" ht="18">
      <c r="A680" s="821" t="s">
        <v>1283</v>
      </c>
      <c r="B680" s="852" t="s">
        <v>1284</v>
      </c>
      <c r="C680" s="827" t="s">
        <v>133</v>
      </c>
      <c r="E680" s="809"/>
    </row>
    <row r="681" spans="1:5" ht="18">
      <c r="A681" s="821" t="s">
        <v>1285</v>
      </c>
      <c r="B681" s="852" t="s">
        <v>1286</v>
      </c>
      <c r="C681" s="827" t="s">
        <v>133</v>
      </c>
      <c r="E681" s="809"/>
    </row>
    <row r="682" spans="1:5" ht="18.600000000000001" thickBot="1">
      <c r="A682" s="821" t="s">
        <v>1287</v>
      </c>
      <c r="B682" s="855" t="s">
        <v>1288</v>
      </c>
      <c r="C682" s="827" t="s">
        <v>133</v>
      </c>
      <c r="E682" s="809"/>
    </row>
    <row r="683" spans="1:5" ht="18">
      <c r="A683" s="821" t="s">
        <v>1289</v>
      </c>
      <c r="B683" s="851" t="s">
        <v>1290</v>
      </c>
      <c r="C683" s="827" t="s">
        <v>133</v>
      </c>
      <c r="E683" s="809"/>
    </row>
    <row r="684" spans="1:5" ht="18">
      <c r="A684" s="821" t="s">
        <v>1291</v>
      </c>
      <c r="B684" s="852" t="s">
        <v>1292</v>
      </c>
      <c r="C684" s="827" t="s">
        <v>133</v>
      </c>
      <c r="E684" s="809"/>
    </row>
    <row r="685" spans="1:5" ht="18">
      <c r="A685" s="821" t="s">
        <v>1293</v>
      </c>
      <c r="B685" s="852" t="s">
        <v>1294</v>
      </c>
      <c r="C685" s="827" t="s">
        <v>133</v>
      </c>
      <c r="E685" s="809"/>
    </row>
    <row r="686" spans="1:5" ht="18">
      <c r="A686" s="821" t="s">
        <v>1295</v>
      </c>
      <c r="B686" s="852" t="s">
        <v>1296</v>
      </c>
      <c r="C686" s="827" t="s">
        <v>133</v>
      </c>
      <c r="E686" s="809"/>
    </row>
    <row r="687" spans="1:5" ht="18">
      <c r="A687" s="821" t="s">
        <v>1297</v>
      </c>
      <c r="B687" s="852" t="s">
        <v>1298</v>
      </c>
      <c r="C687" s="827" t="s">
        <v>133</v>
      </c>
      <c r="E687" s="809"/>
    </row>
    <row r="688" spans="1:5" ht="18">
      <c r="A688" s="821" t="s">
        <v>1299</v>
      </c>
      <c r="B688" s="852" t="s">
        <v>1300</v>
      </c>
      <c r="C688" s="827" t="s">
        <v>133</v>
      </c>
    </row>
    <row r="689" spans="1:3" ht="18">
      <c r="A689" s="821" t="s">
        <v>1301</v>
      </c>
      <c r="B689" s="852" t="s">
        <v>1302</v>
      </c>
      <c r="C689" s="827" t="s">
        <v>133</v>
      </c>
    </row>
    <row r="690" spans="1:3" ht="18">
      <c r="A690" s="821" t="s">
        <v>1303</v>
      </c>
      <c r="B690" s="852" t="s">
        <v>1304</v>
      </c>
      <c r="C690" s="827" t="s">
        <v>133</v>
      </c>
    </row>
    <row r="691" spans="1:3" ht="18">
      <c r="A691" s="821" t="s">
        <v>1305</v>
      </c>
      <c r="B691" s="852" t="s">
        <v>1306</v>
      </c>
      <c r="C691" s="827" t="s">
        <v>133</v>
      </c>
    </row>
    <row r="692" spans="1:3" ht="18">
      <c r="A692" s="821" t="s">
        <v>1307</v>
      </c>
      <c r="B692" s="853" t="s">
        <v>1308</v>
      </c>
      <c r="C692" s="827" t="s">
        <v>133</v>
      </c>
    </row>
    <row r="693" spans="1:3" ht="18.600000000000001" thickBot="1">
      <c r="A693" s="821" t="s">
        <v>1309</v>
      </c>
      <c r="B693" s="855" t="s">
        <v>1310</v>
      </c>
      <c r="C693" s="827" t="s">
        <v>133</v>
      </c>
    </row>
    <row r="694" spans="1:3" ht="18">
      <c r="A694" s="821" t="s">
        <v>1311</v>
      </c>
      <c r="B694" s="851" t="s">
        <v>1312</v>
      </c>
      <c r="C694" s="827" t="s">
        <v>133</v>
      </c>
    </row>
    <row r="695" spans="1:3" ht="18">
      <c r="A695" s="821" t="s">
        <v>1313</v>
      </c>
      <c r="B695" s="852" t="s">
        <v>1314</v>
      </c>
      <c r="C695" s="827" t="s">
        <v>133</v>
      </c>
    </row>
    <row r="696" spans="1:3" ht="18">
      <c r="A696" s="821" t="s">
        <v>1315</v>
      </c>
      <c r="B696" s="852" t="s">
        <v>1316</v>
      </c>
      <c r="C696" s="827" t="s">
        <v>133</v>
      </c>
    </row>
    <row r="697" spans="1:3" ht="18">
      <c r="A697" s="821" t="s">
        <v>1317</v>
      </c>
      <c r="B697" s="852" t="s">
        <v>1318</v>
      </c>
      <c r="C697" s="827" t="s">
        <v>133</v>
      </c>
    </row>
    <row r="698" spans="1:3" ht="18.600000000000001" thickBot="1">
      <c r="A698" s="821" t="s">
        <v>1319</v>
      </c>
      <c r="B698" s="860" t="s">
        <v>1320</v>
      </c>
      <c r="C698" s="827" t="s">
        <v>133</v>
      </c>
    </row>
    <row r="699" spans="1:3" ht="18">
      <c r="A699" s="821" t="s">
        <v>1321</v>
      </c>
      <c r="B699" s="851" t="s">
        <v>1322</v>
      </c>
      <c r="C699" s="827" t="s">
        <v>133</v>
      </c>
    </row>
    <row r="700" spans="1:3" ht="18">
      <c r="A700" s="821" t="s">
        <v>1323</v>
      </c>
      <c r="B700" s="852" t="s">
        <v>1324</v>
      </c>
      <c r="C700" s="827" t="s">
        <v>133</v>
      </c>
    </row>
    <row r="701" spans="1:3" ht="18">
      <c r="A701" s="821" t="s">
        <v>1325</v>
      </c>
      <c r="B701" s="852" t="s">
        <v>1326</v>
      </c>
      <c r="C701" s="827" t="s">
        <v>133</v>
      </c>
    </row>
    <row r="702" spans="1:3" ht="18">
      <c r="A702" s="821" t="s">
        <v>1327</v>
      </c>
      <c r="B702" s="852" t="s">
        <v>1328</v>
      </c>
      <c r="C702" s="827" t="s">
        <v>133</v>
      </c>
    </row>
    <row r="703" spans="1:3" ht="18">
      <c r="A703" s="821" t="s">
        <v>1329</v>
      </c>
      <c r="B703" s="852" t="s">
        <v>1330</v>
      </c>
      <c r="C703" s="827" t="s">
        <v>133</v>
      </c>
    </row>
    <row r="704" spans="1:3" ht="18">
      <c r="A704" s="821" t="s">
        <v>1331</v>
      </c>
      <c r="B704" s="852" t="s">
        <v>1332</v>
      </c>
      <c r="C704" s="827" t="s">
        <v>133</v>
      </c>
    </row>
    <row r="705" spans="1:3" ht="18">
      <c r="A705" s="821" t="s">
        <v>1333</v>
      </c>
      <c r="B705" s="852" t="s">
        <v>1334</v>
      </c>
      <c r="C705" s="827" t="s">
        <v>133</v>
      </c>
    </row>
    <row r="706" spans="1:3" ht="18">
      <c r="A706" s="821" t="s">
        <v>1335</v>
      </c>
      <c r="B706" s="852" t="s">
        <v>1336</v>
      </c>
      <c r="C706" s="827" t="s">
        <v>133</v>
      </c>
    </row>
    <row r="707" spans="1:3" ht="18">
      <c r="A707" s="821" t="s">
        <v>1337</v>
      </c>
      <c r="B707" s="852" t="s">
        <v>1338</v>
      </c>
      <c r="C707" s="827" t="s">
        <v>133</v>
      </c>
    </row>
    <row r="708" spans="1:3" ht="18">
      <c r="A708" s="821" t="s">
        <v>1339</v>
      </c>
      <c r="B708" s="852" t="s">
        <v>1340</v>
      </c>
      <c r="C708" s="827" t="s">
        <v>133</v>
      </c>
    </row>
    <row r="709" spans="1:3" ht="18.600000000000001" thickBot="1">
      <c r="A709" s="821" t="s">
        <v>1341</v>
      </c>
      <c r="B709" s="860" t="s">
        <v>1342</v>
      </c>
      <c r="C709" s="827" t="s">
        <v>133</v>
      </c>
    </row>
    <row r="710" spans="1:3" ht="18">
      <c r="A710" s="821" t="s">
        <v>1343</v>
      </c>
      <c r="B710" s="851" t="s">
        <v>1344</v>
      </c>
      <c r="C710" s="827" t="s">
        <v>133</v>
      </c>
    </row>
    <row r="711" spans="1:3" ht="18">
      <c r="A711" s="821" t="s">
        <v>1345</v>
      </c>
      <c r="B711" s="852" t="s">
        <v>1346</v>
      </c>
      <c r="C711" s="827" t="s">
        <v>133</v>
      </c>
    </row>
    <row r="712" spans="1:3" ht="18">
      <c r="A712" s="821" t="s">
        <v>1347</v>
      </c>
      <c r="B712" s="852" t="s">
        <v>1348</v>
      </c>
      <c r="C712" s="827" t="s">
        <v>133</v>
      </c>
    </row>
    <row r="713" spans="1:3" ht="18">
      <c r="A713" s="821" t="s">
        <v>1349</v>
      </c>
      <c r="B713" s="852" t="s">
        <v>1350</v>
      </c>
      <c r="C713" s="827" t="s">
        <v>133</v>
      </c>
    </row>
    <row r="714" spans="1:3" ht="18">
      <c r="A714" s="821" t="s">
        <v>1351</v>
      </c>
      <c r="B714" s="852" t="s">
        <v>1352</v>
      </c>
      <c r="C714" s="827" t="s">
        <v>133</v>
      </c>
    </row>
    <row r="715" spans="1:3" ht="18">
      <c r="A715" s="821" t="s">
        <v>1353</v>
      </c>
      <c r="B715" s="852" t="s">
        <v>1354</v>
      </c>
      <c r="C715" s="827" t="s">
        <v>133</v>
      </c>
    </row>
    <row r="716" spans="1:3" ht="18">
      <c r="A716" s="821" t="s">
        <v>1355</v>
      </c>
      <c r="B716" s="852" t="s">
        <v>1356</v>
      </c>
      <c r="C716" s="827" t="s">
        <v>133</v>
      </c>
    </row>
    <row r="717" spans="1:3" ht="18">
      <c r="A717" s="821" t="s">
        <v>1357</v>
      </c>
      <c r="B717" s="852" t="s">
        <v>1358</v>
      </c>
      <c r="C717" s="827" t="s">
        <v>133</v>
      </c>
    </row>
    <row r="718" spans="1:3" ht="18">
      <c r="A718" s="821" t="s">
        <v>1359</v>
      </c>
      <c r="B718" s="852" t="s">
        <v>1360</v>
      </c>
      <c r="C718" s="827" t="s">
        <v>133</v>
      </c>
    </row>
    <row r="719" spans="1:3" ht="18.600000000000001" thickBot="1">
      <c r="A719" s="821" t="s">
        <v>1361</v>
      </c>
      <c r="B719" s="860" t="s">
        <v>1362</v>
      </c>
      <c r="C719" s="827" t="s">
        <v>133</v>
      </c>
    </row>
    <row r="720" spans="1:3" ht="18">
      <c r="A720" s="821" t="s">
        <v>1363</v>
      </c>
      <c r="B720" s="851" t="s">
        <v>1364</v>
      </c>
      <c r="C720" s="827" t="s">
        <v>133</v>
      </c>
    </row>
    <row r="721" spans="1:3" ht="18">
      <c r="A721" s="821" t="s">
        <v>1365</v>
      </c>
      <c r="B721" s="852" t="s">
        <v>1366</v>
      </c>
      <c r="C721" s="827" t="s">
        <v>133</v>
      </c>
    </row>
    <row r="722" spans="1:3" ht="18">
      <c r="A722" s="821" t="s">
        <v>1367</v>
      </c>
      <c r="B722" s="852" t="s">
        <v>1368</v>
      </c>
      <c r="C722" s="827" t="s">
        <v>133</v>
      </c>
    </row>
    <row r="723" spans="1:3" ht="18">
      <c r="A723" s="821" t="s">
        <v>1369</v>
      </c>
      <c r="B723" s="852" t="s">
        <v>1370</v>
      </c>
      <c r="C723" s="827" t="s">
        <v>133</v>
      </c>
    </row>
    <row r="724" spans="1:3" ht="18.600000000000001" thickBot="1">
      <c r="A724" s="821" t="s">
        <v>1371</v>
      </c>
      <c r="B724" s="860" t="s">
        <v>1372</v>
      </c>
      <c r="C724" s="827" t="s">
        <v>133</v>
      </c>
    </row>
    <row r="725" spans="1:3" ht="18">
      <c r="A725" s="861"/>
      <c r="B725" s="862"/>
      <c r="C725" s="827"/>
    </row>
    <row r="726" spans="1:3">
      <c r="A726" s="863" t="s">
        <v>1446</v>
      </c>
      <c r="B726" s="864" t="s">
        <v>1445</v>
      </c>
      <c r="C726" s="865" t="s">
        <v>1446</v>
      </c>
    </row>
    <row r="727" spans="1:3">
      <c r="A727" s="866"/>
      <c r="B727" s="867">
        <v>44592</v>
      </c>
      <c r="C727" s="866" t="s">
        <v>1869</v>
      </c>
    </row>
    <row r="728" spans="1:3">
      <c r="A728" s="866"/>
      <c r="B728" s="867">
        <v>44620</v>
      </c>
      <c r="C728" s="866" t="s">
        <v>1870</v>
      </c>
    </row>
    <row r="729" spans="1:3">
      <c r="A729" s="866"/>
      <c r="B729" s="867">
        <v>44651</v>
      </c>
      <c r="C729" s="866" t="s">
        <v>1871</v>
      </c>
    </row>
    <row r="730" spans="1:3">
      <c r="A730" s="866"/>
      <c r="B730" s="867">
        <v>44681</v>
      </c>
      <c r="C730" s="866" t="s">
        <v>1872</v>
      </c>
    </row>
    <row r="731" spans="1:3">
      <c r="A731" s="866"/>
      <c r="B731" s="867">
        <v>44712</v>
      </c>
      <c r="C731" s="866" t="s">
        <v>1873</v>
      </c>
    </row>
    <row r="732" spans="1:3">
      <c r="A732" s="866"/>
      <c r="B732" s="867">
        <v>44742</v>
      </c>
      <c r="C732" s="866" t="s">
        <v>1874</v>
      </c>
    </row>
    <row r="733" spans="1:3">
      <c r="A733" s="866"/>
      <c r="B733" s="867">
        <v>44773</v>
      </c>
      <c r="C733" s="866" t="s">
        <v>1875</v>
      </c>
    </row>
    <row r="734" spans="1:3">
      <c r="A734" s="866"/>
      <c r="B734" s="867">
        <v>44804</v>
      </c>
      <c r="C734" s="866" t="s">
        <v>1876</v>
      </c>
    </row>
    <row r="735" spans="1:3">
      <c r="A735" s="866"/>
      <c r="B735" s="867">
        <v>44834</v>
      </c>
      <c r="C735" s="866" t="s">
        <v>1877</v>
      </c>
    </row>
    <row r="736" spans="1:3">
      <c r="A736" s="866"/>
      <c r="B736" s="867">
        <v>44865</v>
      </c>
      <c r="C736" s="866" t="s">
        <v>1878</v>
      </c>
    </row>
    <row r="737" spans="1:3">
      <c r="A737" s="866"/>
      <c r="B737" s="867">
        <v>44895</v>
      </c>
      <c r="C737" s="866" t="s">
        <v>1879</v>
      </c>
    </row>
    <row r="738" spans="1:3">
      <c r="A738" s="866"/>
      <c r="B738" s="867">
        <v>44926</v>
      </c>
      <c r="C738" s="866" t="s">
        <v>1880</v>
      </c>
    </row>
  </sheetData>
  <sheetProtection password="81B0" sheet="1" objects="1" scenarios="1"/>
  <phoneticPr fontId="1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9</vt:i4>
      </vt:variant>
    </vt:vector>
  </HeadingPairs>
  <TitlesOfParts>
    <vt:vector size="13" baseType="lpstr">
      <vt:lpstr>BUDGET-agregirani pokazateli</vt:lpstr>
      <vt:lpstr>BUDGET</vt:lpstr>
      <vt:lpstr>INF</vt:lpstr>
      <vt:lpstr>list</vt:lpstr>
      <vt:lpstr>Date</vt:lpstr>
      <vt:lpstr>EBK_DEIN</vt:lpstr>
      <vt:lpstr>EBK_DEIN2</vt:lpstr>
      <vt:lpstr>OP_LIST</vt:lpstr>
      <vt:lpstr>OP_LIST2</vt:lpstr>
      <vt:lpstr>PRBK</vt:lpstr>
      <vt:lpstr>BUDGET!Print_Area</vt:lpstr>
      <vt:lpstr>'BUDGET-agregirani pokazateli'!Print_Area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minka</cp:lastModifiedBy>
  <cp:lastPrinted>2018-01-10T12:07:05Z</cp:lastPrinted>
  <dcterms:created xsi:type="dcterms:W3CDTF">1997-12-10T11:54:07Z</dcterms:created>
  <dcterms:modified xsi:type="dcterms:W3CDTF">2023-09-20T08:18:03Z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