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</workbook>
</file>

<file path=xl/calcChain.xml><?xml version="1.0" encoding="utf-8"?>
<calcChain xmlns="http://schemas.openxmlformats.org/spreadsheetml/2006/main">
  <c r="F30" i="5"/>
  <c r="F40"/>
  <c r="F39"/>
  <c r="F38"/>
  <c r="F37"/>
  <c r="F36"/>
  <c r="F35"/>
  <c r="F29"/>
  <c r="F28"/>
  <c r="F22"/>
  <c r="F21"/>
  <c r="F20"/>
  <c r="F19"/>
  <c r="F14"/>
  <c r="F13"/>
  <c r="F12"/>
  <c r="F11"/>
  <c r="G40" i="4"/>
  <c r="G39"/>
  <c r="G38"/>
  <c r="G37"/>
  <c r="G36"/>
  <c r="G35"/>
  <c r="G41" s="1"/>
  <c r="G30"/>
  <c r="G29"/>
  <c r="G28"/>
  <c r="G31" s="1"/>
  <c r="G22"/>
  <c r="G21"/>
  <c r="G20"/>
  <c r="G19"/>
  <c r="G23" s="1"/>
  <c r="G14"/>
  <c r="G13"/>
  <c r="G12"/>
  <c r="G11"/>
  <c r="G15" s="1"/>
  <c r="G23" i="3"/>
  <c r="G39"/>
  <c r="G29"/>
  <c r="G22"/>
  <c r="G40"/>
  <c r="G38"/>
  <c r="G37"/>
  <c r="G36"/>
  <c r="G35"/>
  <c r="G30"/>
  <c r="G31"/>
  <c r="G28"/>
  <c r="G21"/>
  <c r="G20"/>
  <c r="G19"/>
  <c r="G14"/>
  <c r="G13"/>
  <c r="G12"/>
  <c r="G11"/>
  <c r="G38" i="2"/>
  <c r="G37"/>
  <c r="G36"/>
  <c r="G40"/>
  <c r="G39"/>
  <c r="G35"/>
  <c r="G28"/>
  <c r="G19"/>
  <c r="G22"/>
  <c r="G21"/>
  <c r="G20"/>
  <c r="G14"/>
  <c r="G29"/>
  <c r="G13"/>
  <c r="G12"/>
  <c r="G23"/>
  <c r="G49"/>
  <c r="G48"/>
  <c r="G47"/>
  <c r="G46"/>
  <c r="G45"/>
  <c r="G50"/>
  <c r="G30"/>
  <c r="G11"/>
  <c r="G43" i="1"/>
  <c r="G44" s="1"/>
  <c r="G42"/>
  <c r="G38"/>
  <c r="G39" s="1"/>
  <c r="G37"/>
  <c r="G32"/>
  <c r="G31"/>
  <c r="G33" s="1"/>
  <c r="G30"/>
  <c r="G23"/>
  <c r="G22"/>
  <c r="G21"/>
  <c r="G20"/>
  <c r="G24" s="1"/>
  <c r="G19"/>
  <c r="G14"/>
  <c r="G15" s="1"/>
  <c r="G13"/>
  <c r="F15" i="5" l="1"/>
  <c r="F23"/>
  <c r="F31"/>
  <c r="F32" s="1"/>
  <c r="F33" s="1"/>
  <c r="F41"/>
  <c r="F42" s="1"/>
  <c r="F43" s="1"/>
  <c r="F16"/>
  <c r="F17" s="1"/>
  <c r="F24"/>
  <c r="F25" s="1"/>
  <c r="G47" i="4"/>
  <c r="G24"/>
  <c r="G25" s="1"/>
  <c r="G32"/>
  <c r="G33" s="1"/>
  <c r="G16"/>
  <c r="G17"/>
  <c r="G42"/>
  <c r="G43"/>
  <c r="G41" i="3"/>
  <c r="G42" s="1"/>
  <c r="G43" s="1"/>
  <c r="G15"/>
  <c r="G24"/>
  <c r="G25" s="1"/>
  <c r="G32"/>
  <c r="G33" s="1"/>
  <c r="G15" i="2"/>
  <c r="G16" s="1"/>
  <c r="G17" s="1"/>
  <c r="G41"/>
  <c r="G42" s="1"/>
  <c r="G43" s="1"/>
  <c r="G51"/>
  <c r="G52" s="1"/>
  <c r="G53" s="1"/>
  <c r="G24"/>
  <c r="G25" s="1"/>
  <c r="G31"/>
  <c r="G32" s="1"/>
  <c r="G46" i="1"/>
  <c r="G25"/>
  <c r="G26" s="1"/>
  <c r="G34"/>
  <c r="G35"/>
  <c r="G16"/>
  <c r="G40"/>
  <c r="G45"/>
  <c r="F47" i="5" l="1"/>
  <c r="H106"/>
  <c r="F48"/>
  <c r="F49" s="1"/>
  <c r="I106" i="4"/>
  <c r="G48"/>
  <c r="G49" s="1"/>
  <c r="G47" i="3"/>
  <c r="G48" s="1"/>
  <c r="G49" s="1"/>
  <c r="G16"/>
  <c r="G17" s="1"/>
  <c r="G54" i="2"/>
  <c r="G55" s="1"/>
  <c r="G56" s="1"/>
  <c r="G33"/>
  <c r="G47" i="1"/>
  <c r="G48"/>
  <c r="I106" i="3" l="1"/>
  <c r="I111" i="2"/>
</calcChain>
</file>

<file path=xl/comments1.xml><?xml version="1.0" encoding="utf-8"?>
<comments xmlns="http://schemas.openxmlformats.org/spreadsheetml/2006/main">
  <authors>
    <author>Автор</author>
  </authors>
  <commentList>
    <comment ref="A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<sst xmlns="http://schemas.openxmlformats.org/spreadsheetml/2006/main" count="372" uniqueCount="71">
  <si>
    <t>АКТ /ОБРАЗЕЦ/19</t>
  </si>
  <si>
    <t>ОБЕКТ: "Ремонт на улици в с.Ефрем, с.Селска Поляна, с.Горен Главанак, с.Румелия, ремонт на път HKV 2105 /разклон III8081 гр.Маджарово - с.Сеноклас"</t>
  </si>
  <si>
    <t xml:space="preserve">ВЪЗЛОЖИТЕЛ: ОБЩИНА МАДЖАРОВО </t>
  </si>
  <si>
    <t>ИЗПЪЛНИТЕЛ: "АТА - СТРОЙ" ЕООД ГР.ХАСКОВО</t>
  </si>
  <si>
    <t>Днес 30.11.2017 г. Подписаните представители на :</t>
  </si>
  <si>
    <t>1.Община Маджарово - Руен Бахчеванов - Инвеститорски контрол</t>
  </si>
  <si>
    <t>2."Ата Строй" ЕООД - Ахмед Али - техн.ръководител</t>
  </si>
  <si>
    <t>След проверка на място установиха, че към дата 20.10.2017 г. Са извършени и подлежат на заплащане следните видове пътно-ремонтни работи:</t>
  </si>
  <si>
    <t>№</t>
  </si>
  <si>
    <t>Име и наименование на видовете работи</t>
  </si>
  <si>
    <t>ед.
мярка</t>
  </si>
  <si>
    <t>количество</t>
  </si>
  <si>
    <t>ед.
цена</t>
  </si>
  <si>
    <t>Стойност</t>
  </si>
  <si>
    <t>І</t>
  </si>
  <si>
    <t>Рехабилитация на път HКV 2105 /ІІІ-8081/ гр.Маджарово-с.Сеноклас от км.0+00 до км.14+500</t>
  </si>
  <si>
    <t>Изрязване ,почистване,заливане с битумна емулсия,полагане и валиране с гореща асфалтова смес на   на единични дупки и деформации на настилката с деб.  4см.</t>
  </si>
  <si>
    <t>м2</t>
  </si>
  <si>
    <t>Всичко без ДДС:</t>
  </si>
  <si>
    <t>20% ДДС:</t>
  </si>
  <si>
    <t>Всичко с ДДС:</t>
  </si>
  <si>
    <t>Ремонт улици</t>
  </si>
  <si>
    <t>Ремонт на  улици-с.Eфрем /   О.Т.50-О.Т.49 , О.Т.49-О.Т.52/</t>
  </si>
  <si>
    <t>Фрезоване и изрязване на асфалтова настилка дебелина  4 см</t>
  </si>
  <si>
    <t>м3</t>
  </si>
  <si>
    <t>Почистване, обработване и заливане с битумна емулсия</t>
  </si>
  <si>
    <t>Механизирано полагане на асфалтова смес с дебелина 4 см</t>
  </si>
  <si>
    <t>Механизирано полагане на асфалтова смес с дебелина  до 4 см за свързващ / изравнителен пласт /биндер/  включително полагане  битумна имулсия</t>
  </si>
  <si>
    <t>Разкъртване на съществуваща асфалтова настилка с д-4см/включително извозване на депо до 5 км</t>
  </si>
  <si>
    <t>ІІ</t>
  </si>
  <si>
    <t xml:space="preserve">Ремонт на  улици с. Селска поляна/   О.Т.15-О.Т8, / </t>
  </si>
  <si>
    <t>Трошенокаменна настилка с дебелина до 10см.</t>
  </si>
  <si>
    <t>ІІІ</t>
  </si>
  <si>
    <t>Ремонт улици с.- Горен Главанак /   разклон  Републикански път ІІІ-8081-  РТ29-РТ.30-РТ31-РТ5-РТ6-РТ7-РТ21 /</t>
  </si>
  <si>
    <t>ІV</t>
  </si>
  <si>
    <t>Ремонт улици с.-Румелия/   О.Т.9-О.Т.19/</t>
  </si>
  <si>
    <t>О Б Щ О Рехабилитация на общински път и ремонт  на улици без ДДС</t>
  </si>
  <si>
    <t>20%ДДС:</t>
  </si>
  <si>
    <t>О Б Щ О Рехабилитация на общински път и ремонт на улици с ДДС:</t>
  </si>
  <si>
    <t>За възложителя:</t>
  </si>
  <si>
    <t>/Руен Бахчеванов/</t>
  </si>
  <si>
    <t>За изпълнителя:</t>
  </si>
  <si>
    <t xml:space="preserve">                                        /Ахмед Али/</t>
  </si>
  <si>
    <r>
      <t>ОБЕКТ</t>
    </r>
    <r>
      <rPr>
        <sz val="12"/>
        <rFont val="Times New Roman"/>
        <family val="1"/>
        <charset val="204"/>
      </rPr>
      <t xml:space="preserve"> : Рехабилитация на общински път и ремонт на улици  </t>
    </r>
  </si>
  <si>
    <t>ПОДПИС:..........................</t>
  </si>
  <si>
    <t>Рехабилитация на път HКV 2104/ІІІ-808/ с.Тополово-с.Силен-с.Ръженово-с.Долно Съдиево от км.0+000 до км.3+800</t>
  </si>
  <si>
    <t>17500*6*</t>
  </si>
  <si>
    <t>13000*7*</t>
  </si>
  <si>
    <t>24000*8*</t>
  </si>
  <si>
    <t>Рехабилитация на път HКV 3103 /8081/Долни главанак-/НКV3110/разклон Голяма долина от км.3+600 до км.4+200</t>
  </si>
  <si>
    <t>40000/9/</t>
  </si>
  <si>
    <t>18000/10/</t>
  </si>
  <si>
    <t>Изрязване ,почистване,заливане с битумна емулсия,полагане и валиране с гореща асфалтова смес на   на единични дупки и деформации на настилката с деб.  4-6см.</t>
  </si>
  <si>
    <t>Механизирано полагане на асфалтова смес с дебелина 4_6 см</t>
  </si>
  <si>
    <t>Фрезоване и изрязване на асфалтова настилка дебелина  4_6 см</t>
  </si>
  <si>
    <t>Разкъртване на съществуваща асфалтова настилка с д-4-6см/включително извозване на депо до 5 км</t>
  </si>
  <si>
    <t>Тънки изкопи за почистване на канавки с натоварване на транспорт/200м 0,5м/0,5м/-50 мз</t>
  </si>
  <si>
    <t>Трошенокаменна настилка с дебелина до 10см.*/Банкет/</t>
  </si>
  <si>
    <t>Ремонт улици гр.Маджарово/   ул.Кап.Петко Воийвода/</t>
  </si>
  <si>
    <t xml:space="preserve"> Почистване на банкет от растителност и храсти</t>
  </si>
  <si>
    <t>Тънки изкопи за почистване на канавки с натоварване на транспорт/400м 0,5м/0,5м/-100 мз</t>
  </si>
  <si>
    <t>на община Маджарово 2018г. Вариянт 2</t>
  </si>
  <si>
    <t>24.04.2018г.</t>
  </si>
  <si>
    <t>Ремонт улици с.-Ръженово</t>
  </si>
  <si>
    <t>на община Маджарово 2018г. Вариянт 3</t>
  </si>
  <si>
    <t>18000 лв.</t>
  </si>
  <si>
    <t>улица гр.Маджарово отпада</t>
  </si>
  <si>
    <t>Тънки изкопи за почистване на канавки с натоварване на транспорт/300м 0,5м/0,5м/-75 мз</t>
  </si>
  <si>
    <r>
      <t>ОБЕКТ</t>
    </r>
    <r>
      <rPr>
        <sz val="12"/>
        <rFont val="Times New Roman"/>
        <family val="1"/>
        <charset val="204"/>
      </rPr>
      <t xml:space="preserve"> : Рехабилитация на общински път и  улици  </t>
    </r>
  </si>
  <si>
    <t xml:space="preserve">в община Маджарово 2018г. </t>
  </si>
  <si>
    <t>2018г.</t>
  </si>
</sst>
</file>

<file path=xl/styles.xml><?xml version="1.0" encoding="utf-8"?>
<styleSheet xmlns="http://schemas.openxmlformats.org/spreadsheetml/2006/main">
  <numFmts count="1">
    <numFmt numFmtId="6" formatCode="#,##0\ &quot;лв&quot;;[Red]\-#,##0\ &quot;лв&quot;"/>
  </numFmts>
  <fonts count="1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2" fillId="0" borderId="5" xfId="0" quotePrefix="1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6" fontId="4" fillId="0" borderId="8" xfId="0" quotePrefix="1" applyNumberFormat="1" applyFont="1" applyBorder="1" applyAlignment="1">
      <alignment horizontal="center"/>
    </xf>
    <xf numFmtId="0" fontId="4" fillId="0" borderId="8" xfId="0" quotePrefix="1" applyFont="1" applyBorder="1" applyAlignment="1">
      <alignment wrapText="1"/>
    </xf>
    <xf numFmtId="0" fontId="5" fillId="0" borderId="8" xfId="0" quotePrefix="1" applyFont="1" applyBorder="1" applyAlignment="1">
      <alignment horizontal="center"/>
    </xf>
    <xf numFmtId="0" fontId="5" fillId="0" borderId="8" xfId="0" applyFont="1" applyBorder="1"/>
    <xf numFmtId="2" fontId="5" fillId="0" borderId="8" xfId="0" applyNumberFormat="1" applyFont="1" applyBorder="1"/>
    <xf numFmtId="4" fontId="5" fillId="0" borderId="9" xfId="0" applyNumberFormat="1" applyFont="1" applyBorder="1"/>
    <xf numFmtId="0" fontId="2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8" xfId="0" applyFont="1" applyBorder="1" applyAlignment="1">
      <alignment horizontal="justify" wrapText="1"/>
    </xf>
    <xf numFmtId="0" fontId="2" fillId="0" borderId="8" xfId="0" applyFont="1" applyBorder="1" applyAlignment="1">
      <alignment horizontal="center"/>
    </xf>
    <xf numFmtId="0" fontId="4" fillId="0" borderId="8" xfId="0" quotePrefix="1" applyFont="1" applyBorder="1" applyAlignment="1">
      <alignment horizontal="right" wrapText="1"/>
    </xf>
    <xf numFmtId="4" fontId="6" fillId="0" borderId="9" xfId="0" applyNumberFormat="1" applyFont="1" applyBorder="1"/>
    <xf numFmtId="0" fontId="4" fillId="0" borderId="8" xfId="0" applyFont="1" applyBorder="1" applyAlignment="1">
      <alignment horizontal="right" wrapText="1"/>
    </xf>
    <xf numFmtId="6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0" fontId="2" fillId="0" borderId="8" xfId="0" quotePrefix="1" applyFont="1" applyBorder="1" applyAlignment="1">
      <alignment horizontal="justify" wrapText="1"/>
    </xf>
    <xf numFmtId="0" fontId="2" fillId="0" borderId="8" xfId="0" quotePrefix="1" applyFont="1" applyBorder="1" applyAlignment="1">
      <alignment wrapText="1"/>
    </xf>
    <xf numFmtId="0" fontId="2" fillId="0" borderId="8" xfId="0" applyFont="1" applyBorder="1" applyAlignment="1">
      <alignment horizontal="right" wrapText="1"/>
    </xf>
    <xf numFmtId="0" fontId="2" fillId="0" borderId="11" xfId="0" applyFont="1" applyBorder="1" applyAlignment="1">
      <alignment horizontal="center"/>
    </xf>
    <xf numFmtId="0" fontId="6" fillId="0" borderId="8" xfId="0" applyFont="1" applyBorder="1" applyAlignment="1">
      <alignment horizontal="right"/>
    </xf>
    <xf numFmtId="6" fontId="2" fillId="0" borderId="11" xfId="0" applyNumberFormat="1" applyFont="1" applyBorder="1" applyAlignment="1">
      <alignment horizontal="center"/>
    </xf>
    <xf numFmtId="0" fontId="4" fillId="0" borderId="11" xfId="0" quotePrefix="1" applyFont="1" applyBorder="1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6" fillId="0" borderId="11" xfId="0" applyFont="1" applyBorder="1" applyAlignment="1">
      <alignment horizontal="right"/>
    </xf>
    <xf numFmtId="4" fontId="6" fillId="0" borderId="12" xfId="0" applyNumberFormat="1" applyFont="1" applyBorder="1"/>
    <xf numFmtId="6" fontId="4" fillId="0" borderId="13" xfId="0" applyNumberFormat="1" applyFont="1" applyBorder="1" applyAlignment="1">
      <alignment horizontal="center"/>
    </xf>
    <xf numFmtId="0" fontId="2" fillId="0" borderId="11" xfId="0" quotePrefix="1" applyFont="1" applyBorder="1" applyAlignment="1">
      <alignment wrapText="1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5" fillId="0" borderId="13" xfId="0" applyFont="1" applyBorder="1" applyAlignment="1">
      <alignment horizontal="center"/>
    </xf>
    <xf numFmtId="0" fontId="5" fillId="0" borderId="13" xfId="0" applyFont="1" applyBorder="1"/>
    <xf numFmtId="4" fontId="5" fillId="0" borderId="15" xfId="0" applyNumberFormat="1" applyFont="1" applyBorder="1"/>
    <xf numFmtId="0" fontId="2" fillId="0" borderId="0" xfId="0" applyFont="1" applyAlignment="1">
      <alignment horizontal="right"/>
    </xf>
    <xf numFmtId="4" fontId="4" fillId="0" borderId="0" xfId="0" applyNumberFormat="1" applyFont="1"/>
    <xf numFmtId="0" fontId="7" fillId="0" borderId="0" xfId="0" applyFont="1"/>
    <xf numFmtId="0" fontId="7" fillId="0" borderId="0" xfId="0" applyFont="1" applyBorder="1" applyAlignment="1">
      <alignment horizontal="right" vertical="justify"/>
    </xf>
    <xf numFmtId="0" fontId="7" fillId="0" borderId="0" xfId="0" applyFont="1" applyBorder="1" applyAlignment="1">
      <alignment vertical="justify"/>
    </xf>
    <xf numFmtId="0" fontId="7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right" vertical="justify"/>
    </xf>
    <xf numFmtId="0" fontId="10" fillId="0" borderId="0" xfId="0" applyFont="1" applyBorder="1" applyAlignment="1">
      <alignment vertical="justify"/>
    </xf>
    <xf numFmtId="0" fontId="4" fillId="0" borderId="8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4</xdr:row>
      <xdr:rowOff>0</xdr:rowOff>
    </xdr:from>
    <xdr:to>
      <xdr:col>6</xdr:col>
      <xdr:colOff>47625</xdr:colOff>
      <xdr:row>5</xdr:row>
      <xdr:rowOff>76200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95275" y="1419225"/>
          <a:ext cx="483870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3</xdr:row>
      <xdr:rowOff>0</xdr:rowOff>
    </xdr:from>
    <xdr:to>
      <xdr:col>6</xdr:col>
      <xdr:colOff>47625</xdr:colOff>
      <xdr:row>4</xdr:row>
      <xdr:rowOff>76200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295275</xdr:colOff>
      <xdr:row>3</xdr:row>
      <xdr:rowOff>0</xdr:rowOff>
    </xdr:from>
    <xdr:to>
      <xdr:col>6</xdr:col>
      <xdr:colOff>47625</xdr:colOff>
      <xdr:row>4</xdr:row>
      <xdr:rowOff>76200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3</xdr:row>
      <xdr:rowOff>0</xdr:rowOff>
    </xdr:from>
    <xdr:to>
      <xdr:col>6</xdr:col>
      <xdr:colOff>47625</xdr:colOff>
      <xdr:row>4</xdr:row>
      <xdr:rowOff>76200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295275</xdr:colOff>
      <xdr:row>3</xdr:row>
      <xdr:rowOff>0</xdr:rowOff>
    </xdr:from>
    <xdr:to>
      <xdr:col>6</xdr:col>
      <xdr:colOff>47625</xdr:colOff>
      <xdr:row>4</xdr:row>
      <xdr:rowOff>76200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3</xdr:row>
      <xdr:rowOff>0</xdr:rowOff>
    </xdr:from>
    <xdr:to>
      <xdr:col>6</xdr:col>
      <xdr:colOff>47625</xdr:colOff>
      <xdr:row>4</xdr:row>
      <xdr:rowOff>76200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295275</xdr:colOff>
      <xdr:row>3</xdr:row>
      <xdr:rowOff>0</xdr:rowOff>
    </xdr:from>
    <xdr:to>
      <xdr:col>6</xdr:col>
      <xdr:colOff>47625</xdr:colOff>
      <xdr:row>4</xdr:row>
      <xdr:rowOff>76200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3</xdr:row>
      <xdr:rowOff>0</xdr:rowOff>
    </xdr:from>
    <xdr:to>
      <xdr:col>5</xdr:col>
      <xdr:colOff>47625</xdr:colOff>
      <xdr:row>4</xdr:row>
      <xdr:rowOff>76200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295275</xdr:colOff>
      <xdr:row>3</xdr:row>
      <xdr:rowOff>0</xdr:rowOff>
    </xdr:from>
    <xdr:to>
      <xdr:col>5</xdr:col>
      <xdr:colOff>47625</xdr:colOff>
      <xdr:row>4</xdr:row>
      <xdr:rowOff>76200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>
          <a:off x="295275" y="723900"/>
          <a:ext cx="5162550" cy="238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bg-BG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C0C0C0">
                      <a:gamma/>
                      <a:shade val="46275"/>
                      <a:invGamma/>
                    </a:srgbClr>
                  </a:gs>
                  <a:gs pos="100000">
                    <a:srgbClr val="C0C0C0"/>
                  </a:gs>
                </a:gsLst>
                <a:lin ang="5400000" scaled="1"/>
              </a:gradFill>
              <a:effectLst/>
              <a:latin typeface="Arial"/>
              <a:cs typeface="Arial"/>
            </a:rPr>
            <a:t>Количествено стойностна сметка</a:t>
          </a:r>
          <a:endParaRPr lang="en-US" sz="3600" kern="10" spc="0">
            <a:ln w="9525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C0C0C0">
                    <a:gamma/>
                    <a:shade val="46275"/>
                    <a:invGamma/>
                  </a:srgbClr>
                </a:gs>
                <a:gs pos="100000">
                  <a:srgbClr val="C0C0C0"/>
                </a:gs>
              </a:gsLst>
              <a:lin ang="5400000" scaled="1"/>
            </a:gradFill>
            <a:effectLst/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opLeftCell="A13" workbookViewId="0">
      <selection activeCell="J12" sqref="J12"/>
    </sheetView>
  </sheetViews>
  <sheetFormatPr defaultColWidth="9.109375" defaultRowHeight="13.2"/>
  <cols>
    <col min="1" max="1" width="4.5546875" style="2" customWidth="1"/>
    <col min="2" max="2" width="6.33203125" style="2" customWidth="1"/>
    <col min="3" max="3" width="39.88671875" style="3" customWidth="1"/>
    <col min="4" max="4" width="7.88671875" style="2" customWidth="1"/>
    <col min="5" max="5" width="10.109375" style="1" customWidth="1"/>
    <col min="6" max="6" width="7.5546875" style="1" customWidth="1"/>
    <col min="7" max="7" width="11.33203125" style="4" customWidth="1"/>
    <col min="8" max="10" width="9.109375" style="1"/>
    <col min="11" max="11" width="10.109375" style="1" bestFit="1" customWidth="1"/>
    <col min="12" max="16384" width="9.109375" style="1"/>
  </cols>
  <sheetData>
    <row r="1" spans="1:11" ht="28.5" customHeight="1">
      <c r="A1" s="65" t="s">
        <v>0</v>
      </c>
      <c r="B1" s="66"/>
      <c r="C1" s="66"/>
      <c r="D1" s="66"/>
      <c r="E1" s="66"/>
      <c r="F1" s="66"/>
      <c r="G1" s="66"/>
    </row>
    <row r="2" spans="1:11" ht="39" customHeight="1">
      <c r="A2" s="67" t="s">
        <v>1</v>
      </c>
      <c r="B2" s="68"/>
      <c r="C2" s="68"/>
      <c r="D2" s="68"/>
      <c r="E2" s="68"/>
      <c r="F2" s="68"/>
      <c r="G2" s="68"/>
    </row>
    <row r="3" spans="1:11" ht="20.25" customHeight="1">
      <c r="A3" s="69" t="s">
        <v>2</v>
      </c>
      <c r="B3" s="70"/>
      <c r="C3" s="70"/>
      <c r="D3" s="70"/>
      <c r="E3" s="70"/>
      <c r="F3" s="70"/>
      <c r="G3" s="70"/>
    </row>
    <row r="4" spans="1:11" ht="24" customHeight="1">
      <c r="A4" s="69" t="s">
        <v>3</v>
      </c>
      <c r="B4" s="70"/>
      <c r="C4" s="70"/>
      <c r="D4" s="70"/>
      <c r="E4" s="70"/>
      <c r="F4" s="70"/>
      <c r="G4" s="70"/>
    </row>
    <row r="5" spans="1:11" ht="14.4">
      <c r="A5" s="69" t="s">
        <v>4</v>
      </c>
      <c r="B5" s="70"/>
      <c r="C5" s="70"/>
      <c r="D5" s="70"/>
      <c r="E5" s="70"/>
      <c r="F5" s="70"/>
      <c r="G5" s="70"/>
    </row>
    <row r="6" spans="1:11" ht="14.4">
      <c r="A6" s="63" t="s">
        <v>5</v>
      </c>
      <c r="B6" s="64"/>
      <c r="C6" s="64"/>
      <c r="D6" s="64"/>
      <c r="E6" s="64"/>
      <c r="F6" s="64"/>
      <c r="G6" s="64"/>
    </row>
    <row r="7" spans="1:11" ht="14.4">
      <c r="A7" s="63" t="s">
        <v>6</v>
      </c>
      <c r="B7" s="64"/>
      <c r="C7" s="64"/>
      <c r="D7" s="64"/>
      <c r="E7" s="64"/>
      <c r="F7" s="64"/>
      <c r="G7" s="64"/>
    </row>
    <row r="8" spans="1:11" ht="36.75" customHeight="1">
      <c r="A8" s="63" t="s">
        <v>7</v>
      </c>
      <c r="B8" s="64"/>
      <c r="C8" s="64"/>
      <c r="D8" s="64"/>
      <c r="E8" s="64"/>
      <c r="F8" s="64"/>
      <c r="G8" s="64"/>
    </row>
    <row r="9" spans="1:11" ht="13.8" thickBot="1">
      <c r="K9" s="4"/>
    </row>
    <row r="10" spans="1:11" ht="26.4">
      <c r="A10" s="5" t="s">
        <v>8</v>
      </c>
      <c r="B10" s="6"/>
      <c r="C10" s="7" t="s">
        <v>9</v>
      </c>
      <c r="D10" s="7" t="s">
        <v>10</v>
      </c>
      <c r="E10" s="7" t="s">
        <v>11</v>
      </c>
      <c r="F10" s="7" t="s">
        <v>12</v>
      </c>
      <c r="G10" s="8" t="s">
        <v>13</v>
      </c>
      <c r="K10" s="4"/>
    </row>
    <row r="11" spans="1:11" ht="13.8" thickBot="1">
      <c r="A11" s="9">
        <v>1</v>
      </c>
      <c r="B11" s="10">
        <v>2</v>
      </c>
      <c r="C11" s="11">
        <v>3</v>
      </c>
      <c r="D11" s="10">
        <v>4</v>
      </c>
      <c r="E11" s="12">
        <v>5</v>
      </c>
      <c r="F11" s="12">
        <v>6</v>
      </c>
      <c r="G11" s="13">
        <v>7</v>
      </c>
    </row>
    <row r="12" spans="1:11" ht="54.75" customHeight="1" thickTop="1">
      <c r="A12" s="14" t="s">
        <v>14</v>
      </c>
      <c r="B12" s="15"/>
      <c r="C12" s="16" t="s">
        <v>15</v>
      </c>
      <c r="D12" s="17"/>
      <c r="E12" s="18"/>
      <c r="F12" s="19"/>
      <c r="G12" s="20"/>
    </row>
    <row r="13" spans="1:11" ht="52.8">
      <c r="A13" s="21">
        <v>1</v>
      </c>
      <c r="B13" s="22"/>
      <c r="C13" s="23" t="s">
        <v>16</v>
      </c>
      <c r="D13" s="17" t="s">
        <v>17</v>
      </c>
      <c r="E13" s="18">
        <v>516</v>
      </c>
      <c r="F13" s="19">
        <v>20.5</v>
      </c>
      <c r="G13" s="20">
        <f t="shared" ref="G13" si="0">E13*F13</f>
        <v>10578</v>
      </c>
    </row>
    <row r="14" spans="1:11">
      <c r="A14" s="21"/>
      <c r="B14" s="24"/>
      <c r="C14" s="25" t="s">
        <v>18</v>
      </c>
      <c r="D14" s="22"/>
      <c r="E14" s="18"/>
      <c r="F14" s="19"/>
      <c r="G14" s="26">
        <f>SUM(G13:G13)</f>
        <v>10578</v>
      </c>
    </row>
    <row r="15" spans="1:11">
      <c r="A15" s="21"/>
      <c r="B15" s="24"/>
      <c r="C15" s="27" t="s">
        <v>19</v>
      </c>
      <c r="D15" s="22"/>
      <c r="E15" s="18"/>
      <c r="F15" s="19"/>
      <c r="G15" s="26">
        <f>G14*0.2</f>
        <v>2115.6</v>
      </c>
    </row>
    <row r="16" spans="1:11">
      <c r="A16" s="21"/>
      <c r="B16" s="24"/>
      <c r="C16" s="25" t="s">
        <v>20</v>
      </c>
      <c r="D16" s="22"/>
      <c r="E16" s="18"/>
      <c r="F16" s="19"/>
      <c r="G16" s="26">
        <f>G14+G15</f>
        <v>12693.6</v>
      </c>
    </row>
    <row r="17" spans="1:7">
      <c r="A17" s="21"/>
      <c r="B17" s="15"/>
      <c r="C17" s="27" t="s">
        <v>21</v>
      </c>
      <c r="D17" s="22"/>
      <c r="E17" s="18"/>
      <c r="F17" s="19"/>
      <c r="G17" s="26"/>
    </row>
    <row r="18" spans="1:7" ht="26.4">
      <c r="A18" s="14" t="s">
        <v>14</v>
      </c>
      <c r="B18" s="28"/>
      <c r="C18" s="29" t="s">
        <v>22</v>
      </c>
      <c r="D18" s="17"/>
      <c r="E18" s="18"/>
      <c r="F18" s="19"/>
      <c r="G18" s="20"/>
    </row>
    <row r="19" spans="1:7" ht="26.4">
      <c r="A19" s="30">
        <v>1</v>
      </c>
      <c r="B19" s="31"/>
      <c r="C19" s="32" t="s">
        <v>23</v>
      </c>
      <c r="D19" s="17" t="s">
        <v>24</v>
      </c>
      <c r="E19" s="18">
        <v>57</v>
      </c>
      <c r="F19" s="19">
        <v>14.5</v>
      </c>
      <c r="G19" s="20">
        <f t="shared" ref="G19:G23" si="1">E19*F19</f>
        <v>826.5</v>
      </c>
    </row>
    <row r="20" spans="1:7" ht="26.4">
      <c r="A20" s="30">
        <v>2</v>
      </c>
      <c r="B20" s="31"/>
      <c r="C20" s="33" t="s">
        <v>25</v>
      </c>
      <c r="D20" s="17" t="s">
        <v>17</v>
      </c>
      <c r="E20" s="18">
        <v>2830</v>
      </c>
      <c r="F20" s="19">
        <v>2.7</v>
      </c>
      <c r="G20" s="20">
        <f t="shared" si="1"/>
        <v>7641.0000000000009</v>
      </c>
    </row>
    <row r="21" spans="1:7" ht="26.4">
      <c r="A21" s="30">
        <v>3</v>
      </c>
      <c r="B21" s="22"/>
      <c r="C21" s="32" t="s">
        <v>26</v>
      </c>
      <c r="D21" s="17" t="s">
        <v>17</v>
      </c>
      <c r="E21" s="18">
        <v>2830</v>
      </c>
      <c r="F21" s="19">
        <v>17.5</v>
      </c>
      <c r="G21" s="20">
        <f t="shared" si="1"/>
        <v>49525</v>
      </c>
    </row>
    <row r="22" spans="1:7" ht="52.8">
      <c r="A22" s="30">
        <v>4</v>
      </c>
      <c r="B22" s="22"/>
      <c r="C22" s="32" t="s">
        <v>27</v>
      </c>
      <c r="D22" s="17" t="s">
        <v>17</v>
      </c>
      <c r="E22" s="18">
        <v>120</v>
      </c>
      <c r="F22" s="19">
        <v>17</v>
      </c>
      <c r="G22" s="20">
        <f t="shared" si="1"/>
        <v>2040</v>
      </c>
    </row>
    <row r="23" spans="1:7" ht="39.6">
      <c r="A23" s="30">
        <v>5</v>
      </c>
      <c r="B23" s="22"/>
      <c r="C23" s="23" t="s">
        <v>28</v>
      </c>
      <c r="D23" s="17" t="s">
        <v>17</v>
      </c>
      <c r="E23" s="18">
        <v>120</v>
      </c>
      <c r="F23" s="19">
        <v>4.5</v>
      </c>
      <c r="G23" s="20">
        <f t="shared" si="1"/>
        <v>540</v>
      </c>
    </row>
    <row r="24" spans="1:7">
      <c r="A24" s="30"/>
      <c r="B24" s="22"/>
      <c r="C24" s="25" t="s">
        <v>18</v>
      </c>
      <c r="D24" s="22"/>
      <c r="E24" s="18"/>
      <c r="F24" s="19"/>
      <c r="G24" s="26">
        <f>SUM(G19:G23)</f>
        <v>60572.5</v>
      </c>
    </row>
    <row r="25" spans="1:7">
      <c r="A25" s="30"/>
      <c r="B25" s="24"/>
      <c r="C25" s="27" t="s">
        <v>19</v>
      </c>
      <c r="D25" s="22"/>
      <c r="E25" s="18"/>
      <c r="F25" s="19"/>
      <c r="G25" s="26">
        <f>G24*0.2</f>
        <v>12114.5</v>
      </c>
    </row>
    <row r="26" spans="1:7">
      <c r="A26" s="30"/>
      <c r="B26" s="24"/>
      <c r="C26" s="25" t="s">
        <v>20</v>
      </c>
      <c r="D26" s="22"/>
      <c r="E26" s="18"/>
      <c r="F26" s="19"/>
      <c r="G26" s="26">
        <f>G24+G25</f>
        <v>72687</v>
      </c>
    </row>
    <row r="27" spans="1:7">
      <c r="A27" s="30"/>
      <c r="B27" s="24"/>
      <c r="C27" s="25"/>
      <c r="D27" s="22"/>
      <c r="E27" s="18"/>
      <c r="F27" s="19"/>
      <c r="G27" s="26"/>
    </row>
    <row r="28" spans="1:7" ht="26.4">
      <c r="A28" s="14" t="s">
        <v>29</v>
      </c>
      <c r="B28" s="15"/>
      <c r="C28" s="29" t="s">
        <v>30</v>
      </c>
      <c r="D28" s="17"/>
      <c r="E28" s="18"/>
      <c r="F28" s="19"/>
      <c r="G28" s="20"/>
    </row>
    <row r="29" spans="1:7">
      <c r="A29" s="30"/>
      <c r="B29" s="31"/>
      <c r="C29" s="32"/>
      <c r="D29" s="17"/>
      <c r="E29" s="18"/>
      <c r="F29" s="19"/>
      <c r="G29" s="20"/>
    </row>
    <row r="30" spans="1:7" ht="26.4">
      <c r="A30" s="30">
        <v>1</v>
      </c>
      <c r="B30" s="31"/>
      <c r="C30" s="33" t="s">
        <v>25</v>
      </c>
      <c r="D30" s="17" t="s">
        <v>17</v>
      </c>
      <c r="E30" s="18">
        <v>790</v>
      </c>
      <c r="F30" s="19">
        <v>2.7</v>
      </c>
      <c r="G30" s="20">
        <f t="shared" ref="G30:G32" si="2">E30*F30</f>
        <v>2133</v>
      </c>
    </row>
    <row r="31" spans="1:7" ht="26.4">
      <c r="A31" s="30">
        <v>2</v>
      </c>
      <c r="B31" s="22"/>
      <c r="C31" s="32" t="s">
        <v>26</v>
      </c>
      <c r="D31" s="17" t="s">
        <v>17</v>
      </c>
      <c r="E31" s="18">
        <v>790</v>
      </c>
      <c r="F31" s="19">
        <v>17.5</v>
      </c>
      <c r="G31" s="20">
        <f t="shared" si="2"/>
        <v>13825</v>
      </c>
    </row>
    <row r="32" spans="1:7">
      <c r="A32" s="30">
        <v>3</v>
      </c>
      <c r="B32" s="24"/>
      <c r="C32" s="34" t="s">
        <v>31</v>
      </c>
      <c r="D32" s="22" t="s">
        <v>24</v>
      </c>
      <c r="E32" s="18">
        <v>64</v>
      </c>
      <c r="F32" s="19">
        <v>25.1875</v>
      </c>
      <c r="G32" s="20">
        <f t="shared" si="2"/>
        <v>1612</v>
      </c>
    </row>
    <row r="33" spans="1:7">
      <c r="A33" s="30"/>
      <c r="B33" s="24"/>
      <c r="C33" s="25" t="s">
        <v>18</v>
      </c>
      <c r="D33" s="22"/>
      <c r="E33" s="18"/>
      <c r="F33" s="19"/>
      <c r="G33" s="26">
        <f>SUM(G29:G32)</f>
        <v>17570</v>
      </c>
    </row>
    <row r="34" spans="1:7">
      <c r="A34" s="30"/>
      <c r="B34" s="24"/>
      <c r="C34" s="27" t="s">
        <v>19</v>
      </c>
      <c r="D34" s="22"/>
      <c r="E34" s="18"/>
      <c r="F34" s="19"/>
      <c r="G34" s="26">
        <f>G33*0.2</f>
        <v>3514</v>
      </c>
    </row>
    <row r="35" spans="1:7">
      <c r="A35" s="30"/>
      <c r="B35" s="24"/>
      <c r="C35" s="25" t="s">
        <v>20</v>
      </c>
      <c r="D35" s="22"/>
      <c r="E35" s="18"/>
      <c r="F35" s="19"/>
      <c r="G35" s="26">
        <f>G33+G34</f>
        <v>21084</v>
      </c>
    </row>
    <row r="36" spans="1:7" ht="39.6">
      <c r="A36" s="14" t="s">
        <v>32</v>
      </c>
      <c r="B36" s="24"/>
      <c r="C36" s="29" t="s">
        <v>33</v>
      </c>
      <c r="D36" s="17"/>
      <c r="E36" s="18"/>
      <c r="F36" s="19"/>
      <c r="G36" s="20"/>
    </row>
    <row r="37" spans="1:7" ht="52.8">
      <c r="A37" s="30">
        <v>1</v>
      </c>
      <c r="B37" s="24"/>
      <c r="C37" s="23" t="s">
        <v>16</v>
      </c>
      <c r="D37" s="17" t="s">
        <v>17</v>
      </c>
      <c r="E37" s="18">
        <v>360</v>
      </c>
      <c r="F37" s="19">
        <v>20.5</v>
      </c>
      <c r="G37" s="20">
        <f t="shared" ref="G37" si="3">E37*F37</f>
        <v>7380</v>
      </c>
    </row>
    <row r="38" spans="1:7">
      <c r="A38" s="30"/>
      <c r="B38" s="24"/>
      <c r="C38" s="25" t="s">
        <v>18</v>
      </c>
      <c r="D38" s="22"/>
      <c r="E38" s="18"/>
      <c r="F38" s="19"/>
      <c r="G38" s="26">
        <f>SUM(G37:G37)</f>
        <v>7380</v>
      </c>
    </row>
    <row r="39" spans="1:7">
      <c r="A39" s="30"/>
      <c r="B39" s="24"/>
      <c r="C39" s="27" t="s">
        <v>19</v>
      </c>
      <c r="D39" s="22"/>
      <c r="E39" s="18"/>
      <c r="F39" s="19"/>
      <c r="G39" s="26">
        <f>G38*0.2</f>
        <v>1476</v>
      </c>
    </row>
    <row r="40" spans="1:7">
      <c r="A40" s="30"/>
      <c r="B40" s="24"/>
      <c r="C40" s="25" t="s">
        <v>20</v>
      </c>
      <c r="D40" s="22"/>
      <c r="E40" s="18"/>
      <c r="F40" s="19"/>
      <c r="G40" s="26">
        <f>G38+G39</f>
        <v>8856</v>
      </c>
    </row>
    <row r="41" spans="1:7">
      <c r="A41" s="14" t="s">
        <v>34</v>
      </c>
      <c r="B41" s="15"/>
      <c r="C41" s="29" t="s">
        <v>35</v>
      </c>
      <c r="D41" s="17"/>
      <c r="E41" s="18"/>
      <c r="F41" s="19"/>
      <c r="G41" s="20"/>
    </row>
    <row r="42" spans="1:7" ht="52.8">
      <c r="A42" s="30">
        <v>1</v>
      </c>
      <c r="B42" s="22"/>
      <c r="C42" s="23" t="s">
        <v>16</v>
      </c>
      <c r="D42" s="17" t="s">
        <v>17</v>
      </c>
      <c r="E42" s="18">
        <v>360</v>
      </c>
      <c r="F42" s="19">
        <v>20.5</v>
      </c>
      <c r="G42" s="20">
        <f t="shared" ref="G42" si="4">E42*F42</f>
        <v>7380</v>
      </c>
    </row>
    <row r="43" spans="1:7">
      <c r="A43" s="30"/>
      <c r="B43" s="24"/>
      <c r="C43" s="25" t="s">
        <v>18</v>
      </c>
      <c r="D43" s="22"/>
      <c r="E43" s="18"/>
      <c r="F43" s="19"/>
      <c r="G43" s="26">
        <f>SUM(G42:G42)</f>
        <v>7380</v>
      </c>
    </row>
    <row r="44" spans="1:7">
      <c r="A44" s="30"/>
      <c r="B44" s="24"/>
      <c r="C44" s="27" t="s">
        <v>19</v>
      </c>
      <c r="D44" s="22"/>
      <c r="E44" s="18"/>
      <c r="F44" s="19"/>
      <c r="G44" s="26">
        <f>G43*0.2</f>
        <v>1476</v>
      </c>
    </row>
    <row r="45" spans="1:7">
      <c r="A45" s="30"/>
      <c r="B45" s="24"/>
      <c r="C45" s="25" t="s">
        <v>20</v>
      </c>
      <c r="D45" s="22"/>
      <c r="E45" s="18"/>
      <c r="F45" s="19"/>
      <c r="G45" s="26">
        <f>G43+G44</f>
        <v>8856</v>
      </c>
    </row>
    <row r="46" spans="1:7">
      <c r="A46" s="30"/>
      <c r="B46" s="35"/>
      <c r="C46" s="16"/>
      <c r="D46" s="22"/>
      <c r="E46" s="18"/>
      <c r="F46" s="36" t="s">
        <v>36</v>
      </c>
      <c r="G46" s="26">
        <f>+G24++G38+G43+G14+G33</f>
        <v>103480.5</v>
      </c>
    </row>
    <row r="47" spans="1:7">
      <c r="A47" s="21"/>
      <c r="B47" s="37"/>
      <c r="C47" s="38"/>
      <c r="D47" s="39"/>
      <c r="E47" s="40"/>
      <c r="F47" s="41" t="s">
        <v>37</v>
      </c>
      <c r="G47" s="42">
        <f>G46*0.2</f>
        <v>20696.100000000002</v>
      </c>
    </row>
    <row r="48" spans="1:7" ht="13.8" thickBot="1">
      <c r="A48" s="21"/>
      <c r="B48" s="43"/>
      <c r="C48" s="44"/>
      <c r="D48" s="39"/>
      <c r="E48" s="40"/>
      <c r="F48" s="36" t="s">
        <v>38</v>
      </c>
      <c r="G48" s="42">
        <f>G46+G47</f>
        <v>124176.6</v>
      </c>
    </row>
    <row r="49" spans="1:7" ht="13.8" thickBot="1">
      <c r="A49" s="45"/>
      <c r="B49" s="43"/>
      <c r="C49" s="46"/>
      <c r="D49" s="47"/>
      <c r="E49" s="48"/>
      <c r="F49" s="48"/>
      <c r="G49" s="49"/>
    </row>
    <row r="51" spans="1:7">
      <c r="F51" s="50"/>
      <c r="G51" s="51"/>
    </row>
    <row r="55" spans="1:7">
      <c r="C55" s="52" t="s">
        <v>39</v>
      </c>
    </row>
    <row r="56" spans="1:7">
      <c r="C56" s="53" t="s">
        <v>40</v>
      </c>
    </row>
    <row r="57" spans="1:7">
      <c r="C57" s="54"/>
    </row>
    <row r="58" spans="1:7">
      <c r="C58" s="54" t="s">
        <v>41</v>
      </c>
    </row>
    <row r="59" spans="1:7">
      <c r="C59" s="54" t="s">
        <v>42</v>
      </c>
    </row>
    <row r="60" spans="1:7">
      <c r="C60" s="55"/>
    </row>
  </sheetData>
  <mergeCells count="8">
    <mergeCell ref="A7:G7"/>
    <mergeCell ref="A8:G8"/>
    <mergeCell ref="A1:G1"/>
    <mergeCell ref="A2:G2"/>
    <mergeCell ref="A3:G3"/>
    <mergeCell ref="A4:G4"/>
    <mergeCell ref="A5:G5"/>
    <mergeCell ref="A6:G6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11"/>
  <sheetViews>
    <sheetView topLeftCell="A40" workbookViewId="0">
      <selection activeCell="K28" sqref="K28"/>
    </sheetView>
  </sheetViews>
  <sheetFormatPr defaultColWidth="9.109375" defaultRowHeight="13.2"/>
  <cols>
    <col min="1" max="1" width="6.109375" style="2" customWidth="1"/>
    <col min="2" max="2" width="9.5546875" style="2" customWidth="1"/>
    <col min="3" max="3" width="39.88671875" style="3" customWidth="1"/>
    <col min="4" max="4" width="7.88671875" style="2" customWidth="1"/>
    <col min="5" max="5" width="10.109375" style="1" customWidth="1"/>
    <col min="6" max="6" width="7.5546875" style="1" customWidth="1"/>
    <col min="7" max="7" width="11.33203125" style="4" customWidth="1"/>
    <col min="8" max="10" width="9.109375" style="1"/>
    <col min="11" max="11" width="10.109375" style="1" bestFit="1" customWidth="1"/>
    <col min="12" max="16384" width="9.109375" style="1"/>
  </cols>
  <sheetData>
    <row r="1" spans="1:11" ht="28.5" customHeight="1">
      <c r="A1" s="56" t="s">
        <v>43</v>
      </c>
      <c r="E1" s="57"/>
      <c r="F1" s="57"/>
    </row>
    <row r="2" spans="1:11" ht="15.6">
      <c r="A2" s="58" t="s">
        <v>61</v>
      </c>
    </row>
    <row r="7" spans="1:11" ht="13.8" thickBot="1">
      <c r="K7" s="4"/>
    </row>
    <row r="8" spans="1:11" ht="26.4">
      <c r="A8" s="5" t="s">
        <v>8</v>
      </c>
      <c r="B8" s="6"/>
      <c r="C8" s="7" t="s">
        <v>9</v>
      </c>
      <c r="D8" s="7" t="s">
        <v>10</v>
      </c>
      <c r="E8" s="7" t="s">
        <v>11</v>
      </c>
      <c r="F8" s="7" t="s">
        <v>12</v>
      </c>
      <c r="G8" s="8" t="s">
        <v>13</v>
      </c>
      <c r="K8" s="4"/>
    </row>
    <row r="9" spans="1:11" ht="13.8" thickBot="1">
      <c r="A9" s="9">
        <v>1</v>
      </c>
      <c r="B9" s="10">
        <v>2</v>
      </c>
      <c r="C9" s="11">
        <v>3</v>
      </c>
      <c r="D9" s="10">
        <v>4</v>
      </c>
      <c r="E9" s="12">
        <v>5</v>
      </c>
      <c r="F9" s="12">
        <v>6</v>
      </c>
      <c r="G9" s="13">
        <v>7</v>
      </c>
    </row>
    <row r="10" spans="1:11" ht="54.75" customHeight="1" thickTop="1">
      <c r="A10" s="14" t="s">
        <v>14</v>
      </c>
      <c r="B10" s="28" t="s">
        <v>46</v>
      </c>
      <c r="C10" s="16" t="s">
        <v>15</v>
      </c>
      <c r="D10" s="17"/>
      <c r="E10" s="18"/>
      <c r="F10" s="19"/>
      <c r="G10" s="20"/>
    </row>
    <row r="11" spans="1:11" ht="61.5" customHeight="1">
      <c r="A11" s="21">
        <v>1</v>
      </c>
      <c r="B11" s="22"/>
      <c r="C11" s="23" t="s">
        <v>52</v>
      </c>
      <c r="D11" s="17" t="s">
        <v>17</v>
      </c>
      <c r="E11" s="18">
        <v>500</v>
      </c>
      <c r="F11" s="19">
        <v>26.2</v>
      </c>
      <c r="G11" s="20">
        <f t="shared" ref="G11" si="0">E11*F11</f>
        <v>13100</v>
      </c>
    </row>
    <row r="12" spans="1:11" ht="30.75" customHeight="1">
      <c r="A12" s="21"/>
      <c r="B12" s="22"/>
      <c r="C12" s="23" t="s">
        <v>60</v>
      </c>
      <c r="D12" s="17" t="s">
        <v>24</v>
      </c>
      <c r="E12" s="18">
        <v>100</v>
      </c>
      <c r="F12" s="19">
        <v>10</v>
      </c>
      <c r="G12" s="20">
        <f t="shared" ref="G12:G13" si="1">E12*F12</f>
        <v>1000</v>
      </c>
    </row>
    <row r="13" spans="1:11" ht="26.25" customHeight="1">
      <c r="A13" s="21"/>
      <c r="B13" s="22"/>
      <c r="C13" s="23" t="s">
        <v>57</v>
      </c>
      <c r="D13" s="17" t="s">
        <v>24</v>
      </c>
      <c r="E13" s="18">
        <v>0</v>
      </c>
      <c r="F13" s="19">
        <v>55</v>
      </c>
      <c r="G13" s="20">
        <f t="shared" si="1"/>
        <v>0</v>
      </c>
    </row>
    <row r="14" spans="1:11" ht="26.25" customHeight="1">
      <c r="A14" s="21"/>
      <c r="B14" s="22"/>
      <c r="C14" s="23" t="s">
        <v>59</v>
      </c>
      <c r="D14" s="17" t="s">
        <v>17</v>
      </c>
      <c r="E14" s="18">
        <v>5000</v>
      </c>
      <c r="F14" s="19">
        <v>1.5</v>
      </c>
      <c r="G14" s="20">
        <f t="shared" ref="G14" si="2">E14*F14</f>
        <v>7500</v>
      </c>
    </row>
    <row r="15" spans="1:11">
      <c r="A15" s="21"/>
      <c r="B15" s="24"/>
      <c r="C15" s="25" t="s">
        <v>18</v>
      </c>
      <c r="D15" s="22"/>
      <c r="E15" s="18"/>
      <c r="F15" s="19"/>
      <c r="G15" s="26">
        <f>SUM(G11:G14)</f>
        <v>21600</v>
      </c>
    </row>
    <row r="16" spans="1:11">
      <c r="A16" s="21"/>
      <c r="B16" s="24"/>
      <c r="C16" s="27" t="s">
        <v>19</v>
      </c>
      <c r="D16" s="22"/>
      <c r="E16" s="18"/>
      <c r="F16" s="19"/>
      <c r="G16" s="26">
        <f>G15*0.2</f>
        <v>4320</v>
      </c>
    </row>
    <row r="17" spans="1:7">
      <c r="A17" s="21"/>
      <c r="B17" s="24"/>
      <c r="C17" s="25" t="s">
        <v>20</v>
      </c>
      <c r="D17" s="22"/>
      <c r="E17" s="18"/>
      <c r="F17" s="19"/>
      <c r="G17" s="26">
        <f>G15+G16</f>
        <v>25920</v>
      </c>
    </row>
    <row r="18" spans="1:7" ht="49.5" customHeight="1">
      <c r="A18" s="14" t="s">
        <v>14</v>
      </c>
      <c r="B18" s="28" t="s">
        <v>47</v>
      </c>
      <c r="C18" s="29" t="s">
        <v>45</v>
      </c>
      <c r="D18" s="17"/>
      <c r="E18" s="18"/>
      <c r="F18" s="19"/>
      <c r="G18" s="20"/>
    </row>
    <row r="19" spans="1:7" ht="52.8">
      <c r="A19" s="21">
        <v>1</v>
      </c>
      <c r="B19" s="22"/>
      <c r="C19" s="23" t="s">
        <v>52</v>
      </c>
      <c r="D19" s="17" t="s">
        <v>17</v>
      </c>
      <c r="E19" s="18">
        <v>500</v>
      </c>
      <c r="F19" s="19">
        <v>26.2</v>
      </c>
      <c r="G19" s="20">
        <f t="shared" ref="G19" si="3">E19*F19</f>
        <v>13100</v>
      </c>
    </row>
    <row r="20" spans="1:7" ht="39.6">
      <c r="A20" s="21"/>
      <c r="B20" s="22"/>
      <c r="C20" s="23" t="s">
        <v>56</v>
      </c>
      <c r="D20" s="17" t="s">
        <v>24</v>
      </c>
      <c r="E20" s="18">
        <v>50</v>
      </c>
      <c r="F20" s="19">
        <v>24.2</v>
      </c>
      <c r="G20" s="20">
        <f>E20*F21</f>
        <v>2750</v>
      </c>
    </row>
    <row r="21" spans="1:7" ht="26.4">
      <c r="A21" s="21"/>
      <c r="B21" s="22"/>
      <c r="C21" s="23" t="s">
        <v>57</v>
      </c>
      <c r="D21" s="17" t="s">
        <v>24</v>
      </c>
      <c r="E21" s="18">
        <v>0</v>
      </c>
      <c r="F21" s="19">
        <v>55</v>
      </c>
      <c r="G21" s="20">
        <f t="shared" ref="G21:G22" si="4">E21*F21</f>
        <v>0</v>
      </c>
    </row>
    <row r="22" spans="1:7">
      <c r="A22" s="21"/>
      <c r="B22" s="22"/>
      <c r="C22" s="23" t="s">
        <v>59</v>
      </c>
      <c r="D22" s="17" t="s">
        <v>17</v>
      </c>
      <c r="E22" s="18">
        <v>0</v>
      </c>
      <c r="F22" s="19">
        <v>1.5</v>
      </c>
      <c r="G22" s="20">
        <f t="shared" si="4"/>
        <v>0</v>
      </c>
    </row>
    <row r="23" spans="1:7">
      <c r="A23" s="30"/>
      <c r="B23" s="22"/>
      <c r="C23" s="25" t="s">
        <v>18</v>
      </c>
      <c r="D23" s="22"/>
      <c r="E23" s="18"/>
      <c r="F23" s="19"/>
      <c r="G23" s="26">
        <f>SUM(G19:G22)</f>
        <v>15850</v>
      </c>
    </row>
    <row r="24" spans="1:7">
      <c r="A24" s="30"/>
      <c r="B24" s="24"/>
      <c r="C24" s="27" t="s">
        <v>19</v>
      </c>
      <c r="D24" s="22"/>
      <c r="E24" s="18"/>
      <c r="F24" s="19"/>
      <c r="G24" s="26">
        <f>G23*0.2</f>
        <v>3170</v>
      </c>
    </row>
    <row r="25" spans="1:7">
      <c r="A25" s="30"/>
      <c r="B25" s="24"/>
      <c r="C25" s="25" t="s">
        <v>20</v>
      </c>
      <c r="D25" s="22"/>
      <c r="E25" s="18"/>
      <c r="F25" s="19"/>
      <c r="G25" s="26">
        <f>G23+G24</f>
        <v>19020</v>
      </c>
    </row>
    <row r="26" spans="1:7">
      <c r="A26" s="30"/>
      <c r="B26" s="24"/>
      <c r="C26" s="25"/>
      <c r="D26" s="22"/>
      <c r="E26" s="18"/>
      <c r="F26" s="19"/>
      <c r="G26" s="26"/>
    </row>
    <row r="27" spans="1:7" ht="39.6">
      <c r="A27" s="14" t="s">
        <v>29</v>
      </c>
      <c r="B27" s="28" t="s">
        <v>48</v>
      </c>
      <c r="C27" s="29" t="s">
        <v>49</v>
      </c>
      <c r="D27" s="17"/>
      <c r="E27" s="18"/>
      <c r="F27" s="19"/>
      <c r="G27" s="20"/>
    </row>
    <row r="28" spans="1:7" ht="52.8">
      <c r="A28" s="21">
        <v>1</v>
      </c>
      <c r="B28" s="22"/>
      <c r="C28" s="23" t="s">
        <v>52</v>
      </c>
      <c r="D28" s="17" t="s">
        <v>17</v>
      </c>
      <c r="E28" s="18">
        <v>850</v>
      </c>
      <c r="F28" s="19">
        <v>26.2</v>
      </c>
      <c r="G28" s="20">
        <f t="shared" ref="G28" si="5">E28*F28</f>
        <v>22270</v>
      </c>
    </row>
    <row r="29" spans="1:7" ht="39.6">
      <c r="A29" s="30">
        <v>2</v>
      </c>
      <c r="B29" s="22"/>
      <c r="C29" s="23" t="s">
        <v>56</v>
      </c>
      <c r="D29" s="17" t="s">
        <v>24</v>
      </c>
      <c r="E29" s="18">
        <v>50</v>
      </c>
      <c r="F29" s="19">
        <v>10</v>
      </c>
      <c r="G29" s="20">
        <f>E29*F30</f>
        <v>500</v>
      </c>
    </row>
    <row r="30" spans="1:7" ht="46.5" customHeight="1">
      <c r="A30" s="30">
        <v>3</v>
      </c>
      <c r="B30" s="24"/>
      <c r="C30" s="23" t="s">
        <v>57</v>
      </c>
      <c r="D30" s="22" t="s">
        <v>24</v>
      </c>
      <c r="E30" s="18">
        <v>0</v>
      </c>
      <c r="F30" s="19">
        <v>10</v>
      </c>
      <c r="G30" s="20">
        <f>E30*F31</f>
        <v>0</v>
      </c>
    </row>
    <row r="31" spans="1:7">
      <c r="A31" s="30"/>
      <c r="B31" s="24"/>
      <c r="C31" s="25" t="s">
        <v>18</v>
      </c>
      <c r="D31" s="22"/>
      <c r="E31" s="18"/>
      <c r="F31" s="19"/>
      <c r="G31" s="26">
        <f>SUM(G28:G30)</f>
        <v>22770</v>
      </c>
    </row>
    <row r="32" spans="1:7">
      <c r="A32" s="30"/>
      <c r="B32" s="24"/>
      <c r="C32" s="27" t="s">
        <v>19</v>
      </c>
      <c r="D32" s="22"/>
      <c r="E32" s="18"/>
      <c r="F32" s="19"/>
      <c r="G32" s="26">
        <f>G31*0.2</f>
        <v>4554</v>
      </c>
    </row>
    <row r="33" spans="1:7">
      <c r="A33" s="30"/>
      <c r="B33" s="24"/>
      <c r="C33" s="25" t="s">
        <v>20</v>
      </c>
      <c r="D33" s="22"/>
      <c r="E33" s="18"/>
      <c r="F33" s="19"/>
      <c r="G33" s="26">
        <f>G31+G32</f>
        <v>27324</v>
      </c>
    </row>
    <row r="34" spans="1:7">
      <c r="A34" s="14" t="s">
        <v>32</v>
      </c>
      <c r="B34" s="62" t="s">
        <v>50</v>
      </c>
      <c r="C34" s="29" t="s">
        <v>63</v>
      </c>
      <c r="D34" s="17"/>
      <c r="E34" s="18"/>
      <c r="F34" s="19"/>
      <c r="G34" s="20"/>
    </row>
    <row r="35" spans="1:7" ht="52.8">
      <c r="A35" s="30">
        <v>1</v>
      </c>
      <c r="B35" s="24"/>
      <c r="C35" s="23" t="s">
        <v>52</v>
      </c>
      <c r="D35" s="17" t="s">
        <v>17</v>
      </c>
      <c r="E35" s="18">
        <v>50</v>
      </c>
      <c r="F35" s="19">
        <v>26.2</v>
      </c>
      <c r="G35" s="20">
        <f t="shared" ref="G35" si="6">E35*F35</f>
        <v>1310</v>
      </c>
    </row>
    <row r="36" spans="1:7" ht="26.4">
      <c r="A36" s="30">
        <v>1</v>
      </c>
      <c r="B36" s="31"/>
      <c r="C36" s="32" t="s">
        <v>54</v>
      </c>
      <c r="D36" s="17" t="s">
        <v>24</v>
      </c>
      <c r="E36" s="18">
        <v>70</v>
      </c>
      <c r="F36" s="19">
        <v>24.2</v>
      </c>
      <c r="G36" s="20">
        <f>E36*F36</f>
        <v>1694</v>
      </c>
    </row>
    <row r="37" spans="1:7" ht="26.4">
      <c r="A37" s="30">
        <v>2</v>
      </c>
      <c r="B37" s="31"/>
      <c r="C37" s="33" t="s">
        <v>25</v>
      </c>
      <c r="D37" s="17" t="s">
        <v>17</v>
      </c>
      <c r="E37" s="18">
        <v>1400</v>
      </c>
      <c r="F37" s="19">
        <v>1.9</v>
      </c>
      <c r="G37" s="20">
        <f>E37*F37</f>
        <v>2660</v>
      </c>
    </row>
    <row r="38" spans="1:7" ht="26.4">
      <c r="A38" s="30">
        <v>3</v>
      </c>
      <c r="B38" s="22"/>
      <c r="C38" s="32" t="s">
        <v>53</v>
      </c>
      <c r="D38" s="17" t="s">
        <v>17</v>
      </c>
      <c r="E38" s="18">
        <v>1400</v>
      </c>
      <c r="F38" s="19">
        <v>18.5</v>
      </c>
      <c r="G38" s="20">
        <f>E38*F38</f>
        <v>25900</v>
      </c>
    </row>
    <row r="39" spans="1:7" ht="52.8">
      <c r="A39" s="30">
        <v>4</v>
      </c>
      <c r="B39" s="22"/>
      <c r="C39" s="32" t="s">
        <v>27</v>
      </c>
      <c r="D39" s="17" t="s">
        <v>17</v>
      </c>
      <c r="E39" s="18">
        <v>120</v>
      </c>
      <c r="F39" s="19">
        <v>16.5</v>
      </c>
      <c r="G39" s="20">
        <f>E39*F40</f>
        <v>780</v>
      </c>
    </row>
    <row r="40" spans="1:7" ht="39.6">
      <c r="A40" s="30">
        <v>5</v>
      </c>
      <c r="B40" s="22"/>
      <c r="C40" s="23" t="s">
        <v>55</v>
      </c>
      <c r="D40" s="17" t="s">
        <v>17</v>
      </c>
      <c r="E40" s="18">
        <v>120</v>
      </c>
      <c r="F40" s="19">
        <v>6.5</v>
      </c>
      <c r="G40" s="20">
        <f>E40*F40</f>
        <v>780</v>
      </c>
    </row>
    <row r="41" spans="1:7">
      <c r="A41" s="30"/>
      <c r="B41" s="24"/>
      <c r="C41" s="25" t="s">
        <v>18</v>
      </c>
      <c r="D41" s="22"/>
      <c r="E41" s="18"/>
      <c r="F41" s="19"/>
      <c r="G41" s="26">
        <f>SUM(G35:G40)</f>
        <v>33124</v>
      </c>
    </row>
    <row r="42" spans="1:7">
      <c r="A42" s="30"/>
      <c r="B42" s="24"/>
      <c r="C42" s="27" t="s">
        <v>19</v>
      </c>
      <c r="D42" s="22"/>
      <c r="E42" s="18"/>
      <c r="F42" s="19"/>
      <c r="G42" s="26">
        <f>G41*0.2</f>
        <v>6624.8</v>
      </c>
    </row>
    <row r="43" spans="1:7">
      <c r="A43" s="30"/>
      <c r="B43" s="24"/>
      <c r="C43" s="25" t="s">
        <v>20</v>
      </c>
      <c r="D43" s="22"/>
      <c r="E43" s="18"/>
      <c r="F43" s="19"/>
      <c r="G43" s="26">
        <f>G41+G42</f>
        <v>39748.800000000003</v>
      </c>
    </row>
    <row r="44" spans="1:7" ht="26.4">
      <c r="A44" s="14" t="s">
        <v>34</v>
      </c>
      <c r="B44" s="28" t="s">
        <v>51</v>
      </c>
      <c r="C44" s="29" t="s">
        <v>58</v>
      </c>
      <c r="D44" s="17"/>
      <c r="E44" s="18"/>
      <c r="F44" s="19"/>
      <c r="G44" s="20"/>
    </row>
    <row r="45" spans="1:7" ht="26.4">
      <c r="A45" s="30">
        <v>1</v>
      </c>
      <c r="B45" s="31"/>
      <c r="C45" s="32" t="s">
        <v>23</v>
      </c>
      <c r="D45" s="17" t="s">
        <v>24</v>
      </c>
      <c r="E45" s="18"/>
      <c r="F45" s="19"/>
      <c r="G45" s="20">
        <f t="shared" ref="G45:G50" si="7">E45*F46</f>
        <v>0</v>
      </c>
    </row>
    <row r="46" spans="1:7" ht="26.4">
      <c r="A46" s="30">
        <v>2</v>
      </c>
      <c r="B46" s="31"/>
      <c r="C46" s="33" t="s">
        <v>25</v>
      </c>
      <c r="D46" s="17" t="s">
        <v>17</v>
      </c>
      <c r="E46" s="18"/>
      <c r="F46" s="19">
        <v>16.5</v>
      </c>
      <c r="G46" s="20">
        <f t="shared" si="7"/>
        <v>0</v>
      </c>
    </row>
    <row r="47" spans="1:7" ht="26.4">
      <c r="A47" s="30">
        <v>3</v>
      </c>
      <c r="B47" s="22"/>
      <c r="C47" s="32" t="s">
        <v>26</v>
      </c>
      <c r="D47" s="17" t="s">
        <v>17</v>
      </c>
      <c r="E47" s="18"/>
      <c r="F47" s="19">
        <v>1.82</v>
      </c>
      <c r="G47" s="20">
        <f t="shared" si="7"/>
        <v>0</v>
      </c>
    </row>
    <row r="48" spans="1:7" ht="52.8">
      <c r="A48" s="30">
        <v>4</v>
      </c>
      <c r="B48" s="22"/>
      <c r="C48" s="32" t="s">
        <v>27</v>
      </c>
      <c r="D48" s="17" t="s">
        <v>17</v>
      </c>
      <c r="E48" s="18"/>
      <c r="F48" s="19">
        <v>18.5</v>
      </c>
      <c r="G48" s="20">
        <f t="shared" si="7"/>
        <v>0</v>
      </c>
    </row>
    <row r="49" spans="1:7" ht="39.6">
      <c r="A49" s="30">
        <v>5</v>
      </c>
      <c r="B49" s="22"/>
      <c r="C49" s="23" t="s">
        <v>28</v>
      </c>
      <c r="D49" s="17" t="s">
        <v>17</v>
      </c>
      <c r="E49" s="18"/>
      <c r="F49" s="19">
        <v>18.5</v>
      </c>
      <c r="G49" s="20">
        <f t="shared" si="7"/>
        <v>0</v>
      </c>
    </row>
    <row r="50" spans="1:7" ht="52.8">
      <c r="A50" s="30">
        <v>1</v>
      </c>
      <c r="B50" s="22"/>
      <c r="C50" s="23" t="s">
        <v>16</v>
      </c>
      <c r="D50" s="17" t="s">
        <v>17</v>
      </c>
      <c r="E50" s="18"/>
      <c r="F50" s="19">
        <v>10</v>
      </c>
      <c r="G50" s="20">
        <f t="shared" si="7"/>
        <v>0</v>
      </c>
    </row>
    <row r="51" spans="1:7">
      <c r="A51" s="30"/>
      <c r="B51" s="24"/>
      <c r="C51" s="25" t="s">
        <v>18</v>
      </c>
      <c r="D51" s="22"/>
      <c r="E51" s="18"/>
      <c r="F51" s="19"/>
      <c r="G51" s="26">
        <f>SUM(G45:G50)</f>
        <v>0</v>
      </c>
    </row>
    <row r="52" spans="1:7">
      <c r="A52" s="30"/>
      <c r="B52" s="24"/>
      <c r="C52" s="27" t="s">
        <v>19</v>
      </c>
      <c r="D52" s="22"/>
      <c r="E52" s="18"/>
      <c r="F52" s="19"/>
      <c r="G52" s="26">
        <f>G51*0.2</f>
        <v>0</v>
      </c>
    </row>
    <row r="53" spans="1:7">
      <c r="A53" s="30"/>
      <c r="B53" s="24"/>
      <c r="C53" s="25" t="s">
        <v>20</v>
      </c>
      <c r="D53" s="22"/>
      <c r="E53" s="18"/>
      <c r="F53" s="19"/>
      <c r="G53" s="26">
        <f>G51+G52</f>
        <v>0</v>
      </c>
    </row>
    <row r="54" spans="1:7" ht="27" customHeight="1">
      <c r="A54" s="30"/>
      <c r="B54" s="35"/>
      <c r="C54" s="38"/>
      <c r="D54" s="39"/>
      <c r="E54" s="40"/>
      <c r="F54" s="36" t="s">
        <v>36</v>
      </c>
      <c r="G54" s="26">
        <f>+G23++G41+G51+G15+G31</f>
        <v>93344</v>
      </c>
    </row>
    <row r="55" spans="1:7" ht="27" customHeight="1">
      <c r="A55" s="21"/>
      <c r="B55" s="37"/>
      <c r="C55" s="38"/>
      <c r="D55" s="39"/>
      <c r="E55" s="40"/>
      <c r="F55" s="41" t="s">
        <v>37</v>
      </c>
      <c r="G55" s="42">
        <f>G54*0.2</f>
        <v>18668.8</v>
      </c>
    </row>
    <row r="56" spans="1:7" ht="27" customHeight="1" thickBot="1">
      <c r="A56" s="21"/>
      <c r="B56" s="43">
        <v>112500</v>
      </c>
      <c r="C56" s="46"/>
      <c r="D56" s="47"/>
      <c r="E56" s="48"/>
      <c r="F56" s="36" t="s">
        <v>38</v>
      </c>
      <c r="G56" s="26">
        <f>G54+G55</f>
        <v>112012.8</v>
      </c>
    </row>
    <row r="57" spans="1:7" ht="27" customHeight="1">
      <c r="G57" s="51"/>
    </row>
    <row r="58" spans="1:7" ht="27" customHeight="1">
      <c r="F58" s="50"/>
    </row>
    <row r="59" spans="1:7" ht="27" customHeight="1"/>
    <row r="61" spans="1:7">
      <c r="C61" s="59" t="s">
        <v>62</v>
      </c>
    </row>
    <row r="62" spans="1:7">
      <c r="C62" s="60"/>
    </row>
    <row r="63" spans="1:7">
      <c r="C63" s="61"/>
    </row>
    <row r="64" spans="1:7">
      <c r="C64" s="61" t="s">
        <v>44</v>
      </c>
    </row>
    <row r="65" spans="3:3">
      <c r="C65" s="61"/>
    </row>
    <row r="66" spans="3:3">
      <c r="C66" s="55"/>
    </row>
    <row r="111" spans="9:9">
      <c r="I111" s="1">
        <f>G54*0.2</f>
        <v>18668.8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6"/>
  <sheetViews>
    <sheetView workbookViewId="0">
      <selection sqref="A1:XFD1048576"/>
    </sheetView>
  </sheetViews>
  <sheetFormatPr defaultColWidth="9.109375" defaultRowHeight="13.2"/>
  <cols>
    <col min="1" max="1" width="6.109375" style="2" customWidth="1"/>
    <col min="2" max="2" width="9.5546875" style="2" customWidth="1"/>
    <col min="3" max="3" width="39.88671875" style="3" customWidth="1"/>
    <col min="4" max="4" width="7.88671875" style="2" customWidth="1"/>
    <col min="5" max="5" width="10.109375" style="1" customWidth="1"/>
    <col min="6" max="6" width="7.5546875" style="1" customWidth="1"/>
    <col min="7" max="7" width="11.33203125" style="4" customWidth="1"/>
    <col min="8" max="10" width="9.109375" style="1"/>
    <col min="11" max="11" width="10.109375" style="1" bestFit="1" customWidth="1"/>
    <col min="12" max="16384" width="9.109375" style="1"/>
  </cols>
  <sheetData>
    <row r="1" spans="1:11" ht="28.5" customHeight="1">
      <c r="A1" s="56" t="s">
        <v>43</v>
      </c>
      <c r="E1" s="57"/>
      <c r="F1" s="57"/>
    </row>
    <row r="2" spans="1:11" ht="15.6">
      <c r="A2" s="58" t="s">
        <v>64</v>
      </c>
    </row>
    <row r="7" spans="1:11" ht="13.8" thickBot="1">
      <c r="K7" s="4"/>
    </row>
    <row r="8" spans="1:11" ht="26.4">
      <c r="A8" s="5" t="s">
        <v>8</v>
      </c>
      <c r="B8" s="6"/>
      <c r="C8" s="7" t="s">
        <v>9</v>
      </c>
      <c r="D8" s="7" t="s">
        <v>10</v>
      </c>
      <c r="E8" s="7" t="s">
        <v>11</v>
      </c>
      <c r="F8" s="7" t="s">
        <v>12</v>
      </c>
      <c r="G8" s="8" t="s">
        <v>13</v>
      </c>
      <c r="K8" s="4"/>
    </row>
    <row r="9" spans="1:11" ht="13.8" thickBot="1">
      <c r="A9" s="9">
        <v>1</v>
      </c>
      <c r="B9" s="10">
        <v>2</v>
      </c>
      <c r="C9" s="11">
        <v>3</v>
      </c>
      <c r="D9" s="10">
        <v>4</v>
      </c>
      <c r="E9" s="12">
        <v>5</v>
      </c>
      <c r="F9" s="12">
        <v>6</v>
      </c>
      <c r="G9" s="13">
        <v>7</v>
      </c>
    </row>
    <row r="10" spans="1:11" ht="54.75" customHeight="1" thickTop="1">
      <c r="A10" s="14" t="s">
        <v>14</v>
      </c>
      <c r="B10" s="28" t="s">
        <v>46</v>
      </c>
      <c r="C10" s="16" t="s">
        <v>15</v>
      </c>
      <c r="D10" s="17"/>
      <c r="E10" s="18"/>
      <c r="F10" s="19"/>
      <c r="G10" s="20"/>
    </row>
    <row r="11" spans="1:11" ht="61.5" customHeight="1">
      <c r="A11" s="21">
        <v>1</v>
      </c>
      <c r="B11" s="22"/>
      <c r="C11" s="23" t="s">
        <v>52</v>
      </c>
      <c r="D11" s="17" t="s">
        <v>17</v>
      </c>
      <c r="E11" s="18">
        <v>500</v>
      </c>
      <c r="F11" s="19">
        <v>26.2</v>
      </c>
      <c r="G11" s="20">
        <f t="shared" ref="G11:G14" si="0">E11*F11</f>
        <v>13100</v>
      </c>
    </row>
    <row r="12" spans="1:11" ht="30.75" customHeight="1">
      <c r="A12" s="21"/>
      <c r="B12" s="22"/>
      <c r="C12" s="23" t="s">
        <v>60</v>
      </c>
      <c r="D12" s="17" t="s">
        <v>24</v>
      </c>
      <c r="E12" s="18">
        <v>100</v>
      </c>
      <c r="F12" s="19">
        <v>10</v>
      </c>
      <c r="G12" s="20">
        <f t="shared" si="0"/>
        <v>1000</v>
      </c>
    </row>
    <row r="13" spans="1:11" ht="26.25" customHeight="1">
      <c r="A13" s="21"/>
      <c r="B13" s="22"/>
      <c r="C13" s="23" t="s">
        <v>57</v>
      </c>
      <c r="D13" s="17" t="s">
        <v>24</v>
      </c>
      <c r="E13" s="18">
        <v>0</v>
      </c>
      <c r="F13" s="19">
        <v>55</v>
      </c>
      <c r="G13" s="20">
        <f t="shared" si="0"/>
        <v>0</v>
      </c>
    </row>
    <row r="14" spans="1:11" ht="26.25" customHeight="1">
      <c r="A14" s="21"/>
      <c r="B14" s="22"/>
      <c r="C14" s="23" t="s">
        <v>59</v>
      </c>
      <c r="D14" s="17" t="s">
        <v>17</v>
      </c>
      <c r="E14" s="18">
        <v>5000</v>
      </c>
      <c r="F14" s="19">
        <v>1.5</v>
      </c>
      <c r="G14" s="20">
        <f t="shared" si="0"/>
        <v>7500</v>
      </c>
    </row>
    <row r="15" spans="1:11">
      <c r="A15" s="21"/>
      <c r="B15" s="24"/>
      <c r="C15" s="25" t="s">
        <v>18</v>
      </c>
      <c r="D15" s="22"/>
      <c r="E15" s="18"/>
      <c r="F15" s="19"/>
      <c r="G15" s="26">
        <f>SUM(G11:G14)</f>
        <v>21600</v>
      </c>
    </row>
    <row r="16" spans="1:11">
      <c r="A16" s="21"/>
      <c r="B16" s="24"/>
      <c r="C16" s="27" t="s">
        <v>19</v>
      </c>
      <c r="D16" s="22"/>
      <c r="E16" s="18"/>
      <c r="F16" s="19"/>
      <c r="G16" s="26">
        <f>G15*0.2</f>
        <v>4320</v>
      </c>
    </row>
    <row r="17" spans="1:7">
      <c r="A17" s="21"/>
      <c r="B17" s="24"/>
      <c r="C17" s="25" t="s">
        <v>20</v>
      </c>
      <c r="D17" s="22"/>
      <c r="E17" s="18"/>
      <c r="F17" s="19"/>
      <c r="G17" s="26">
        <f>G15+G16</f>
        <v>25920</v>
      </c>
    </row>
    <row r="18" spans="1:7" ht="39.6">
      <c r="A18" s="14" t="s">
        <v>14</v>
      </c>
      <c r="B18" s="28" t="s">
        <v>47</v>
      </c>
      <c r="C18" s="29" t="s">
        <v>45</v>
      </c>
      <c r="D18" s="17"/>
      <c r="E18" s="18"/>
      <c r="F18" s="19"/>
      <c r="G18" s="20"/>
    </row>
    <row r="19" spans="1:7" ht="52.8">
      <c r="A19" s="21">
        <v>1</v>
      </c>
      <c r="B19" s="22"/>
      <c r="C19" s="23" t="s">
        <v>52</v>
      </c>
      <c r="D19" s="17" t="s">
        <v>17</v>
      </c>
      <c r="E19" s="18">
        <v>600</v>
      </c>
      <c r="F19" s="19">
        <v>26.2</v>
      </c>
      <c r="G19" s="20">
        <f t="shared" ref="G19" si="1">E19*F19</f>
        <v>15720</v>
      </c>
    </row>
    <row r="20" spans="1:7" ht="26.4">
      <c r="A20" s="21"/>
      <c r="B20" s="22"/>
      <c r="C20" s="23" t="s">
        <v>57</v>
      </c>
      <c r="D20" s="17" t="s">
        <v>24</v>
      </c>
      <c r="E20" s="18">
        <v>0</v>
      </c>
      <c r="F20" s="19">
        <v>55</v>
      </c>
      <c r="G20" s="20">
        <f t="shared" ref="G20:G21" si="2">E20*F20</f>
        <v>0</v>
      </c>
    </row>
    <row r="21" spans="1:7">
      <c r="A21" s="21"/>
      <c r="B21" s="22"/>
      <c r="C21" s="23" t="s">
        <v>59</v>
      </c>
      <c r="D21" s="17" t="s">
        <v>17</v>
      </c>
      <c r="E21" s="18">
        <v>0</v>
      </c>
      <c r="F21" s="19">
        <v>1.5</v>
      </c>
      <c r="G21" s="20">
        <f t="shared" si="2"/>
        <v>0</v>
      </c>
    </row>
    <row r="22" spans="1:7" ht="39.6">
      <c r="A22" s="21">
        <v>1</v>
      </c>
      <c r="B22" s="22"/>
      <c r="C22" s="23" t="s">
        <v>56</v>
      </c>
      <c r="D22" s="17" t="s">
        <v>24</v>
      </c>
      <c r="E22" s="18">
        <v>50</v>
      </c>
      <c r="F22" s="19">
        <v>10</v>
      </c>
      <c r="G22" s="20">
        <f>E22*F22</f>
        <v>500</v>
      </c>
    </row>
    <row r="23" spans="1:7">
      <c r="A23" s="21"/>
      <c r="B23" s="22"/>
      <c r="C23" s="25" t="s">
        <v>18</v>
      </c>
      <c r="D23" s="22"/>
      <c r="E23" s="18"/>
      <c r="F23" s="19"/>
      <c r="G23" s="26">
        <f>SUM(G19:G22)</f>
        <v>16220</v>
      </c>
    </row>
    <row r="24" spans="1:7">
      <c r="A24" s="30"/>
      <c r="B24" s="24"/>
      <c r="C24" s="27" t="s">
        <v>19</v>
      </c>
      <c r="D24" s="22"/>
      <c r="E24" s="18"/>
      <c r="F24" s="19"/>
      <c r="G24" s="26">
        <f>G23*0.2</f>
        <v>3244</v>
      </c>
    </row>
    <row r="25" spans="1:7">
      <c r="A25" s="30"/>
      <c r="B25" s="24"/>
      <c r="C25" s="25" t="s">
        <v>20</v>
      </c>
      <c r="D25" s="22"/>
      <c r="E25" s="18"/>
      <c r="F25" s="19"/>
      <c r="G25" s="26">
        <f>G23+G24</f>
        <v>19464</v>
      </c>
    </row>
    <row r="26" spans="1:7">
      <c r="A26" s="30"/>
      <c r="B26" s="24"/>
      <c r="C26" s="25"/>
      <c r="D26" s="22"/>
      <c r="E26" s="18"/>
      <c r="F26" s="19"/>
      <c r="G26" s="26"/>
    </row>
    <row r="27" spans="1:7" ht="39.6">
      <c r="A27" s="30"/>
      <c r="B27" s="28" t="s">
        <v>48</v>
      </c>
      <c r="C27" s="29" t="s">
        <v>49</v>
      </c>
      <c r="D27" s="17"/>
      <c r="E27" s="18"/>
      <c r="F27" s="19"/>
      <c r="G27" s="20"/>
    </row>
    <row r="28" spans="1:7" ht="52.8">
      <c r="A28" s="14" t="s">
        <v>29</v>
      </c>
      <c r="B28" s="22"/>
      <c r="C28" s="23" t="s">
        <v>52</v>
      </c>
      <c r="D28" s="17" t="s">
        <v>17</v>
      </c>
      <c r="E28" s="18">
        <v>850</v>
      </c>
      <c r="F28" s="19">
        <v>26.2</v>
      </c>
      <c r="G28" s="20">
        <f t="shared" ref="G28" si="3">E28*F28</f>
        <v>22270</v>
      </c>
    </row>
    <row r="29" spans="1:7" ht="39.6">
      <c r="A29" s="21">
        <v>1</v>
      </c>
      <c r="B29" s="22"/>
      <c r="C29" s="23" t="s">
        <v>56</v>
      </c>
      <c r="D29" s="17" t="s">
        <v>24</v>
      </c>
      <c r="E29" s="18">
        <v>50</v>
      </c>
      <c r="F29" s="19">
        <v>10</v>
      </c>
      <c r="G29" s="20">
        <f>E29*F29</f>
        <v>500</v>
      </c>
    </row>
    <row r="30" spans="1:7" ht="26.4">
      <c r="A30" s="30">
        <v>2</v>
      </c>
      <c r="B30" s="24"/>
      <c r="C30" s="23" t="s">
        <v>57</v>
      </c>
      <c r="D30" s="22" t="s">
        <v>24</v>
      </c>
      <c r="E30" s="18">
        <v>0</v>
      </c>
      <c r="F30" s="19">
        <v>10</v>
      </c>
      <c r="G30" s="20">
        <f>E30*F31</f>
        <v>0</v>
      </c>
    </row>
    <row r="31" spans="1:7">
      <c r="A31" s="30">
        <v>3</v>
      </c>
      <c r="B31" s="24"/>
      <c r="C31" s="25" t="s">
        <v>18</v>
      </c>
      <c r="D31" s="22"/>
      <c r="E31" s="18"/>
      <c r="F31" s="19"/>
      <c r="G31" s="26">
        <f>SUM(G28:G30)</f>
        <v>22770</v>
      </c>
    </row>
    <row r="32" spans="1:7">
      <c r="A32" s="30"/>
      <c r="B32" s="24"/>
      <c r="C32" s="27" t="s">
        <v>19</v>
      </c>
      <c r="D32" s="22"/>
      <c r="E32" s="18"/>
      <c r="F32" s="19"/>
      <c r="G32" s="26">
        <f>G31*0.2</f>
        <v>4554</v>
      </c>
    </row>
    <row r="33" spans="1:7">
      <c r="A33" s="30"/>
      <c r="B33" s="24"/>
      <c r="C33" s="25" t="s">
        <v>20</v>
      </c>
      <c r="D33" s="22"/>
      <c r="E33" s="18"/>
      <c r="F33" s="19"/>
      <c r="G33" s="26">
        <f>G31+G32</f>
        <v>27324</v>
      </c>
    </row>
    <row r="34" spans="1:7">
      <c r="A34" s="30"/>
      <c r="B34" s="62" t="s">
        <v>50</v>
      </c>
      <c r="C34" s="29" t="s">
        <v>63</v>
      </c>
      <c r="D34" s="17"/>
      <c r="E34" s="18"/>
      <c r="F34" s="19"/>
      <c r="G34" s="20"/>
    </row>
    <row r="35" spans="1:7" ht="52.8">
      <c r="A35" s="14" t="s">
        <v>32</v>
      </c>
      <c r="B35" s="24"/>
      <c r="C35" s="23" t="s">
        <v>52</v>
      </c>
      <c r="D35" s="17" t="s">
        <v>17</v>
      </c>
      <c r="E35" s="18">
        <v>50</v>
      </c>
      <c r="F35" s="19">
        <v>26.2</v>
      </c>
      <c r="G35" s="20">
        <f t="shared" ref="G35" si="4">E35*F35</f>
        <v>1310</v>
      </c>
    </row>
    <row r="36" spans="1:7" ht="26.4">
      <c r="A36" s="30">
        <v>1</v>
      </c>
      <c r="B36" s="31"/>
      <c r="C36" s="32" t="s">
        <v>54</v>
      </c>
      <c r="D36" s="17" t="s">
        <v>24</v>
      </c>
      <c r="E36" s="18">
        <v>70</v>
      </c>
      <c r="F36" s="19">
        <v>24.2</v>
      </c>
      <c r="G36" s="20">
        <f>E36*F36</f>
        <v>1694</v>
      </c>
    </row>
    <row r="37" spans="1:7" ht="26.4">
      <c r="A37" s="30">
        <v>1</v>
      </c>
      <c r="B37" s="31"/>
      <c r="C37" s="33" t="s">
        <v>25</v>
      </c>
      <c r="D37" s="17" t="s">
        <v>17</v>
      </c>
      <c r="E37" s="18">
        <v>1400</v>
      </c>
      <c r="F37" s="19">
        <v>1.9</v>
      </c>
      <c r="G37" s="20">
        <f>E37*F37</f>
        <v>2660</v>
      </c>
    </row>
    <row r="38" spans="1:7" ht="26.4">
      <c r="A38" s="30">
        <v>2</v>
      </c>
      <c r="B38" s="22"/>
      <c r="C38" s="32" t="s">
        <v>53</v>
      </c>
      <c r="D38" s="17" t="s">
        <v>17</v>
      </c>
      <c r="E38" s="18">
        <v>1400</v>
      </c>
      <c r="F38" s="19">
        <v>18.5</v>
      </c>
      <c r="G38" s="20">
        <f>E38*F38</f>
        <v>25900</v>
      </c>
    </row>
    <row r="39" spans="1:7" ht="52.8">
      <c r="A39" s="30">
        <v>3</v>
      </c>
      <c r="B39" s="22"/>
      <c r="C39" s="32" t="s">
        <v>27</v>
      </c>
      <c r="D39" s="17" t="s">
        <v>17</v>
      </c>
      <c r="E39" s="18">
        <v>80</v>
      </c>
      <c r="F39" s="19">
        <v>16.5</v>
      </c>
      <c r="G39" s="20">
        <f>E39*F39</f>
        <v>1320</v>
      </c>
    </row>
    <row r="40" spans="1:7" ht="39.6">
      <c r="A40" s="30">
        <v>4</v>
      </c>
      <c r="B40" s="22"/>
      <c r="C40" s="23" t="s">
        <v>55</v>
      </c>
      <c r="D40" s="17" t="s">
        <v>17</v>
      </c>
      <c r="E40" s="18">
        <v>80</v>
      </c>
      <c r="F40" s="19">
        <v>6.5</v>
      </c>
      <c r="G40" s="20">
        <f>E40*F40</f>
        <v>520</v>
      </c>
    </row>
    <row r="41" spans="1:7">
      <c r="A41" s="30"/>
      <c r="B41" s="24"/>
      <c r="C41" s="25" t="s">
        <v>18</v>
      </c>
      <c r="D41" s="22"/>
      <c r="E41" s="18"/>
      <c r="F41" s="19"/>
      <c r="G41" s="26">
        <f>SUM(G35:G40)</f>
        <v>33404</v>
      </c>
    </row>
    <row r="42" spans="1:7">
      <c r="A42" s="30"/>
      <c r="B42" s="24"/>
      <c r="C42" s="27" t="s">
        <v>19</v>
      </c>
      <c r="D42" s="22"/>
      <c r="E42" s="18"/>
      <c r="F42" s="19"/>
      <c r="G42" s="26">
        <f>G41*0.2</f>
        <v>6680.8</v>
      </c>
    </row>
    <row r="43" spans="1:7">
      <c r="A43" s="30"/>
      <c r="B43" s="24"/>
      <c r="C43" s="25" t="s">
        <v>20</v>
      </c>
      <c r="D43" s="22"/>
      <c r="E43" s="18"/>
      <c r="F43" s="19"/>
      <c r="G43" s="26">
        <f>G41+G42</f>
        <v>40084.800000000003</v>
      </c>
    </row>
    <row r="44" spans="1:7">
      <c r="A44" s="30"/>
      <c r="B44" s="62" t="s">
        <v>65</v>
      </c>
      <c r="C44" s="27" t="s">
        <v>66</v>
      </c>
      <c r="D44" s="22"/>
      <c r="E44" s="18"/>
      <c r="F44" s="19"/>
      <c r="G44" s="26"/>
    </row>
    <row r="45" spans="1:7">
      <c r="A45" s="30"/>
      <c r="B45" s="24"/>
      <c r="C45" s="27"/>
      <c r="D45" s="22"/>
      <c r="E45" s="18"/>
      <c r="F45" s="19"/>
      <c r="G45" s="26"/>
    </row>
    <row r="46" spans="1:7">
      <c r="A46" s="30"/>
      <c r="B46" s="24"/>
      <c r="C46" s="25"/>
      <c r="D46" s="22"/>
      <c r="E46" s="18"/>
      <c r="F46" s="19"/>
      <c r="G46" s="26"/>
    </row>
    <row r="47" spans="1:7">
      <c r="A47" s="30"/>
      <c r="B47" s="35"/>
      <c r="C47" s="38"/>
      <c r="D47" s="39"/>
      <c r="E47" s="40"/>
      <c r="F47" s="36" t="s">
        <v>36</v>
      </c>
      <c r="G47" s="26">
        <f>+G23++G41+G44+G15+G31</f>
        <v>93994</v>
      </c>
    </row>
    <row r="48" spans="1:7">
      <c r="A48" s="30"/>
      <c r="B48" s="37"/>
      <c r="C48" s="38"/>
      <c r="D48" s="39"/>
      <c r="E48" s="40"/>
      <c r="F48" s="41" t="s">
        <v>37</v>
      </c>
      <c r="G48" s="42">
        <f>G47*0.2</f>
        <v>18798.8</v>
      </c>
    </row>
    <row r="49" spans="1:7" ht="13.8" thickBot="1">
      <c r="A49" s="21"/>
      <c r="B49" s="43">
        <v>112500</v>
      </c>
      <c r="C49" s="46"/>
      <c r="D49" s="47"/>
      <c r="E49" s="48"/>
      <c r="F49" s="36" t="s">
        <v>38</v>
      </c>
      <c r="G49" s="26">
        <f>G47+G48</f>
        <v>112792.8</v>
      </c>
    </row>
    <row r="50" spans="1:7">
      <c r="A50" s="21"/>
      <c r="G50" s="51"/>
    </row>
    <row r="51" spans="1:7">
      <c r="F51" s="50"/>
    </row>
    <row r="54" spans="1:7">
      <c r="C54" s="59" t="s">
        <v>62</v>
      </c>
    </row>
    <row r="55" spans="1:7">
      <c r="C55" s="60"/>
    </row>
    <row r="56" spans="1:7">
      <c r="C56" s="61"/>
    </row>
    <row r="57" spans="1:7">
      <c r="C57" s="61" t="s">
        <v>44</v>
      </c>
    </row>
    <row r="58" spans="1:7">
      <c r="C58" s="61"/>
    </row>
    <row r="59" spans="1:7">
      <c r="C59" s="55"/>
    </row>
    <row r="106" spans="9:9">
      <c r="I106" s="1">
        <f>G47*0.2</f>
        <v>18798.8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06"/>
  <sheetViews>
    <sheetView workbookViewId="0">
      <selection sqref="A1:XFD1048576"/>
    </sheetView>
  </sheetViews>
  <sheetFormatPr defaultColWidth="9.109375" defaultRowHeight="13.2"/>
  <cols>
    <col min="1" max="1" width="6.109375" style="2" customWidth="1"/>
    <col min="2" max="2" width="9.5546875" style="2" customWidth="1"/>
    <col min="3" max="3" width="39.88671875" style="3" customWidth="1"/>
    <col min="4" max="4" width="7.88671875" style="2" customWidth="1"/>
    <col min="5" max="5" width="10.109375" style="1" customWidth="1"/>
    <col min="6" max="6" width="7.5546875" style="1" customWidth="1"/>
    <col min="7" max="7" width="11.33203125" style="4" customWidth="1"/>
    <col min="8" max="10" width="9.109375" style="1"/>
    <col min="11" max="11" width="10.109375" style="1" bestFit="1" customWidth="1"/>
    <col min="12" max="16384" width="9.109375" style="1"/>
  </cols>
  <sheetData>
    <row r="1" spans="1:11" ht="28.5" customHeight="1">
      <c r="A1" s="56" t="s">
        <v>43</v>
      </c>
      <c r="E1" s="57"/>
      <c r="F1" s="57"/>
    </row>
    <row r="2" spans="1:11" ht="15.6">
      <c r="A2" s="58" t="s">
        <v>64</v>
      </c>
    </row>
    <row r="7" spans="1:11" ht="13.8" thickBot="1">
      <c r="K7" s="4"/>
    </row>
    <row r="8" spans="1:11" ht="26.4">
      <c r="A8" s="5" t="s">
        <v>8</v>
      </c>
      <c r="B8" s="6"/>
      <c r="C8" s="7" t="s">
        <v>9</v>
      </c>
      <c r="D8" s="7" t="s">
        <v>10</v>
      </c>
      <c r="E8" s="7" t="s">
        <v>11</v>
      </c>
      <c r="F8" s="7" t="s">
        <v>12</v>
      </c>
      <c r="G8" s="8" t="s">
        <v>13</v>
      </c>
      <c r="K8" s="4"/>
    </row>
    <row r="9" spans="1:11" ht="13.8" thickBot="1">
      <c r="A9" s="9">
        <v>1</v>
      </c>
      <c r="B9" s="10">
        <v>2</v>
      </c>
      <c r="C9" s="11">
        <v>3</v>
      </c>
      <c r="D9" s="10">
        <v>4</v>
      </c>
      <c r="E9" s="12">
        <v>5</v>
      </c>
      <c r="F9" s="12">
        <v>6</v>
      </c>
      <c r="G9" s="13">
        <v>7</v>
      </c>
    </row>
    <row r="10" spans="1:11" ht="54.75" customHeight="1" thickTop="1">
      <c r="A10" s="14" t="s">
        <v>14</v>
      </c>
      <c r="B10" s="28" t="s">
        <v>46</v>
      </c>
      <c r="C10" s="16" t="s">
        <v>15</v>
      </c>
      <c r="D10" s="17"/>
      <c r="E10" s="18"/>
      <c r="F10" s="19"/>
      <c r="G10" s="20"/>
    </row>
    <row r="11" spans="1:11" ht="61.5" customHeight="1">
      <c r="A11" s="21">
        <v>1</v>
      </c>
      <c r="B11" s="22"/>
      <c r="C11" s="23" t="s">
        <v>52</v>
      </c>
      <c r="D11" s="17" t="s">
        <v>17</v>
      </c>
      <c r="E11" s="18">
        <v>500</v>
      </c>
      <c r="F11" s="19">
        <v>26.2</v>
      </c>
      <c r="G11" s="20">
        <f t="shared" ref="G11:G14" si="0">E11*F11</f>
        <v>13100</v>
      </c>
    </row>
    <row r="12" spans="1:11" ht="30.75" customHeight="1">
      <c r="A12" s="21"/>
      <c r="B12" s="22"/>
      <c r="C12" s="23" t="s">
        <v>60</v>
      </c>
      <c r="D12" s="17" t="s">
        <v>24</v>
      </c>
      <c r="E12" s="18">
        <v>100</v>
      </c>
      <c r="F12" s="19">
        <v>10</v>
      </c>
      <c r="G12" s="20">
        <f t="shared" si="0"/>
        <v>1000</v>
      </c>
    </row>
    <row r="13" spans="1:11" ht="26.25" customHeight="1">
      <c r="A13" s="21"/>
      <c r="B13" s="22"/>
      <c r="C13" s="23" t="s">
        <v>57</v>
      </c>
      <c r="D13" s="17" t="s">
        <v>24</v>
      </c>
      <c r="E13" s="18">
        <v>0</v>
      </c>
      <c r="F13" s="19">
        <v>55</v>
      </c>
      <c r="G13" s="20">
        <f t="shared" si="0"/>
        <v>0</v>
      </c>
    </row>
    <row r="14" spans="1:11" ht="26.25" customHeight="1">
      <c r="A14" s="21"/>
      <c r="B14" s="22"/>
      <c r="C14" s="23" t="s">
        <v>59</v>
      </c>
      <c r="D14" s="17" t="s">
        <v>17</v>
      </c>
      <c r="E14" s="18">
        <v>5000</v>
      </c>
      <c r="F14" s="19">
        <v>1.5</v>
      </c>
      <c r="G14" s="20">
        <f t="shared" si="0"/>
        <v>7500</v>
      </c>
    </row>
    <row r="15" spans="1:11">
      <c r="A15" s="21"/>
      <c r="B15" s="24"/>
      <c r="C15" s="25" t="s">
        <v>18</v>
      </c>
      <c r="D15" s="22"/>
      <c r="E15" s="18"/>
      <c r="F15" s="19"/>
      <c r="G15" s="26">
        <f>SUM(G11:G14)</f>
        <v>21600</v>
      </c>
    </row>
    <row r="16" spans="1:11">
      <c r="A16" s="21"/>
      <c r="B16" s="24"/>
      <c r="C16" s="27" t="s">
        <v>19</v>
      </c>
      <c r="D16" s="22"/>
      <c r="E16" s="18"/>
      <c r="F16" s="19"/>
      <c r="G16" s="26">
        <f>G15*0.2</f>
        <v>4320</v>
      </c>
    </row>
    <row r="17" spans="1:7">
      <c r="A17" s="21"/>
      <c r="B17" s="24"/>
      <c r="C17" s="25" t="s">
        <v>20</v>
      </c>
      <c r="D17" s="22"/>
      <c r="E17" s="18"/>
      <c r="F17" s="19"/>
      <c r="G17" s="26">
        <f>G15+G16</f>
        <v>25920</v>
      </c>
    </row>
    <row r="18" spans="1:7" ht="39.6">
      <c r="A18" s="14" t="s">
        <v>14</v>
      </c>
      <c r="B18" s="28" t="s">
        <v>47</v>
      </c>
      <c r="C18" s="29" t="s">
        <v>45</v>
      </c>
      <c r="D18" s="17"/>
      <c r="E18" s="18"/>
      <c r="F18" s="19"/>
      <c r="G18" s="20"/>
    </row>
    <row r="19" spans="1:7" ht="52.8">
      <c r="A19" s="21">
        <v>1</v>
      </c>
      <c r="B19" s="22"/>
      <c r="C19" s="23" t="s">
        <v>52</v>
      </c>
      <c r="D19" s="17" t="s">
        <v>17</v>
      </c>
      <c r="E19" s="18">
        <v>600</v>
      </c>
      <c r="F19" s="19">
        <v>26.2</v>
      </c>
      <c r="G19" s="20">
        <f t="shared" ref="G19:G21" si="1">E19*F19</f>
        <v>15720</v>
      </c>
    </row>
    <row r="20" spans="1:7" ht="26.4">
      <c r="A20" s="21"/>
      <c r="B20" s="22"/>
      <c r="C20" s="23" t="s">
        <v>57</v>
      </c>
      <c r="D20" s="17" t="s">
        <v>24</v>
      </c>
      <c r="E20" s="18">
        <v>0</v>
      </c>
      <c r="F20" s="19">
        <v>55</v>
      </c>
      <c r="G20" s="20">
        <f t="shared" si="1"/>
        <v>0</v>
      </c>
    </row>
    <row r="21" spans="1:7">
      <c r="A21" s="21"/>
      <c r="B21" s="22"/>
      <c r="C21" s="23" t="s">
        <v>59</v>
      </c>
      <c r="D21" s="17" t="s">
        <v>17</v>
      </c>
      <c r="E21" s="18">
        <v>0</v>
      </c>
      <c r="F21" s="19">
        <v>1.5</v>
      </c>
      <c r="G21" s="20">
        <f t="shared" si="1"/>
        <v>0</v>
      </c>
    </row>
    <row r="22" spans="1:7" ht="39.6">
      <c r="A22" s="21">
        <v>1</v>
      </c>
      <c r="B22" s="22"/>
      <c r="C22" s="23" t="s">
        <v>56</v>
      </c>
      <c r="D22" s="17" t="s">
        <v>24</v>
      </c>
      <c r="E22" s="18">
        <v>50</v>
      </c>
      <c r="F22" s="19">
        <v>10</v>
      </c>
      <c r="G22" s="20">
        <f>E22*F22</f>
        <v>500</v>
      </c>
    </row>
    <row r="23" spans="1:7">
      <c r="A23" s="21"/>
      <c r="B23" s="22"/>
      <c r="C23" s="25" t="s">
        <v>18</v>
      </c>
      <c r="D23" s="22"/>
      <c r="E23" s="18"/>
      <c r="F23" s="19"/>
      <c r="G23" s="26">
        <f>SUM(G19:G22)</f>
        <v>16220</v>
      </c>
    </row>
    <row r="24" spans="1:7">
      <c r="A24" s="30"/>
      <c r="B24" s="24"/>
      <c r="C24" s="27" t="s">
        <v>19</v>
      </c>
      <c r="D24" s="22"/>
      <c r="E24" s="18"/>
      <c r="F24" s="19"/>
      <c r="G24" s="26">
        <f>G23*0.2</f>
        <v>3244</v>
      </c>
    </row>
    <row r="25" spans="1:7">
      <c r="A25" s="30"/>
      <c r="B25" s="24"/>
      <c r="C25" s="25" t="s">
        <v>20</v>
      </c>
      <c r="D25" s="22"/>
      <c r="E25" s="18"/>
      <c r="F25" s="19"/>
      <c r="G25" s="26">
        <f>G23+G24</f>
        <v>19464</v>
      </c>
    </row>
    <row r="26" spans="1:7">
      <c r="A26" s="30"/>
      <c r="B26" s="24"/>
      <c r="C26" s="25"/>
      <c r="D26" s="22"/>
      <c r="E26" s="18"/>
      <c r="F26" s="19"/>
      <c r="G26" s="26"/>
    </row>
    <row r="27" spans="1:7" ht="39.6">
      <c r="A27" s="30"/>
      <c r="B27" s="28" t="s">
        <v>48</v>
      </c>
      <c r="C27" s="29" t="s">
        <v>49</v>
      </c>
      <c r="D27" s="17"/>
      <c r="E27" s="18"/>
      <c r="F27" s="19"/>
      <c r="G27" s="20"/>
    </row>
    <row r="28" spans="1:7" ht="52.8">
      <c r="A28" s="14" t="s">
        <v>29</v>
      </c>
      <c r="B28" s="22"/>
      <c r="C28" s="23" t="s">
        <v>52</v>
      </c>
      <c r="D28" s="17" t="s">
        <v>17</v>
      </c>
      <c r="E28" s="18">
        <v>850</v>
      </c>
      <c r="F28" s="19">
        <v>26.2</v>
      </c>
      <c r="G28" s="20">
        <f t="shared" ref="G28" si="2">E28*F28</f>
        <v>22270</v>
      </c>
    </row>
    <row r="29" spans="1:7" ht="39.6">
      <c r="A29" s="21">
        <v>1</v>
      </c>
      <c r="B29" s="22"/>
      <c r="C29" s="23" t="s">
        <v>56</v>
      </c>
      <c r="D29" s="17" t="s">
        <v>24</v>
      </c>
      <c r="E29" s="18">
        <v>50</v>
      </c>
      <c r="F29" s="19">
        <v>10</v>
      </c>
      <c r="G29" s="20">
        <f>E29*F29</f>
        <v>500</v>
      </c>
    </row>
    <row r="30" spans="1:7" ht="26.4">
      <c r="A30" s="30">
        <v>2</v>
      </c>
      <c r="B30" s="24"/>
      <c r="C30" s="23" t="s">
        <v>57</v>
      </c>
      <c r="D30" s="22" t="s">
        <v>24</v>
      </c>
      <c r="E30" s="18">
        <v>0</v>
      </c>
      <c r="F30" s="19">
        <v>10</v>
      </c>
      <c r="G30" s="20">
        <f>E30*F31</f>
        <v>0</v>
      </c>
    </row>
    <row r="31" spans="1:7">
      <c r="A31" s="30">
        <v>3</v>
      </c>
      <c r="B31" s="24"/>
      <c r="C31" s="25" t="s">
        <v>18</v>
      </c>
      <c r="D31" s="22"/>
      <c r="E31" s="18"/>
      <c r="F31" s="19"/>
      <c r="G31" s="26">
        <f>SUM(G28:G30)</f>
        <v>22770</v>
      </c>
    </row>
    <row r="32" spans="1:7">
      <c r="A32" s="30"/>
      <c r="B32" s="24"/>
      <c r="C32" s="27" t="s">
        <v>19</v>
      </c>
      <c r="D32" s="22"/>
      <c r="E32" s="18"/>
      <c r="F32" s="19"/>
      <c r="G32" s="26">
        <f>G31*0.2</f>
        <v>4554</v>
      </c>
    </row>
    <row r="33" spans="1:7">
      <c r="A33" s="30"/>
      <c r="B33" s="24"/>
      <c r="C33" s="25" t="s">
        <v>20</v>
      </c>
      <c r="D33" s="22"/>
      <c r="E33" s="18"/>
      <c r="F33" s="19"/>
      <c r="G33" s="26">
        <f>G31+G32</f>
        <v>27324</v>
      </c>
    </row>
    <row r="34" spans="1:7">
      <c r="A34" s="30"/>
      <c r="B34" s="62" t="s">
        <v>50</v>
      </c>
      <c r="C34" s="29" t="s">
        <v>63</v>
      </c>
      <c r="D34" s="17"/>
      <c r="E34" s="18"/>
      <c r="F34" s="19"/>
      <c r="G34" s="20"/>
    </row>
    <row r="35" spans="1:7" ht="52.8">
      <c r="A35" s="14" t="s">
        <v>32</v>
      </c>
      <c r="B35" s="24"/>
      <c r="C35" s="23" t="s">
        <v>52</v>
      </c>
      <c r="D35" s="17" t="s">
        <v>17</v>
      </c>
      <c r="E35" s="18">
        <v>50</v>
      </c>
      <c r="F35" s="19">
        <v>26.2</v>
      </c>
      <c r="G35" s="20">
        <f t="shared" ref="G35" si="3">E35*F35</f>
        <v>1310</v>
      </c>
    </row>
    <row r="36" spans="1:7" ht="26.4">
      <c r="A36" s="30">
        <v>1</v>
      </c>
      <c r="B36" s="31"/>
      <c r="C36" s="32" t="s">
        <v>54</v>
      </c>
      <c r="D36" s="17" t="s">
        <v>24</v>
      </c>
      <c r="E36" s="18">
        <v>70</v>
      </c>
      <c r="F36" s="19">
        <v>24.2</v>
      </c>
      <c r="G36" s="20">
        <f>E36*F36</f>
        <v>1694</v>
      </c>
    </row>
    <row r="37" spans="1:7" ht="26.4">
      <c r="A37" s="30">
        <v>1</v>
      </c>
      <c r="B37" s="31"/>
      <c r="C37" s="33" t="s">
        <v>25</v>
      </c>
      <c r="D37" s="17" t="s">
        <v>17</v>
      </c>
      <c r="E37" s="18">
        <v>1400</v>
      </c>
      <c r="F37" s="19">
        <v>1.9</v>
      </c>
      <c r="G37" s="20">
        <f>E37*F37</f>
        <v>2660</v>
      </c>
    </row>
    <row r="38" spans="1:7" ht="26.4">
      <c r="A38" s="30">
        <v>2</v>
      </c>
      <c r="B38" s="22"/>
      <c r="C38" s="32" t="s">
        <v>53</v>
      </c>
      <c r="D38" s="17" t="s">
        <v>17</v>
      </c>
      <c r="E38" s="18">
        <v>1400</v>
      </c>
      <c r="F38" s="19">
        <v>18.5</v>
      </c>
      <c r="G38" s="20">
        <f>E38*F38</f>
        <v>25900</v>
      </c>
    </row>
    <row r="39" spans="1:7" ht="52.8">
      <c r="A39" s="30">
        <v>3</v>
      </c>
      <c r="B39" s="22"/>
      <c r="C39" s="32" t="s">
        <v>27</v>
      </c>
      <c r="D39" s="17" t="s">
        <v>17</v>
      </c>
      <c r="E39" s="18">
        <v>80</v>
      </c>
      <c r="F39" s="19">
        <v>16.5</v>
      </c>
      <c r="G39" s="20">
        <f>E39*F39</f>
        <v>1320</v>
      </c>
    </row>
    <row r="40" spans="1:7" ht="39.6">
      <c r="A40" s="30">
        <v>4</v>
      </c>
      <c r="B40" s="22"/>
      <c r="C40" s="23" t="s">
        <v>55</v>
      </c>
      <c r="D40" s="17" t="s">
        <v>17</v>
      </c>
      <c r="E40" s="18">
        <v>80</v>
      </c>
      <c r="F40" s="19">
        <v>6.5</v>
      </c>
      <c r="G40" s="20">
        <f>E40*F40</f>
        <v>520</v>
      </c>
    </row>
    <row r="41" spans="1:7">
      <c r="A41" s="30"/>
      <c r="B41" s="24"/>
      <c r="C41" s="25" t="s">
        <v>18</v>
      </c>
      <c r="D41" s="22"/>
      <c r="E41" s="18"/>
      <c r="F41" s="19"/>
      <c r="G41" s="26">
        <f>SUM(G35:G40)</f>
        <v>33404</v>
      </c>
    </row>
    <row r="42" spans="1:7">
      <c r="A42" s="30"/>
      <c r="B42" s="24"/>
      <c r="C42" s="27" t="s">
        <v>19</v>
      </c>
      <c r="D42" s="22"/>
      <c r="E42" s="18"/>
      <c r="F42" s="19"/>
      <c r="G42" s="26">
        <f>G41*0.2</f>
        <v>6680.8</v>
      </c>
    </row>
    <row r="43" spans="1:7">
      <c r="A43" s="30"/>
      <c r="B43" s="24"/>
      <c r="C43" s="25" t="s">
        <v>20</v>
      </c>
      <c r="D43" s="22"/>
      <c r="E43" s="18"/>
      <c r="F43" s="19"/>
      <c r="G43" s="26">
        <f>G41+G42</f>
        <v>40084.800000000003</v>
      </c>
    </row>
    <row r="44" spans="1:7">
      <c r="A44" s="30"/>
      <c r="B44" s="62" t="s">
        <v>65</v>
      </c>
      <c r="C44" s="27" t="s">
        <v>66</v>
      </c>
      <c r="D44" s="22"/>
      <c r="E44" s="18"/>
      <c r="F44" s="19"/>
      <c r="G44" s="26"/>
    </row>
    <row r="45" spans="1:7">
      <c r="A45" s="30"/>
      <c r="B45" s="24"/>
      <c r="C45" s="27"/>
      <c r="D45" s="22"/>
      <c r="E45" s="18"/>
      <c r="F45" s="19"/>
      <c r="G45" s="26"/>
    </row>
    <row r="46" spans="1:7">
      <c r="A46" s="30"/>
      <c r="B46" s="24"/>
      <c r="C46" s="25"/>
      <c r="D46" s="22"/>
      <c r="E46" s="18"/>
      <c r="F46" s="19"/>
      <c r="G46" s="26"/>
    </row>
    <row r="47" spans="1:7">
      <c r="A47" s="30"/>
      <c r="B47" s="35"/>
      <c r="C47" s="38"/>
      <c r="D47" s="39"/>
      <c r="E47" s="40"/>
      <c r="F47" s="36" t="s">
        <v>36</v>
      </c>
      <c r="G47" s="26">
        <f>+G23++G41+G44+G15+G31</f>
        <v>93994</v>
      </c>
    </row>
    <row r="48" spans="1:7">
      <c r="A48" s="30"/>
      <c r="B48" s="37"/>
      <c r="C48" s="38"/>
      <c r="D48" s="39"/>
      <c r="E48" s="40"/>
      <c r="F48" s="41" t="s">
        <v>37</v>
      </c>
      <c r="G48" s="42">
        <f>G47*0.2</f>
        <v>18798.8</v>
      </c>
    </row>
    <row r="49" spans="1:7" ht="13.8" thickBot="1">
      <c r="A49" s="21"/>
      <c r="B49" s="43">
        <v>112500</v>
      </c>
      <c r="C49" s="46"/>
      <c r="D49" s="47"/>
      <c r="E49" s="48"/>
      <c r="F49" s="36" t="s">
        <v>38</v>
      </c>
      <c r="G49" s="26">
        <f>G47+G48</f>
        <v>112792.8</v>
      </c>
    </row>
    <row r="50" spans="1:7">
      <c r="A50" s="21"/>
      <c r="G50" s="51"/>
    </row>
    <row r="51" spans="1:7">
      <c r="F51" s="50"/>
    </row>
    <row r="54" spans="1:7">
      <c r="C54" s="59" t="s">
        <v>62</v>
      </c>
    </row>
    <row r="55" spans="1:7">
      <c r="C55" s="60"/>
    </row>
    <row r="56" spans="1:7">
      <c r="C56" s="61"/>
    </row>
    <row r="57" spans="1:7">
      <c r="C57" s="61" t="s">
        <v>44</v>
      </c>
    </row>
    <row r="58" spans="1:7">
      <c r="C58" s="61"/>
    </row>
    <row r="59" spans="1:7">
      <c r="C59" s="55"/>
    </row>
    <row r="106" spans="9:9">
      <c r="I106" s="1">
        <f>G47*0.2</f>
        <v>18798.8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06"/>
  <sheetViews>
    <sheetView tabSelected="1" workbookViewId="0">
      <selection activeCell="F58" sqref="F58"/>
    </sheetView>
  </sheetViews>
  <sheetFormatPr defaultColWidth="9.109375" defaultRowHeight="13.2"/>
  <cols>
    <col min="1" max="1" width="6.109375" style="2" customWidth="1"/>
    <col min="2" max="2" width="39.88671875" style="3" customWidth="1"/>
    <col min="3" max="3" width="7.88671875" style="2" customWidth="1"/>
    <col min="4" max="4" width="11.33203125" style="1" customWidth="1"/>
    <col min="5" max="5" width="7.5546875" style="1" customWidth="1"/>
    <col min="6" max="6" width="11.33203125" style="4" customWidth="1"/>
    <col min="7" max="9" width="9.109375" style="1"/>
    <col min="10" max="10" width="10.109375" style="1" bestFit="1" customWidth="1"/>
    <col min="11" max="16384" width="9.109375" style="1"/>
  </cols>
  <sheetData>
    <row r="1" spans="1:10" ht="28.5" customHeight="1">
      <c r="A1" s="56" t="s">
        <v>68</v>
      </c>
      <c r="D1" s="57"/>
      <c r="E1" s="57"/>
    </row>
    <row r="2" spans="1:10" ht="15.6">
      <c r="A2" s="58" t="s">
        <v>69</v>
      </c>
    </row>
    <row r="7" spans="1:10" ht="13.8" thickBot="1">
      <c r="J7" s="4"/>
    </row>
    <row r="8" spans="1:10" ht="26.4">
      <c r="A8" s="5" t="s">
        <v>8</v>
      </c>
      <c r="B8" s="7" t="s">
        <v>9</v>
      </c>
      <c r="C8" s="7" t="s">
        <v>10</v>
      </c>
      <c r="D8" s="7" t="s">
        <v>11</v>
      </c>
      <c r="E8" s="7" t="s">
        <v>12</v>
      </c>
      <c r="F8" s="8" t="s">
        <v>13</v>
      </c>
      <c r="J8" s="4"/>
    </row>
    <row r="9" spans="1:10" ht="13.8" thickBot="1">
      <c r="A9" s="9">
        <v>1</v>
      </c>
      <c r="B9" s="11">
        <v>2</v>
      </c>
      <c r="C9" s="10">
        <v>3</v>
      </c>
      <c r="D9" s="12">
        <v>4</v>
      </c>
      <c r="E9" s="12">
        <v>5</v>
      </c>
      <c r="F9" s="13">
        <v>6</v>
      </c>
    </row>
    <row r="10" spans="1:10" ht="54.75" customHeight="1" thickTop="1">
      <c r="A10" s="14" t="s">
        <v>14</v>
      </c>
      <c r="B10" s="16" t="s">
        <v>15</v>
      </c>
      <c r="C10" s="17"/>
      <c r="D10" s="18"/>
      <c r="E10" s="19"/>
      <c r="F10" s="20"/>
    </row>
    <row r="11" spans="1:10" ht="61.5" customHeight="1">
      <c r="A11" s="21">
        <v>1</v>
      </c>
      <c r="B11" s="23" t="s">
        <v>52</v>
      </c>
      <c r="C11" s="17" t="s">
        <v>17</v>
      </c>
      <c r="D11" s="18">
        <v>500</v>
      </c>
      <c r="E11" s="19"/>
      <c r="F11" s="20">
        <f t="shared" ref="F11:F14" si="0">D11*E11</f>
        <v>0</v>
      </c>
    </row>
    <row r="12" spans="1:10" ht="30.75" customHeight="1">
      <c r="A12" s="21"/>
      <c r="B12" s="23" t="s">
        <v>60</v>
      </c>
      <c r="C12" s="17" t="s">
        <v>24</v>
      </c>
      <c r="D12" s="18">
        <v>100</v>
      </c>
      <c r="E12" s="19"/>
      <c r="F12" s="20">
        <f t="shared" si="0"/>
        <v>0</v>
      </c>
    </row>
    <row r="13" spans="1:10" ht="26.25" customHeight="1">
      <c r="A13" s="21"/>
      <c r="B13" s="23" t="s">
        <v>57</v>
      </c>
      <c r="C13" s="17" t="s">
        <v>24</v>
      </c>
      <c r="D13" s="18">
        <v>0</v>
      </c>
      <c r="E13" s="19"/>
      <c r="F13" s="20">
        <f t="shared" si="0"/>
        <v>0</v>
      </c>
    </row>
    <row r="14" spans="1:10" ht="26.25" customHeight="1">
      <c r="A14" s="21"/>
      <c r="B14" s="23" t="s">
        <v>59</v>
      </c>
      <c r="C14" s="17" t="s">
        <v>17</v>
      </c>
      <c r="D14" s="18">
        <v>5000</v>
      </c>
      <c r="E14" s="19"/>
      <c r="F14" s="20">
        <f t="shared" si="0"/>
        <v>0</v>
      </c>
    </row>
    <row r="15" spans="1:10">
      <c r="A15" s="21"/>
      <c r="B15" s="25" t="s">
        <v>18</v>
      </c>
      <c r="C15" s="22"/>
      <c r="D15" s="18"/>
      <c r="E15" s="19"/>
      <c r="F15" s="26">
        <f>SUM(F11:F14)</f>
        <v>0</v>
      </c>
    </row>
    <row r="16" spans="1:10">
      <c r="A16" s="21"/>
      <c r="B16" s="27" t="s">
        <v>19</v>
      </c>
      <c r="C16" s="22"/>
      <c r="D16" s="18"/>
      <c r="E16" s="19"/>
      <c r="F16" s="26">
        <f>F15*0.2</f>
        <v>0</v>
      </c>
    </row>
    <row r="17" spans="1:6">
      <c r="A17" s="21"/>
      <c r="B17" s="25" t="s">
        <v>20</v>
      </c>
      <c r="C17" s="22"/>
      <c r="D17" s="18"/>
      <c r="E17" s="19"/>
      <c r="F17" s="26">
        <f>F15+F16</f>
        <v>0</v>
      </c>
    </row>
    <row r="18" spans="1:6" ht="39.6">
      <c r="A18" s="14" t="s">
        <v>14</v>
      </c>
      <c r="B18" s="29" t="s">
        <v>45</v>
      </c>
      <c r="C18" s="17"/>
      <c r="D18" s="18"/>
      <c r="E18" s="19"/>
      <c r="F18" s="20"/>
    </row>
    <row r="19" spans="1:6" ht="52.8">
      <c r="A19" s="21">
        <v>1</v>
      </c>
      <c r="B19" s="23" t="s">
        <v>52</v>
      </c>
      <c r="C19" s="17" t="s">
        <v>17</v>
      </c>
      <c r="D19" s="18">
        <v>570</v>
      </c>
      <c r="E19" s="19"/>
      <c r="F19" s="20">
        <f t="shared" ref="F19:F21" si="1">D19*E19</f>
        <v>0</v>
      </c>
    </row>
    <row r="20" spans="1:6" ht="26.4">
      <c r="A20" s="21"/>
      <c r="B20" s="23" t="s">
        <v>57</v>
      </c>
      <c r="C20" s="17" t="s">
        <v>24</v>
      </c>
      <c r="D20" s="18">
        <v>0</v>
      </c>
      <c r="E20" s="19"/>
      <c r="F20" s="20">
        <f t="shared" si="1"/>
        <v>0</v>
      </c>
    </row>
    <row r="21" spans="1:6">
      <c r="A21" s="21"/>
      <c r="B21" s="23" t="s">
        <v>59</v>
      </c>
      <c r="C21" s="17" t="s">
        <v>17</v>
      </c>
      <c r="D21" s="18">
        <v>200</v>
      </c>
      <c r="E21" s="19"/>
      <c r="F21" s="20">
        <f t="shared" si="1"/>
        <v>0</v>
      </c>
    </row>
    <row r="22" spans="1:6" ht="39.6">
      <c r="A22" s="21">
        <v>1</v>
      </c>
      <c r="B22" s="23" t="s">
        <v>56</v>
      </c>
      <c r="C22" s="17" t="s">
        <v>24</v>
      </c>
      <c r="D22" s="18">
        <v>50</v>
      </c>
      <c r="E22" s="19"/>
      <c r="F22" s="20">
        <f>D22*E22</f>
        <v>0</v>
      </c>
    </row>
    <row r="23" spans="1:6">
      <c r="A23" s="21"/>
      <c r="B23" s="25" t="s">
        <v>18</v>
      </c>
      <c r="C23" s="22"/>
      <c r="D23" s="18"/>
      <c r="E23" s="19"/>
      <c r="F23" s="26">
        <f>SUM(F19:F22)</f>
        <v>0</v>
      </c>
    </row>
    <row r="24" spans="1:6">
      <c r="A24" s="30"/>
      <c r="B24" s="27" t="s">
        <v>19</v>
      </c>
      <c r="C24" s="22"/>
      <c r="D24" s="18"/>
      <c r="E24" s="19"/>
      <c r="F24" s="26">
        <f>F23*0.2</f>
        <v>0</v>
      </c>
    </row>
    <row r="25" spans="1:6">
      <c r="A25" s="30"/>
      <c r="B25" s="25" t="s">
        <v>20</v>
      </c>
      <c r="C25" s="22"/>
      <c r="D25" s="18"/>
      <c r="E25" s="19"/>
      <c r="F25" s="26">
        <f>F23+F24</f>
        <v>0</v>
      </c>
    </row>
    <row r="26" spans="1:6">
      <c r="A26" s="30"/>
      <c r="B26" s="25"/>
      <c r="C26" s="22"/>
      <c r="D26" s="18"/>
      <c r="E26" s="19"/>
      <c r="F26" s="26"/>
    </row>
    <row r="27" spans="1:6" ht="39.6">
      <c r="A27" s="30"/>
      <c r="B27" s="29" t="s">
        <v>49</v>
      </c>
      <c r="C27" s="17"/>
      <c r="D27" s="18"/>
      <c r="E27" s="19"/>
      <c r="F27" s="20"/>
    </row>
    <row r="28" spans="1:6" ht="52.8">
      <c r="A28" s="14" t="s">
        <v>29</v>
      </c>
      <c r="B28" s="23" t="s">
        <v>52</v>
      </c>
      <c r="C28" s="17" t="s">
        <v>17</v>
      </c>
      <c r="D28" s="18">
        <v>830</v>
      </c>
      <c r="E28" s="19"/>
      <c r="F28" s="20">
        <f t="shared" ref="F28" si="2">D28*E28</f>
        <v>0</v>
      </c>
    </row>
    <row r="29" spans="1:6" ht="39.6">
      <c r="A29" s="21">
        <v>1</v>
      </c>
      <c r="B29" s="23" t="s">
        <v>67</v>
      </c>
      <c r="C29" s="17" t="s">
        <v>24</v>
      </c>
      <c r="D29" s="18">
        <v>75</v>
      </c>
      <c r="E29" s="19"/>
      <c r="F29" s="20">
        <f>D29*E29</f>
        <v>0</v>
      </c>
    </row>
    <row r="30" spans="1:6" ht="21" customHeight="1">
      <c r="A30" s="30">
        <v>2</v>
      </c>
      <c r="B30" s="23" t="s">
        <v>59</v>
      </c>
      <c r="C30" s="17" t="s">
        <v>17</v>
      </c>
      <c r="D30" s="18">
        <v>300</v>
      </c>
      <c r="E30" s="19"/>
      <c r="F30" s="20">
        <f t="shared" ref="F30" si="3">D30*E30</f>
        <v>0</v>
      </c>
    </row>
    <row r="31" spans="1:6">
      <c r="A31" s="30">
        <v>3</v>
      </c>
      <c r="B31" s="25" t="s">
        <v>18</v>
      </c>
      <c r="C31" s="22"/>
      <c r="D31" s="18"/>
      <c r="E31" s="19"/>
      <c r="F31" s="26">
        <f>SUM(F28:F30)</f>
        <v>0</v>
      </c>
    </row>
    <row r="32" spans="1:6">
      <c r="A32" s="30"/>
      <c r="B32" s="27" t="s">
        <v>19</v>
      </c>
      <c r="C32" s="22"/>
      <c r="D32" s="18"/>
      <c r="E32" s="19"/>
      <c r="F32" s="26">
        <f>F31*0.2</f>
        <v>0</v>
      </c>
    </row>
    <row r="33" spans="1:6">
      <c r="A33" s="30"/>
      <c r="B33" s="25" t="s">
        <v>20</v>
      </c>
      <c r="C33" s="22"/>
      <c r="D33" s="18"/>
      <c r="E33" s="19"/>
      <c r="F33" s="26">
        <f>F31+F32</f>
        <v>0</v>
      </c>
    </row>
    <row r="34" spans="1:6">
      <c r="A34" s="30"/>
      <c r="B34" s="29" t="s">
        <v>63</v>
      </c>
      <c r="C34" s="17"/>
      <c r="D34" s="18"/>
      <c r="E34" s="19"/>
      <c r="F34" s="20"/>
    </row>
    <row r="35" spans="1:6" ht="52.8">
      <c r="A35" s="14" t="s">
        <v>32</v>
      </c>
      <c r="B35" s="23" t="s">
        <v>52</v>
      </c>
      <c r="C35" s="17" t="s">
        <v>17</v>
      </c>
      <c r="D35" s="18">
        <v>50</v>
      </c>
      <c r="E35" s="19"/>
      <c r="F35" s="20">
        <f t="shared" ref="F35" si="4">D35*E35</f>
        <v>0</v>
      </c>
    </row>
    <row r="36" spans="1:6" ht="26.4">
      <c r="A36" s="30">
        <v>1</v>
      </c>
      <c r="B36" s="32" t="s">
        <v>54</v>
      </c>
      <c r="C36" s="17" t="s">
        <v>24</v>
      </c>
      <c r="D36" s="18">
        <v>70</v>
      </c>
      <c r="E36" s="19"/>
      <c r="F36" s="20">
        <f>D36*E36</f>
        <v>0</v>
      </c>
    </row>
    <row r="37" spans="1:6" ht="26.4">
      <c r="A37" s="30">
        <v>1</v>
      </c>
      <c r="B37" s="33" t="s">
        <v>25</v>
      </c>
      <c r="C37" s="17" t="s">
        <v>17</v>
      </c>
      <c r="D37" s="18">
        <v>1400</v>
      </c>
      <c r="E37" s="19"/>
      <c r="F37" s="20">
        <f>D37*E37</f>
        <v>0</v>
      </c>
    </row>
    <row r="38" spans="1:6" ht="26.4">
      <c r="A38" s="30">
        <v>2</v>
      </c>
      <c r="B38" s="32" t="s">
        <v>53</v>
      </c>
      <c r="C38" s="17" t="s">
        <v>17</v>
      </c>
      <c r="D38" s="18">
        <v>1400</v>
      </c>
      <c r="E38" s="19"/>
      <c r="F38" s="20">
        <f>D38*E38</f>
        <v>0</v>
      </c>
    </row>
    <row r="39" spans="1:6" ht="52.8">
      <c r="A39" s="30">
        <v>3</v>
      </c>
      <c r="B39" s="32" t="s">
        <v>27</v>
      </c>
      <c r="C39" s="17" t="s">
        <v>17</v>
      </c>
      <c r="D39" s="18">
        <v>80</v>
      </c>
      <c r="E39" s="19"/>
      <c r="F39" s="20">
        <f>D39*E39</f>
        <v>0</v>
      </c>
    </row>
    <row r="40" spans="1:6" ht="39.6">
      <c r="A40" s="30">
        <v>4</v>
      </c>
      <c r="B40" s="23" t="s">
        <v>55</v>
      </c>
      <c r="C40" s="17" t="s">
        <v>17</v>
      </c>
      <c r="D40" s="18">
        <v>80</v>
      </c>
      <c r="E40" s="19"/>
      <c r="F40" s="20">
        <f>D40*E40</f>
        <v>0</v>
      </c>
    </row>
    <row r="41" spans="1:6">
      <c r="A41" s="30"/>
      <c r="B41" s="25" t="s">
        <v>18</v>
      </c>
      <c r="C41" s="22"/>
      <c r="D41" s="18"/>
      <c r="E41" s="19"/>
      <c r="F41" s="26">
        <f>SUM(F35:F40)</f>
        <v>0</v>
      </c>
    </row>
    <row r="42" spans="1:6">
      <c r="A42" s="30"/>
      <c r="B42" s="27" t="s">
        <v>19</v>
      </c>
      <c r="C42" s="22"/>
      <c r="D42" s="18"/>
      <c r="E42" s="19"/>
      <c r="F42" s="26">
        <f>F41*0.2</f>
        <v>0</v>
      </c>
    </row>
    <row r="43" spans="1:6">
      <c r="A43" s="30"/>
      <c r="B43" s="25" t="s">
        <v>20</v>
      </c>
      <c r="C43" s="22"/>
      <c r="D43" s="18"/>
      <c r="E43" s="19"/>
      <c r="F43" s="26">
        <f>F41+F42</f>
        <v>0</v>
      </c>
    </row>
    <row r="44" spans="1:6">
      <c r="A44" s="30"/>
      <c r="B44" s="27" t="s">
        <v>66</v>
      </c>
      <c r="C44" s="22"/>
      <c r="D44" s="18"/>
      <c r="E44" s="19"/>
      <c r="F44" s="26"/>
    </row>
    <row r="45" spans="1:6">
      <c r="A45" s="30"/>
      <c r="B45" s="27"/>
      <c r="C45" s="22"/>
      <c r="D45" s="18"/>
      <c r="E45" s="19"/>
      <c r="F45" s="26"/>
    </row>
    <row r="46" spans="1:6">
      <c r="A46" s="30"/>
      <c r="B46" s="25"/>
      <c r="C46" s="22"/>
      <c r="D46" s="18"/>
      <c r="E46" s="19"/>
      <c r="F46" s="26"/>
    </row>
    <row r="47" spans="1:6">
      <c r="A47" s="30"/>
      <c r="B47" s="38"/>
      <c r="C47" s="39"/>
      <c r="D47" s="40"/>
      <c r="E47" s="36" t="s">
        <v>36</v>
      </c>
      <c r="F47" s="26">
        <f>+F23++F41+F44+F15+F31</f>
        <v>0</v>
      </c>
    </row>
    <row r="48" spans="1:6">
      <c r="A48" s="30"/>
      <c r="B48" s="38"/>
      <c r="C48" s="39"/>
      <c r="D48" s="40"/>
      <c r="E48" s="41" t="s">
        <v>37</v>
      </c>
      <c r="F48" s="42">
        <f>F47*0.2</f>
        <v>0</v>
      </c>
    </row>
    <row r="49" spans="1:6" ht="13.8" thickBot="1">
      <c r="A49" s="21"/>
      <c r="B49" s="46"/>
      <c r="C49" s="47"/>
      <c r="D49" s="48"/>
      <c r="E49" s="36" t="s">
        <v>38</v>
      </c>
      <c r="F49" s="26">
        <f>F47+F48</f>
        <v>0</v>
      </c>
    </row>
    <row r="50" spans="1:6">
      <c r="A50" s="21"/>
      <c r="F50" s="51"/>
    </row>
    <row r="51" spans="1:6">
      <c r="E51" s="50"/>
    </row>
    <row r="54" spans="1:6">
      <c r="B54" s="59" t="s">
        <v>70</v>
      </c>
    </row>
    <row r="55" spans="1:6">
      <c r="B55" s="60"/>
    </row>
    <row r="56" spans="1:6">
      <c r="B56" s="61"/>
    </row>
    <row r="57" spans="1:6">
      <c r="B57" s="61" t="s">
        <v>44</v>
      </c>
    </row>
    <row r="58" spans="1:6">
      <c r="B58" s="61"/>
    </row>
    <row r="59" spans="1:6">
      <c r="B59" s="55"/>
    </row>
    <row r="106" spans="8:8">
      <c r="H106" s="1">
        <f>F47*0.2</f>
        <v>0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2018-06-15T07:42:30Z</dcterms:modified>
</cp:coreProperties>
</file>