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6380" windowHeight="8196" tabRatio="500"/>
  </bookViews>
  <sheets>
    <sheet name="PROGNOZA" sheetId="1" r:id="rId1"/>
    <sheet name="УКАЗАНИЯ" sheetId="2" r:id="rId2"/>
    <sheet name="list" sheetId="3" state="hidden" r:id="rId3"/>
    <sheet name="Groups" sheetId="4" state="hidden" r:id="rId4"/>
    <sheet name="INF" sheetId="5" state="hidden" r:id="rId5"/>
  </sheets>
  <definedNames>
    <definedName name="__xlfn_SUMIFS">#N/A</definedName>
    <definedName name="_xlnm._FilterDatabase" localSheetId="0" hidden="1">PROGNOZA!$J$1:$J$1859</definedName>
    <definedName name="DATE">list!$B$727:$B$738</definedName>
    <definedName name="DateName">list!$B$727:$C$738</definedName>
    <definedName name="EBK_DEIN">list!$B$11:$B$277</definedName>
    <definedName name="EBK_DEIN2">list!$B$11:$C$277</definedName>
    <definedName name="Excel_BuiltIn__FilterDatabase" localSheetId="0">PROGNOZA!$J$1:$J$616</definedName>
    <definedName name="GROUPS">Groups!$A$1:$A$27</definedName>
    <definedName name="GROUPS2">Groups!$A$1:$B$27</definedName>
    <definedName name="OP_LIST">list!$A$283:$A$319</definedName>
    <definedName name="OP_LIST2">list!$A$283:$B$319</definedName>
    <definedName name="PRBK">list!$A$436:$B$724</definedName>
    <definedName name="SMETKA">list!$A$2:$C$7</definedName>
  </definedNames>
  <calcPr calcId="125725"/>
</workbook>
</file>

<file path=xl/calcChain.xml><?xml version="1.0" encoding="utf-8"?>
<calcChain xmlns="http://schemas.openxmlformats.org/spreadsheetml/2006/main">
  <c r="Q12" i="5"/>
  <c r="I14"/>
  <c r="I16"/>
  <c r="L16"/>
  <c r="M16"/>
  <c r="I17"/>
  <c r="I19"/>
  <c r="P23" s="1"/>
  <c r="M19"/>
  <c r="I20"/>
  <c r="L23"/>
  <c r="M23"/>
  <c r="N23"/>
  <c r="O23"/>
  <c r="L24"/>
  <c r="M24"/>
  <c r="N24"/>
  <c r="O24"/>
  <c r="P24"/>
  <c r="J26"/>
  <c r="J27"/>
  <c r="J28" s="1"/>
  <c r="L30"/>
  <c r="M30"/>
  <c r="N30"/>
  <c r="O30"/>
  <c r="P30"/>
  <c r="Q30"/>
  <c r="Q31"/>
  <c r="Q32"/>
  <c r="L33"/>
  <c r="M33"/>
  <c r="N33"/>
  <c r="O33"/>
  <c r="P33"/>
  <c r="Q33"/>
  <c r="Q34"/>
  <c r="Q35"/>
  <c r="Q36"/>
  <c r="Q37"/>
  <c r="Q38"/>
  <c r="L39"/>
  <c r="M39"/>
  <c r="N39"/>
  <c r="O39"/>
  <c r="P39"/>
  <c r="Q39"/>
  <c r="Q40"/>
  <c r="Q41"/>
  <c r="Q42"/>
  <c r="Q43"/>
  <c r="Q44"/>
  <c r="Q45"/>
  <c r="Q46"/>
  <c r="Q47"/>
  <c r="L48"/>
  <c r="M48"/>
  <c r="N48"/>
  <c r="O48"/>
  <c r="P48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L66"/>
  <c r="M66"/>
  <c r="N66"/>
  <c r="O66"/>
  <c r="P66"/>
  <c r="Q66"/>
  <c r="Q67"/>
  <c r="Q68"/>
  <c r="Q69"/>
  <c r="L70"/>
  <c r="M70"/>
  <c r="N70"/>
  <c r="O70"/>
  <c r="P70"/>
  <c r="Q70"/>
  <c r="Q71"/>
  <c r="Q72"/>
  <c r="Q73"/>
  <c r="Q74"/>
  <c r="Q75"/>
  <c r="L76"/>
  <c r="M76"/>
  <c r="N76"/>
  <c r="O76"/>
  <c r="P76"/>
  <c r="Q76"/>
  <c r="Q77"/>
  <c r="Q78"/>
  <c r="Q79"/>
  <c r="Q80"/>
  <c r="Q81"/>
  <c r="Q82"/>
  <c r="L83"/>
  <c r="M83"/>
  <c r="N83"/>
  <c r="O83"/>
  <c r="P83"/>
  <c r="Q83"/>
  <c r="Q84"/>
  <c r="Q85"/>
  <c r="Q86"/>
  <c r="Q87"/>
  <c r="Q88"/>
  <c r="Q89"/>
  <c r="Q90"/>
  <c r="Q91"/>
  <c r="L92"/>
  <c r="M92"/>
  <c r="N92"/>
  <c r="O92"/>
  <c r="P92"/>
  <c r="Q92"/>
  <c r="Q93"/>
  <c r="Q94"/>
  <c r="Q95"/>
  <c r="Q96"/>
  <c r="Q97"/>
  <c r="Q98"/>
  <c r="Q99"/>
  <c r="Q100"/>
  <c r="L101"/>
  <c r="M101"/>
  <c r="N101"/>
  <c r="O101"/>
  <c r="P101"/>
  <c r="Q101"/>
  <c r="Q102"/>
  <c r="Q103"/>
  <c r="Q104"/>
  <c r="Q105"/>
  <c r="Q106"/>
  <c r="Q107"/>
  <c r="L108"/>
  <c r="M108"/>
  <c r="N108"/>
  <c r="O108"/>
  <c r="P108"/>
  <c r="Q108"/>
  <c r="Q109"/>
  <c r="Q110"/>
  <c r="Q111"/>
  <c r="Q112"/>
  <c r="Q113"/>
  <c r="Q114"/>
  <c r="L115"/>
  <c r="M115"/>
  <c r="N115"/>
  <c r="O115"/>
  <c r="P115"/>
  <c r="Q115"/>
  <c r="Q116"/>
  <c r="Q117"/>
  <c r="Q118"/>
  <c r="L119"/>
  <c r="M119"/>
  <c r="N119"/>
  <c r="O119"/>
  <c r="P119"/>
  <c r="Q119"/>
  <c r="Q120"/>
  <c r="Q121"/>
  <c r="Q122"/>
  <c r="Q123"/>
  <c r="Q124"/>
  <c r="Q125"/>
  <c r="Q126"/>
  <c r="L127"/>
  <c r="M127"/>
  <c r="N127"/>
  <c r="O127"/>
  <c r="P127"/>
  <c r="Q127"/>
  <c r="Q128"/>
  <c r="Q129"/>
  <c r="Q130"/>
  <c r="L131"/>
  <c r="M131"/>
  <c r="N131"/>
  <c r="O131"/>
  <c r="P131"/>
  <c r="Q131"/>
  <c r="Q132"/>
  <c r="Q133"/>
  <c r="Q134"/>
  <c r="Q135"/>
  <c r="L136"/>
  <c r="M136"/>
  <c r="N136"/>
  <c r="O136"/>
  <c r="P136"/>
  <c r="Q136"/>
  <c r="Q137"/>
  <c r="Q138"/>
  <c r="Q139"/>
  <c r="Q140"/>
  <c r="Q141"/>
  <c r="Q142"/>
  <c r="Q143"/>
  <c r="Q144"/>
  <c r="K145"/>
  <c r="L145"/>
  <c r="M145"/>
  <c r="N145"/>
  <c r="O145"/>
  <c r="P145"/>
  <c r="Q145"/>
  <c r="R145"/>
  <c r="Q149"/>
  <c r="Q150"/>
  <c r="Q151"/>
  <c r="Q152"/>
  <c r="Q153"/>
  <c r="Q154"/>
  <c r="B7" i="1"/>
  <c r="E9"/>
  <c r="F9"/>
  <c r="E10"/>
  <c r="F10"/>
  <c r="B12"/>
  <c r="B179" s="1"/>
  <c r="B16"/>
  <c r="E20"/>
  <c r="F20"/>
  <c r="G20"/>
  <c r="H20"/>
  <c r="I20"/>
  <c r="E22"/>
  <c r="F22"/>
  <c r="G22"/>
  <c r="H22"/>
  <c r="I22"/>
  <c r="J22"/>
  <c r="J23"/>
  <c r="J24"/>
  <c r="J25"/>
  <c r="J26"/>
  <c r="J27"/>
  <c r="E28"/>
  <c r="F28"/>
  <c r="G28"/>
  <c r="H28"/>
  <c r="I28"/>
  <c r="J29"/>
  <c r="J30"/>
  <c r="J31"/>
  <c r="J32"/>
  <c r="E33"/>
  <c r="F33"/>
  <c r="G33"/>
  <c r="H33"/>
  <c r="I33"/>
  <c r="J34"/>
  <c r="J35"/>
  <c r="J36"/>
  <c r="J37"/>
  <c r="J38"/>
  <c r="E39"/>
  <c r="F39"/>
  <c r="G39"/>
  <c r="H39"/>
  <c r="I39"/>
  <c r="J39"/>
  <c r="J40"/>
  <c r="J41"/>
  <c r="J42"/>
  <c r="J43"/>
  <c r="J44"/>
  <c r="J45"/>
  <c r="J46"/>
  <c r="E47"/>
  <c r="F47"/>
  <c r="G47"/>
  <c r="H47"/>
  <c r="I47"/>
  <c r="J48"/>
  <c r="J49"/>
  <c r="J50"/>
  <c r="J51"/>
  <c r="E52"/>
  <c r="F52"/>
  <c r="G52"/>
  <c r="H52"/>
  <c r="I52"/>
  <c r="J53"/>
  <c r="J54"/>
  <c r="J55"/>
  <c r="J56"/>
  <c r="J57"/>
  <c r="E58"/>
  <c r="F58"/>
  <c r="G58"/>
  <c r="H58"/>
  <c r="I58"/>
  <c r="J59"/>
  <c r="J60"/>
  <c r="E61"/>
  <c r="F61"/>
  <c r="G61"/>
  <c r="H61"/>
  <c r="I61"/>
  <c r="J62"/>
  <c r="J63"/>
  <c r="J64"/>
  <c r="E65"/>
  <c r="F65"/>
  <c r="G65"/>
  <c r="H65"/>
  <c r="I65"/>
  <c r="J66"/>
  <c r="J67"/>
  <c r="J68"/>
  <c r="J69"/>
  <c r="J70"/>
  <c r="J71"/>
  <c r="J72"/>
  <c r="J73"/>
  <c r="E74"/>
  <c r="F74"/>
  <c r="G74"/>
  <c r="H74"/>
  <c r="I74"/>
  <c r="J75"/>
  <c r="J76"/>
  <c r="J77"/>
  <c r="J78"/>
  <c r="J79"/>
  <c r="J80"/>
  <c r="J81"/>
  <c r="J82"/>
  <c r="J83"/>
  <c r="J84"/>
  <c r="J85"/>
  <c r="J86"/>
  <c r="J87"/>
  <c r="J88"/>
  <c r="J89"/>
  <c r="E90"/>
  <c r="F90"/>
  <c r="G90"/>
  <c r="H90"/>
  <c r="I90"/>
  <c r="J91"/>
  <c r="J92"/>
  <c r="J93"/>
  <c r="E94"/>
  <c r="F94"/>
  <c r="G94"/>
  <c r="H94"/>
  <c r="I94"/>
  <c r="J95"/>
  <c r="J96"/>
  <c r="J97"/>
  <c r="J98"/>
  <c r="J99"/>
  <c r="J100"/>
  <c r="J101"/>
  <c r="J102"/>
  <c r="J103"/>
  <c r="J104"/>
  <c r="J105"/>
  <c r="J106"/>
  <c r="J107"/>
  <c r="E108"/>
  <c r="F108"/>
  <c r="G108"/>
  <c r="H108"/>
  <c r="I108"/>
  <c r="J109"/>
  <c r="J110"/>
  <c r="J111"/>
  <c r="E112"/>
  <c r="F112"/>
  <c r="G112"/>
  <c r="H112"/>
  <c r="I112"/>
  <c r="J113"/>
  <c r="J114"/>
  <c r="J115"/>
  <c r="J116"/>
  <c r="J117"/>
  <c r="J118"/>
  <c r="J119"/>
  <c r="J120"/>
  <c r="E121"/>
  <c r="F121"/>
  <c r="G121"/>
  <c r="H121"/>
  <c r="I121"/>
  <c r="J122"/>
  <c r="J123"/>
  <c r="J124"/>
  <c r="E125"/>
  <c r="F125"/>
  <c r="G125"/>
  <c r="H125"/>
  <c r="I125"/>
  <c r="J126"/>
  <c r="J127"/>
  <c r="J128"/>
  <c r="J129"/>
  <c r="J130"/>
  <c r="J131"/>
  <c r="J132"/>
  <c r="J133"/>
  <c r="J134"/>
  <c r="J135"/>
  <c r="J136"/>
  <c r="J137"/>
  <c r="J138"/>
  <c r="E139"/>
  <c r="F139"/>
  <c r="G139"/>
  <c r="H139"/>
  <c r="I139"/>
  <c r="J140"/>
  <c r="J141"/>
  <c r="E142"/>
  <c r="F142"/>
  <c r="G142"/>
  <c r="H142"/>
  <c r="I142"/>
  <c r="J143"/>
  <c r="J144"/>
  <c r="J145"/>
  <c r="J146"/>
  <c r="J147"/>
  <c r="J148"/>
  <c r="J149"/>
  <c r="J150"/>
  <c r="E151"/>
  <c r="F151"/>
  <c r="G151"/>
  <c r="H151"/>
  <c r="I151"/>
  <c r="J152"/>
  <c r="J153"/>
  <c r="J154"/>
  <c r="J155"/>
  <c r="J156"/>
  <c r="J157"/>
  <c r="J158"/>
  <c r="J159"/>
  <c r="E160"/>
  <c r="F160"/>
  <c r="G160"/>
  <c r="H160"/>
  <c r="I160"/>
  <c r="J161"/>
  <c r="J162"/>
  <c r="J163"/>
  <c r="J164"/>
  <c r="J165"/>
  <c r="J166"/>
  <c r="J167"/>
  <c r="J168"/>
  <c r="H169"/>
  <c r="B174"/>
  <c r="B176"/>
  <c r="E176"/>
  <c r="F176"/>
  <c r="B177"/>
  <c r="F179"/>
  <c r="B180"/>
  <c r="E183"/>
  <c r="F183"/>
  <c r="G183"/>
  <c r="H183"/>
  <c r="I183"/>
  <c r="E184"/>
  <c r="F184"/>
  <c r="G184"/>
  <c r="H184"/>
  <c r="I184"/>
  <c r="J298"/>
  <c r="J299"/>
  <c r="J300"/>
  <c r="B348"/>
  <c r="B350"/>
  <c r="E350"/>
  <c r="F350"/>
  <c r="B351"/>
  <c r="F353"/>
  <c r="B354"/>
  <c r="E357"/>
  <c r="F357"/>
  <c r="G357"/>
  <c r="H357"/>
  <c r="I357"/>
  <c r="E358"/>
  <c r="F358"/>
  <c r="G358"/>
  <c r="H358"/>
  <c r="I358"/>
  <c r="E361"/>
  <c r="F361"/>
  <c r="G361"/>
  <c r="H361"/>
  <c r="I361"/>
  <c r="J362"/>
  <c r="J363"/>
  <c r="J364"/>
  <c r="J365"/>
  <c r="J366"/>
  <c r="J367"/>
  <c r="J368"/>
  <c r="J369"/>
  <c r="J370"/>
  <c r="J371"/>
  <c r="J372"/>
  <c r="J373"/>
  <c r="J374"/>
  <c r="E375"/>
  <c r="F375"/>
  <c r="G375"/>
  <c r="H375"/>
  <c r="I375"/>
  <c r="J376"/>
  <c r="J377"/>
  <c r="J378"/>
  <c r="J379"/>
  <c r="J380"/>
  <c r="J381"/>
  <c r="J382"/>
  <c r="E383"/>
  <c r="F383"/>
  <c r="G383"/>
  <c r="H383"/>
  <c r="I383"/>
  <c r="J384"/>
  <c r="J385"/>
  <c r="J386"/>
  <c r="J387"/>
  <c r="E388"/>
  <c r="F388"/>
  <c r="G388"/>
  <c r="H388"/>
  <c r="I388"/>
  <c r="J389"/>
  <c r="J390"/>
  <c r="E391"/>
  <c r="F391"/>
  <c r="G391"/>
  <c r="H391"/>
  <c r="I391"/>
  <c r="J392"/>
  <c r="J393"/>
  <c r="J394"/>
  <c r="J395"/>
  <c r="E396"/>
  <c r="F396"/>
  <c r="G396"/>
  <c r="H396"/>
  <c r="H419" s="1"/>
  <c r="I396"/>
  <c r="J397"/>
  <c r="J398"/>
  <c r="E399"/>
  <c r="F399"/>
  <c r="G399"/>
  <c r="H399"/>
  <c r="I399"/>
  <c r="J400"/>
  <c r="J401"/>
  <c r="E402"/>
  <c r="F402"/>
  <c r="G402"/>
  <c r="H402"/>
  <c r="I402"/>
  <c r="J403"/>
  <c r="J404"/>
  <c r="J405"/>
  <c r="E406"/>
  <c r="F406"/>
  <c r="G406"/>
  <c r="H406"/>
  <c r="I406"/>
  <c r="J406"/>
  <c r="J407"/>
  <c r="J408"/>
  <c r="E409"/>
  <c r="F409"/>
  <c r="G409"/>
  <c r="H409"/>
  <c r="I409"/>
  <c r="J409"/>
  <c r="J410"/>
  <c r="J411"/>
  <c r="E412"/>
  <c r="F412"/>
  <c r="G412"/>
  <c r="H412"/>
  <c r="I412"/>
  <c r="J412"/>
  <c r="J413"/>
  <c r="J414"/>
  <c r="J415"/>
  <c r="J416"/>
  <c r="J417"/>
  <c r="J418"/>
  <c r="J420"/>
  <c r="J421"/>
  <c r="J422"/>
  <c r="J423"/>
  <c r="J424"/>
  <c r="J425"/>
  <c r="E426"/>
  <c r="F426"/>
  <c r="G426"/>
  <c r="G429" s="1"/>
  <c r="H426"/>
  <c r="I426"/>
  <c r="I429" s="1"/>
  <c r="J427"/>
  <c r="J428"/>
  <c r="F429"/>
  <c r="H429"/>
  <c r="B433"/>
  <c r="B435"/>
  <c r="E435"/>
  <c r="F435"/>
  <c r="B436"/>
  <c r="F438"/>
  <c r="B439"/>
  <c r="E442"/>
  <c r="F442"/>
  <c r="G442"/>
  <c r="H442"/>
  <c r="I442"/>
  <c r="E443"/>
  <c r="F443"/>
  <c r="G443"/>
  <c r="H443"/>
  <c r="I443"/>
  <c r="B449"/>
  <c r="B451"/>
  <c r="E451"/>
  <c r="F451"/>
  <c r="B452"/>
  <c r="F454"/>
  <c r="E458"/>
  <c r="F458"/>
  <c r="G458"/>
  <c r="H458"/>
  <c r="I458"/>
  <c r="E459"/>
  <c r="F459"/>
  <c r="G459"/>
  <c r="H459"/>
  <c r="I459"/>
  <c r="E461"/>
  <c r="F461"/>
  <c r="G461"/>
  <c r="H461"/>
  <c r="I461"/>
  <c r="J461"/>
  <c r="J462"/>
  <c r="J463"/>
  <c r="J464"/>
  <c r="E465"/>
  <c r="F465"/>
  <c r="G465"/>
  <c r="H465"/>
  <c r="I465"/>
  <c r="J466"/>
  <c r="J467"/>
  <c r="E468"/>
  <c r="F468"/>
  <c r="G468"/>
  <c r="H468"/>
  <c r="I468"/>
  <c r="J469"/>
  <c r="J470"/>
  <c r="E471"/>
  <c r="F471"/>
  <c r="G471"/>
  <c r="H471"/>
  <c r="I471"/>
  <c r="J472"/>
  <c r="J473"/>
  <c r="J474"/>
  <c r="J475"/>
  <c r="J476"/>
  <c r="J477"/>
  <c r="E478"/>
  <c r="F478"/>
  <c r="G478"/>
  <c r="H478"/>
  <c r="I478"/>
  <c r="J479"/>
  <c r="J480"/>
  <c r="E481"/>
  <c r="F481"/>
  <c r="G481"/>
  <c r="H481"/>
  <c r="I481"/>
  <c r="J482"/>
  <c r="J483"/>
  <c r="J484"/>
  <c r="J485"/>
  <c r="J486"/>
  <c r="J487"/>
  <c r="J488"/>
  <c r="J489"/>
  <c r="J490"/>
  <c r="J491"/>
  <c r="J492"/>
  <c r="J493"/>
  <c r="J494"/>
  <c r="J495"/>
  <c r="J496"/>
  <c r="E497"/>
  <c r="F497"/>
  <c r="G497"/>
  <c r="H497"/>
  <c r="I497"/>
  <c r="J498"/>
  <c r="J499"/>
  <c r="J500"/>
  <c r="J501"/>
  <c r="J502"/>
  <c r="E503"/>
  <c r="F503"/>
  <c r="G503"/>
  <c r="H503"/>
  <c r="I503"/>
  <c r="J504"/>
  <c r="J505"/>
  <c r="J506"/>
  <c r="J507"/>
  <c r="J508"/>
  <c r="J509"/>
  <c r="J510"/>
  <c r="J511"/>
  <c r="E512"/>
  <c r="F512"/>
  <c r="G512"/>
  <c r="H512"/>
  <c r="I512"/>
  <c r="J513"/>
  <c r="J514"/>
  <c r="J515"/>
  <c r="E516"/>
  <c r="F516"/>
  <c r="G516"/>
  <c r="H516"/>
  <c r="I516"/>
  <c r="J517"/>
  <c r="J518"/>
  <c r="J519"/>
  <c r="J520"/>
  <c r="E521"/>
  <c r="F521"/>
  <c r="G521"/>
  <c r="H521"/>
  <c r="I521"/>
  <c r="J522"/>
  <c r="J523"/>
  <c r="E524"/>
  <c r="F524"/>
  <c r="G524"/>
  <c r="H524"/>
  <c r="I524"/>
  <c r="J525"/>
  <c r="J526"/>
  <c r="J527"/>
  <c r="J528"/>
  <c r="J529"/>
  <c r="J530"/>
  <c r="E531"/>
  <c r="F531"/>
  <c r="G531"/>
  <c r="H531"/>
  <c r="I531"/>
  <c r="J532"/>
  <c r="J533"/>
  <c r="J534"/>
  <c r="J535"/>
  <c r="E536"/>
  <c r="F536"/>
  <c r="G536"/>
  <c r="H536"/>
  <c r="I536"/>
  <c r="J537"/>
  <c r="J538"/>
  <c r="J539"/>
  <c r="J540"/>
  <c r="E541"/>
  <c r="F541"/>
  <c r="G541"/>
  <c r="H541"/>
  <c r="I541"/>
  <c r="J542"/>
  <c r="J543"/>
  <c r="E544"/>
  <c r="F544"/>
  <c r="G544"/>
  <c r="H544"/>
  <c r="I544"/>
  <c r="J545"/>
  <c r="J546"/>
  <c r="J547"/>
  <c r="J548"/>
  <c r="J549"/>
  <c r="J550"/>
  <c r="J551"/>
  <c r="J552"/>
  <c r="J553"/>
  <c r="J554"/>
  <c r="J555"/>
  <c r="J556"/>
  <c r="J557"/>
  <c r="J558"/>
  <c r="J559"/>
  <c r="J560"/>
  <c r="J561"/>
  <c r="J562"/>
  <c r="J563"/>
  <c r="J564"/>
  <c r="J565"/>
  <c r="E566"/>
  <c r="F567"/>
  <c r="G567"/>
  <c r="H567"/>
  <c r="I567"/>
  <c r="J567"/>
  <c r="F568"/>
  <c r="G568"/>
  <c r="H568"/>
  <c r="I568"/>
  <c r="F569"/>
  <c r="G569"/>
  <c r="H569"/>
  <c r="I569"/>
  <c r="F570"/>
  <c r="G570"/>
  <c r="H570"/>
  <c r="I570"/>
  <c r="F571"/>
  <c r="G571"/>
  <c r="H571"/>
  <c r="I571"/>
  <c r="F572"/>
  <c r="G572"/>
  <c r="H572"/>
  <c r="I572"/>
  <c r="J573"/>
  <c r="J574"/>
  <c r="J575"/>
  <c r="J576"/>
  <c r="J577"/>
  <c r="J578"/>
  <c r="J579"/>
  <c r="J580"/>
  <c r="J581"/>
  <c r="J582"/>
  <c r="J583"/>
  <c r="J584"/>
  <c r="J585"/>
  <c r="E586"/>
  <c r="F586"/>
  <c r="G586"/>
  <c r="H586"/>
  <c r="I586"/>
  <c r="J587"/>
  <c r="J588"/>
  <c r="J589"/>
  <c r="J590"/>
  <c r="E591"/>
  <c r="F591"/>
  <c r="G591"/>
  <c r="H591"/>
  <c r="I591"/>
  <c r="J592"/>
  <c r="J593"/>
  <c r="J594"/>
  <c r="J595"/>
  <c r="J596"/>
  <c r="E597"/>
  <c r="E446" s="1"/>
  <c r="J618"/>
  <c r="B620"/>
  <c r="B622"/>
  <c r="E622"/>
  <c r="F622"/>
  <c r="B623"/>
  <c r="F625"/>
  <c r="B626"/>
  <c r="E629"/>
  <c r="F629"/>
  <c r="G629"/>
  <c r="H629"/>
  <c r="I629"/>
  <c r="E630"/>
  <c r="F630"/>
  <c r="G630"/>
  <c r="H630"/>
  <c r="I630"/>
  <c r="C632"/>
  <c r="C633"/>
  <c r="C634" s="1"/>
  <c r="E636"/>
  <c r="G636"/>
  <c r="H636"/>
  <c r="I636"/>
  <c r="J637"/>
  <c r="J638"/>
  <c r="E639"/>
  <c r="F639"/>
  <c r="G639"/>
  <c r="H639"/>
  <c r="I639"/>
  <c r="J640"/>
  <c r="J641"/>
  <c r="J642"/>
  <c r="J643"/>
  <c r="J644"/>
  <c r="E645"/>
  <c r="F645"/>
  <c r="G645"/>
  <c r="H645"/>
  <c r="I645"/>
  <c r="J646"/>
  <c r="J647"/>
  <c r="J648"/>
  <c r="J649"/>
  <c r="J650"/>
  <c r="J651"/>
  <c r="J652"/>
  <c r="J653"/>
  <c r="E654"/>
  <c r="F654"/>
  <c r="G654"/>
  <c r="H654"/>
  <c r="I654"/>
  <c r="J655"/>
  <c r="J656"/>
  <c r="J657"/>
  <c r="J658"/>
  <c r="J659"/>
  <c r="J660"/>
  <c r="J661"/>
  <c r="J662"/>
  <c r="J663"/>
  <c r="J664"/>
  <c r="J665"/>
  <c r="J666"/>
  <c r="J667"/>
  <c r="J668"/>
  <c r="J669"/>
  <c r="J670"/>
  <c r="J671"/>
  <c r="E672"/>
  <c r="F672"/>
  <c r="G672"/>
  <c r="H672"/>
  <c r="I672"/>
  <c r="J673"/>
  <c r="J674"/>
  <c r="J675"/>
  <c r="E676"/>
  <c r="F676"/>
  <c r="G676"/>
  <c r="H676"/>
  <c r="I676"/>
  <c r="J677"/>
  <c r="J678"/>
  <c r="J679"/>
  <c r="J680"/>
  <c r="J681"/>
  <c r="E682"/>
  <c r="F682"/>
  <c r="G682"/>
  <c r="H682"/>
  <c r="I682"/>
  <c r="J683"/>
  <c r="J684"/>
  <c r="J685"/>
  <c r="J686"/>
  <c r="J687"/>
  <c r="J688"/>
  <c r="E689"/>
  <c r="F689"/>
  <c r="G689"/>
  <c r="H689"/>
  <c r="I689"/>
  <c r="J690"/>
  <c r="J691"/>
  <c r="J692"/>
  <c r="J693"/>
  <c r="J694"/>
  <c r="J695"/>
  <c r="J696"/>
  <c r="J697"/>
  <c r="E698"/>
  <c r="F698"/>
  <c r="G698"/>
  <c r="H698"/>
  <c r="I698"/>
  <c r="J699"/>
  <c r="J700"/>
  <c r="J701"/>
  <c r="J702"/>
  <c r="J703"/>
  <c r="J704"/>
  <c r="J705"/>
  <c r="J706"/>
  <c r="E707"/>
  <c r="F707"/>
  <c r="G707"/>
  <c r="H707"/>
  <c r="I707"/>
  <c r="J708"/>
  <c r="J709"/>
  <c r="J710"/>
  <c r="J711"/>
  <c r="J712"/>
  <c r="J713"/>
  <c r="E714"/>
  <c r="F714"/>
  <c r="G714"/>
  <c r="H714"/>
  <c r="I714"/>
  <c r="J715"/>
  <c r="J716"/>
  <c r="J717"/>
  <c r="J718"/>
  <c r="J719"/>
  <c r="J720"/>
  <c r="E721"/>
  <c r="F721"/>
  <c r="G721"/>
  <c r="H721"/>
  <c r="I721"/>
  <c r="J722"/>
  <c r="J723"/>
  <c r="J724"/>
  <c r="E725"/>
  <c r="F725"/>
  <c r="G725"/>
  <c r="H725"/>
  <c r="I725"/>
  <c r="J726"/>
  <c r="J727"/>
  <c r="J728"/>
  <c r="J729"/>
  <c r="J730"/>
  <c r="J731"/>
  <c r="J732"/>
  <c r="E733"/>
  <c r="F733"/>
  <c r="G733"/>
  <c r="H733"/>
  <c r="I733"/>
  <c r="J734"/>
  <c r="J735"/>
  <c r="J736"/>
  <c r="E737"/>
  <c r="F737"/>
  <c r="G737"/>
  <c r="H737"/>
  <c r="I737"/>
  <c r="J738"/>
  <c r="J739"/>
  <c r="J740"/>
  <c r="J741"/>
  <c r="E742"/>
  <c r="F742"/>
  <c r="G742"/>
  <c r="H742"/>
  <c r="I742"/>
  <c r="J743"/>
  <c r="J744"/>
  <c r="J745"/>
  <c r="J746"/>
  <c r="J747"/>
  <c r="J748"/>
  <c r="J749"/>
  <c r="J750"/>
  <c r="D751"/>
  <c r="J755"/>
  <c r="J756"/>
  <c r="B758"/>
  <c r="B760"/>
  <c r="E760"/>
  <c r="F760"/>
  <c r="B761"/>
  <c r="F763"/>
  <c r="B764"/>
  <c r="E767"/>
  <c r="F767"/>
  <c r="G767"/>
  <c r="H767"/>
  <c r="I767"/>
  <c r="E768"/>
  <c r="F768"/>
  <c r="G768"/>
  <c r="H768"/>
  <c r="I768"/>
  <c r="C770"/>
  <c r="C771"/>
  <c r="C772" s="1"/>
  <c r="E774"/>
  <c r="F774"/>
  <c r="G774"/>
  <c r="H774"/>
  <c r="I774"/>
  <c r="J775"/>
  <c r="J776"/>
  <c r="E777"/>
  <c r="F777"/>
  <c r="G777"/>
  <c r="H777"/>
  <c r="I777"/>
  <c r="J778"/>
  <c r="J779"/>
  <c r="J780"/>
  <c r="J781"/>
  <c r="J782"/>
  <c r="E783"/>
  <c r="F783"/>
  <c r="G783"/>
  <c r="H783"/>
  <c r="I783"/>
  <c r="J784"/>
  <c r="J785"/>
  <c r="J786"/>
  <c r="J787"/>
  <c r="J788"/>
  <c r="J789"/>
  <c r="J790"/>
  <c r="J791"/>
  <c r="E792"/>
  <c r="F792"/>
  <c r="G792"/>
  <c r="H792"/>
  <c r="I792"/>
  <c r="J793"/>
  <c r="J794"/>
  <c r="J795"/>
  <c r="J796"/>
  <c r="J797"/>
  <c r="J798"/>
  <c r="J799"/>
  <c r="J800"/>
  <c r="J801"/>
  <c r="J802"/>
  <c r="J803"/>
  <c r="J804"/>
  <c r="J805"/>
  <c r="J806"/>
  <c r="J807"/>
  <c r="J808"/>
  <c r="J809"/>
  <c r="E810"/>
  <c r="F810"/>
  <c r="G810"/>
  <c r="H810"/>
  <c r="I810"/>
  <c r="J811"/>
  <c r="J812"/>
  <c r="J813"/>
  <c r="E814"/>
  <c r="F814"/>
  <c r="G814"/>
  <c r="H814"/>
  <c r="I814"/>
  <c r="J815"/>
  <c r="J816"/>
  <c r="J817"/>
  <c r="J818"/>
  <c r="J819"/>
  <c r="E820"/>
  <c r="F820"/>
  <c r="G820"/>
  <c r="H820"/>
  <c r="I820"/>
  <c r="J820"/>
  <c r="J821"/>
  <c r="J822"/>
  <c r="J823"/>
  <c r="J824"/>
  <c r="J825"/>
  <c r="J826"/>
  <c r="E827"/>
  <c r="F827"/>
  <c r="G827"/>
  <c r="H827"/>
  <c r="I827"/>
  <c r="J827"/>
  <c r="J828"/>
  <c r="J829"/>
  <c r="J830"/>
  <c r="J831"/>
  <c r="J832"/>
  <c r="J833"/>
  <c r="J834"/>
  <c r="J835"/>
  <c r="E836"/>
  <c r="F836"/>
  <c r="G836"/>
  <c r="H836"/>
  <c r="I836"/>
  <c r="J836"/>
  <c r="J837"/>
  <c r="J838"/>
  <c r="J839"/>
  <c r="J840"/>
  <c r="J841"/>
  <c r="J842"/>
  <c r="J843"/>
  <c r="J844"/>
  <c r="E845"/>
  <c r="F845"/>
  <c r="G845"/>
  <c r="H845"/>
  <c r="I845"/>
  <c r="J845"/>
  <c r="J846"/>
  <c r="J847"/>
  <c r="J848"/>
  <c r="J849"/>
  <c r="J850"/>
  <c r="J851"/>
  <c r="E852"/>
  <c r="F852"/>
  <c r="G852"/>
  <c r="H852"/>
  <c r="I852"/>
  <c r="J852"/>
  <c r="J853"/>
  <c r="J854"/>
  <c r="J855"/>
  <c r="J856"/>
  <c r="J857"/>
  <c r="J858"/>
  <c r="E859"/>
  <c r="F859"/>
  <c r="G859"/>
  <c r="H859"/>
  <c r="I859"/>
  <c r="J859"/>
  <c r="J860"/>
  <c r="J861"/>
  <c r="J862"/>
  <c r="E863"/>
  <c r="F863"/>
  <c r="G863"/>
  <c r="H863"/>
  <c r="I863"/>
  <c r="J864"/>
  <c r="J865"/>
  <c r="J866"/>
  <c r="J867"/>
  <c r="J868"/>
  <c r="J869"/>
  <c r="J870"/>
  <c r="E871"/>
  <c r="F871"/>
  <c r="G871"/>
  <c r="H871"/>
  <c r="I871"/>
  <c r="J872"/>
  <c r="J873"/>
  <c r="J874"/>
  <c r="E875"/>
  <c r="F875"/>
  <c r="G875"/>
  <c r="H875"/>
  <c r="I875"/>
  <c r="J876"/>
  <c r="J877"/>
  <c r="J878"/>
  <c r="J879"/>
  <c r="E880"/>
  <c r="F880"/>
  <c r="G880"/>
  <c r="H880"/>
  <c r="I880"/>
  <c r="J881"/>
  <c r="J882"/>
  <c r="J883"/>
  <c r="J884"/>
  <c r="J885"/>
  <c r="J886"/>
  <c r="J887"/>
  <c r="J888"/>
  <c r="D889"/>
  <c r="J893"/>
  <c r="J894"/>
  <c r="B896"/>
  <c r="B898"/>
  <c r="E898"/>
  <c r="F898"/>
  <c r="B899"/>
  <c r="F901"/>
  <c r="B902"/>
  <c r="E905"/>
  <c r="F905"/>
  <c r="G905"/>
  <c r="H905"/>
  <c r="I905"/>
  <c r="E906"/>
  <c r="F906"/>
  <c r="G906"/>
  <c r="H906"/>
  <c r="I906"/>
  <c r="C908"/>
  <c r="C909"/>
  <c r="C910" s="1"/>
  <c r="E912"/>
  <c r="F912"/>
  <c r="G912"/>
  <c r="H912"/>
  <c r="I912"/>
  <c r="J913"/>
  <c r="J914"/>
  <c r="E915"/>
  <c r="F915"/>
  <c r="G915"/>
  <c r="H915"/>
  <c r="I915"/>
  <c r="J916"/>
  <c r="J917"/>
  <c r="J918"/>
  <c r="J919"/>
  <c r="J920"/>
  <c r="E921"/>
  <c r="F921"/>
  <c r="G921"/>
  <c r="H921"/>
  <c r="I921"/>
  <c r="J922"/>
  <c r="J923"/>
  <c r="J924"/>
  <c r="J925"/>
  <c r="J926"/>
  <c r="J927"/>
  <c r="J928"/>
  <c r="J929"/>
  <c r="E930"/>
  <c r="F930"/>
  <c r="G930"/>
  <c r="H930"/>
  <c r="I930"/>
  <c r="J931"/>
  <c r="J932"/>
  <c r="J933"/>
  <c r="J934"/>
  <c r="J935"/>
  <c r="J936"/>
  <c r="J937"/>
  <c r="J938"/>
  <c r="J939"/>
  <c r="J940"/>
  <c r="J941"/>
  <c r="J942"/>
  <c r="J943"/>
  <c r="J944"/>
  <c r="J945"/>
  <c r="J946"/>
  <c r="J947"/>
  <c r="E948"/>
  <c r="F948"/>
  <c r="G948"/>
  <c r="H948"/>
  <c r="I948"/>
  <c r="J949"/>
  <c r="J950"/>
  <c r="J951"/>
  <c r="E952"/>
  <c r="F952"/>
  <c r="G952"/>
  <c r="H952"/>
  <c r="I952"/>
  <c r="J953"/>
  <c r="J954"/>
  <c r="J955"/>
  <c r="J956"/>
  <c r="J957"/>
  <c r="E958"/>
  <c r="F958"/>
  <c r="G958"/>
  <c r="H958"/>
  <c r="I958"/>
  <c r="J958"/>
  <c r="J959"/>
  <c r="J960"/>
  <c r="J961"/>
  <c r="J962"/>
  <c r="J963"/>
  <c r="J964"/>
  <c r="E965"/>
  <c r="F965"/>
  <c r="G965"/>
  <c r="H965"/>
  <c r="I965"/>
  <c r="J965"/>
  <c r="J966"/>
  <c r="J967"/>
  <c r="J968"/>
  <c r="J969"/>
  <c r="J970"/>
  <c r="J971"/>
  <c r="J972"/>
  <c r="J973"/>
  <c r="E974"/>
  <c r="F974"/>
  <c r="G974"/>
  <c r="H974"/>
  <c r="I974"/>
  <c r="J974"/>
  <c r="J975"/>
  <c r="J976"/>
  <c r="J977"/>
  <c r="J978"/>
  <c r="J979"/>
  <c r="J980"/>
  <c r="J981"/>
  <c r="J982"/>
  <c r="E983"/>
  <c r="F983"/>
  <c r="G983"/>
  <c r="H983"/>
  <c r="I983"/>
  <c r="J983"/>
  <c r="J984"/>
  <c r="J985"/>
  <c r="J986"/>
  <c r="J987"/>
  <c r="J988"/>
  <c r="J989"/>
  <c r="E990"/>
  <c r="F990"/>
  <c r="G990"/>
  <c r="H990"/>
  <c r="I990"/>
  <c r="J990"/>
  <c r="J991"/>
  <c r="J992"/>
  <c r="J993"/>
  <c r="J994"/>
  <c r="J995"/>
  <c r="J996"/>
  <c r="E997"/>
  <c r="F997"/>
  <c r="G997"/>
  <c r="H997"/>
  <c r="I997"/>
  <c r="J997"/>
  <c r="J998"/>
  <c r="J999"/>
  <c r="J1000"/>
  <c r="E1001"/>
  <c r="F1001"/>
  <c r="G1001"/>
  <c r="H1001"/>
  <c r="I1001"/>
  <c r="J1002"/>
  <c r="J1003"/>
  <c r="J1004"/>
  <c r="J1005"/>
  <c r="J1006"/>
  <c r="J1007"/>
  <c r="J1008"/>
  <c r="E1009"/>
  <c r="F1009"/>
  <c r="G1009"/>
  <c r="H1009"/>
  <c r="I1009"/>
  <c r="J1010"/>
  <c r="J1011"/>
  <c r="J1012"/>
  <c r="E1013"/>
  <c r="F1013"/>
  <c r="G1013"/>
  <c r="H1013"/>
  <c r="I1013"/>
  <c r="J1014"/>
  <c r="J1015"/>
  <c r="J1016"/>
  <c r="J1017"/>
  <c r="E1018"/>
  <c r="F1018"/>
  <c r="G1018"/>
  <c r="H1018"/>
  <c r="I1018"/>
  <c r="J1019"/>
  <c r="J1020"/>
  <c r="J1021"/>
  <c r="J1022"/>
  <c r="J1023"/>
  <c r="J1024"/>
  <c r="J1025"/>
  <c r="J1026"/>
  <c r="D1027"/>
  <c r="F1027"/>
  <c r="K1027"/>
  <c r="J1031"/>
  <c r="J1032"/>
  <c r="B1034"/>
  <c r="B1036"/>
  <c r="E1036"/>
  <c r="F1036"/>
  <c r="B1037"/>
  <c r="B1039"/>
  <c r="F1039"/>
  <c r="B1040"/>
  <c r="E1043"/>
  <c r="F1043"/>
  <c r="G1043"/>
  <c r="H1043"/>
  <c r="I1043"/>
  <c r="E1044"/>
  <c r="F1044"/>
  <c r="G1044"/>
  <c r="H1044"/>
  <c r="I1044"/>
  <c r="C1046"/>
  <c r="C1047"/>
  <c r="C1048" s="1"/>
  <c r="E1050"/>
  <c r="F1050"/>
  <c r="G1050"/>
  <c r="H1050"/>
  <c r="I1050"/>
  <c r="J1051"/>
  <c r="J1052"/>
  <c r="E1053"/>
  <c r="F1053"/>
  <c r="G1053"/>
  <c r="H1053"/>
  <c r="I1053"/>
  <c r="J1054"/>
  <c r="J1055"/>
  <c r="J1056"/>
  <c r="J1057"/>
  <c r="J1058"/>
  <c r="E1059"/>
  <c r="F1059"/>
  <c r="G1059"/>
  <c r="H1059"/>
  <c r="I1059"/>
  <c r="J1060"/>
  <c r="J1061"/>
  <c r="J1062"/>
  <c r="J1063"/>
  <c r="J1064"/>
  <c r="J1065"/>
  <c r="J1066"/>
  <c r="J1067"/>
  <c r="E1068"/>
  <c r="F1068"/>
  <c r="G1068"/>
  <c r="H1068"/>
  <c r="I1068"/>
  <c r="J1069"/>
  <c r="J1070"/>
  <c r="J1071"/>
  <c r="J1072"/>
  <c r="J1073"/>
  <c r="J1074"/>
  <c r="J1075"/>
  <c r="J1076"/>
  <c r="J1077"/>
  <c r="J1078"/>
  <c r="J1079"/>
  <c r="J1080"/>
  <c r="J1081"/>
  <c r="J1082"/>
  <c r="J1083"/>
  <c r="J1084"/>
  <c r="J1085"/>
  <c r="E1086"/>
  <c r="F1086"/>
  <c r="G1086"/>
  <c r="H1086"/>
  <c r="I1086"/>
  <c r="J1087"/>
  <c r="J1088"/>
  <c r="J1089"/>
  <c r="E1090"/>
  <c r="F1090"/>
  <c r="G1090"/>
  <c r="H1090"/>
  <c r="I1090"/>
  <c r="J1091"/>
  <c r="J1092"/>
  <c r="J1093"/>
  <c r="J1094"/>
  <c r="J1095"/>
  <c r="E1096"/>
  <c r="F1096"/>
  <c r="G1096"/>
  <c r="H1096"/>
  <c r="I1096"/>
  <c r="J1096"/>
  <c r="J1097"/>
  <c r="J1098"/>
  <c r="J1099"/>
  <c r="J1100"/>
  <c r="J1101"/>
  <c r="J1102"/>
  <c r="E1103"/>
  <c r="F1103"/>
  <c r="G1103"/>
  <c r="H1103"/>
  <c r="I1103"/>
  <c r="J1103"/>
  <c r="J1104"/>
  <c r="J1105"/>
  <c r="J1106"/>
  <c r="J1107"/>
  <c r="J1108"/>
  <c r="J1109"/>
  <c r="J1110"/>
  <c r="J1111"/>
  <c r="E1112"/>
  <c r="F1112"/>
  <c r="G1112"/>
  <c r="H1112"/>
  <c r="I1112"/>
  <c r="J1112"/>
  <c r="J1113"/>
  <c r="J1114"/>
  <c r="J1115"/>
  <c r="J1116"/>
  <c r="J1117"/>
  <c r="J1118"/>
  <c r="J1119"/>
  <c r="J1120"/>
  <c r="E1121"/>
  <c r="F1121"/>
  <c r="G1121"/>
  <c r="H1121"/>
  <c r="I1121"/>
  <c r="J1121"/>
  <c r="J1122"/>
  <c r="J1123"/>
  <c r="J1124"/>
  <c r="J1125"/>
  <c r="J1126"/>
  <c r="J1127"/>
  <c r="E1128"/>
  <c r="F1128"/>
  <c r="G1128"/>
  <c r="H1128"/>
  <c r="I1128"/>
  <c r="J1128"/>
  <c r="J1129"/>
  <c r="J1130"/>
  <c r="J1131"/>
  <c r="J1132"/>
  <c r="J1133"/>
  <c r="J1134"/>
  <c r="E1135"/>
  <c r="F1135"/>
  <c r="G1135"/>
  <c r="H1135"/>
  <c r="I1135"/>
  <c r="J1135"/>
  <c r="J1136"/>
  <c r="J1137"/>
  <c r="J1138"/>
  <c r="E1139"/>
  <c r="J1140"/>
  <c r="J1141"/>
  <c r="J1142"/>
  <c r="J1143"/>
  <c r="J1144"/>
  <c r="J1145"/>
  <c r="J1146"/>
  <c r="E1147"/>
  <c r="F1147"/>
  <c r="G1147"/>
  <c r="H1147"/>
  <c r="I1147"/>
  <c r="J1148"/>
  <c r="J1149"/>
  <c r="J1150"/>
  <c r="E1151"/>
  <c r="F1151"/>
  <c r="G1151"/>
  <c r="H1151"/>
  <c r="I1151"/>
  <c r="J1152"/>
  <c r="J1153"/>
  <c r="J1154"/>
  <c r="J1155"/>
  <c r="E1156"/>
  <c r="F1156"/>
  <c r="G1156"/>
  <c r="H1156"/>
  <c r="I1156"/>
  <c r="J1157"/>
  <c r="J1158"/>
  <c r="J1159"/>
  <c r="J1160"/>
  <c r="J1161"/>
  <c r="J1162"/>
  <c r="J1163"/>
  <c r="J1164"/>
  <c r="D1165"/>
  <c r="J1169"/>
  <c r="J1170"/>
  <c r="B1172"/>
  <c r="B1174"/>
  <c r="E1174"/>
  <c r="F1174"/>
  <c r="B1175"/>
  <c r="B1177"/>
  <c r="F1177"/>
  <c r="B1178"/>
  <c r="E1181"/>
  <c r="F1181"/>
  <c r="G1181"/>
  <c r="H1181"/>
  <c r="I1181"/>
  <c r="E1182"/>
  <c r="F1182"/>
  <c r="G1182"/>
  <c r="H1182"/>
  <c r="I1182"/>
  <c r="C1184"/>
  <c r="C1185"/>
  <c r="C1186" s="1"/>
  <c r="E1188"/>
  <c r="F1188"/>
  <c r="G1188"/>
  <c r="H1188"/>
  <c r="I1188"/>
  <c r="J1189"/>
  <c r="J1190"/>
  <c r="E1191"/>
  <c r="F1191"/>
  <c r="G1191"/>
  <c r="H1191"/>
  <c r="I1191"/>
  <c r="J1192"/>
  <c r="J1193"/>
  <c r="J1194"/>
  <c r="J1195"/>
  <c r="J1196"/>
  <c r="E1197"/>
  <c r="F1197"/>
  <c r="G1197"/>
  <c r="H1197"/>
  <c r="I1197"/>
  <c r="J1198"/>
  <c r="J1199"/>
  <c r="J1200"/>
  <c r="J1201"/>
  <c r="J1202"/>
  <c r="J1203"/>
  <c r="J1204"/>
  <c r="J1205"/>
  <c r="E1206"/>
  <c r="F1206"/>
  <c r="G1206"/>
  <c r="H1206"/>
  <c r="I1206"/>
  <c r="J1207"/>
  <c r="J1208"/>
  <c r="J1209"/>
  <c r="J1210"/>
  <c r="J1211"/>
  <c r="J1212"/>
  <c r="J1213"/>
  <c r="J1214"/>
  <c r="J1215"/>
  <c r="J1216"/>
  <c r="J1217"/>
  <c r="J1218"/>
  <c r="J1219"/>
  <c r="J1220"/>
  <c r="J1221"/>
  <c r="J1222"/>
  <c r="J1223"/>
  <c r="E1224"/>
  <c r="F1224"/>
  <c r="G1224"/>
  <c r="H1224"/>
  <c r="I1224"/>
  <c r="J1225"/>
  <c r="J1226"/>
  <c r="J1227"/>
  <c r="E1228"/>
  <c r="F1228"/>
  <c r="G1228"/>
  <c r="H1228"/>
  <c r="I1228"/>
  <c r="J1229"/>
  <c r="J1230"/>
  <c r="J1231"/>
  <c r="J1232"/>
  <c r="J1233"/>
  <c r="E1234"/>
  <c r="F1234"/>
  <c r="G1234"/>
  <c r="H1234"/>
  <c r="I1234"/>
  <c r="J1234"/>
  <c r="J1235"/>
  <c r="J1236"/>
  <c r="J1237"/>
  <c r="J1238"/>
  <c r="J1239"/>
  <c r="J1240"/>
  <c r="E1241"/>
  <c r="F1241"/>
  <c r="G1241"/>
  <c r="H1241"/>
  <c r="I1241"/>
  <c r="J1241"/>
  <c r="J1242"/>
  <c r="J1243"/>
  <c r="J1244"/>
  <c r="J1245"/>
  <c r="J1246"/>
  <c r="J1247"/>
  <c r="J1248"/>
  <c r="J1249"/>
  <c r="E1250"/>
  <c r="F1250"/>
  <c r="G1250"/>
  <c r="H1250"/>
  <c r="I1250"/>
  <c r="J1250"/>
  <c r="J1251"/>
  <c r="J1252"/>
  <c r="J1253"/>
  <c r="J1254"/>
  <c r="J1255"/>
  <c r="J1256"/>
  <c r="J1257"/>
  <c r="J1258"/>
  <c r="E1259"/>
  <c r="F1259"/>
  <c r="G1259"/>
  <c r="H1259"/>
  <c r="I1259"/>
  <c r="J1259"/>
  <c r="J1260"/>
  <c r="J1261"/>
  <c r="J1262"/>
  <c r="J1263"/>
  <c r="J1264"/>
  <c r="J1265"/>
  <c r="E1266"/>
  <c r="F1266"/>
  <c r="G1266"/>
  <c r="H1266"/>
  <c r="I1266"/>
  <c r="J1266"/>
  <c r="J1267"/>
  <c r="J1268"/>
  <c r="J1269"/>
  <c r="J1270"/>
  <c r="J1271"/>
  <c r="J1272"/>
  <c r="E1273"/>
  <c r="F1273"/>
  <c r="G1273"/>
  <c r="H1273"/>
  <c r="I1273"/>
  <c r="J1273"/>
  <c r="J1274"/>
  <c r="J1275"/>
  <c r="J1276"/>
  <c r="E1277"/>
  <c r="F1277"/>
  <c r="G1277"/>
  <c r="H1277"/>
  <c r="I1277"/>
  <c r="J1278"/>
  <c r="J1279"/>
  <c r="J1280"/>
  <c r="J1281"/>
  <c r="J1282"/>
  <c r="J1283"/>
  <c r="J1284"/>
  <c r="E1285"/>
  <c r="F1285"/>
  <c r="G1285"/>
  <c r="H1285"/>
  <c r="I1285"/>
  <c r="J1286"/>
  <c r="J1287"/>
  <c r="J1288"/>
  <c r="E1289"/>
  <c r="F1289"/>
  <c r="G1289"/>
  <c r="H1289"/>
  <c r="I1289"/>
  <c r="J1290"/>
  <c r="J1291"/>
  <c r="J1292"/>
  <c r="J1293"/>
  <c r="E1294"/>
  <c r="F1294"/>
  <c r="G1294"/>
  <c r="H1294"/>
  <c r="I1294"/>
  <c r="J1295"/>
  <c r="J1296"/>
  <c r="J1297"/>
  <c r="J1298"/>
  <c r="J1299"/>
  <c r="J1300"/>
  <c r="J1301"/>
  <c r="J1302"/>
  <c r="D1303"/>
  <c r="F1303"/>
  <c r="K1303"/>
  <c r="J1307"/>
  <c r="J1308"/>
  <c r="B1310"/>
  <c r="B1312"/>
  <c r="E1312"/>
  <c r="F1312"/>
  <c r="B1313"/>
  <c r="B1315"/>
  <c r="F1315"/>
  <c r="B1316"/>
  <c r="E1319"/>
  <c r="F1319"/>
  <c r="G1319"/>
  <c r="H1319"/>
  <c r="I1319"/>
  <c r="E1320"/>
  <c r="F1320"/>
  <c r="G1320"/>
  <c r="H1320"/>
  <c r="I1320"/>
  <c r="C1322"/>
  <c r="C1323"/>
  <c r="C1324" s="1"/>
  <c r="E1326"/>
  <c r="F1326"/>
  <c r="G1326"/>
  <c r="H1326"/>
  <c r="I1326"/>
  <c r="J1327"/>
  <c r="J1328"/>
  <c r="E1329"/>
  <c r="F1329"/>
  <c r="G1329"/>
  <c r="H1329"/>
  <c r="I1329"/>
  <c r="J1330"/>
  <c r="J1331"/>
  <c r="J1332"/>
  <c r="J1333"/>
  <c r="J1334"/>
  <c r="E1335"/>
  <c r="F1335"/>
  <c r="G1335"/>
  <c r="H1335"/>
  <c r="I1335"/>
  <c r="J1336"/>
  <c r="J1337"/>
  <c r="J1338"/>
  <c r="J1339"/>
  <c r="J1340"/>
  <c r="J1341"/>
  <c r="J1342"/>
  <c r="J1343"/>
  <c r="E1344"/>
  <c r="F1344"/>
  <c r="G1344"/>
  <c r="H1344"/>
  <c r="I1344"/>
  <c r="J1345"/>
  <c r="J1346"/>
  <c r="J1347"/>
  <c r="J1348"/>
  <c r="J1349"/>
  <c r="J1350"/>
  <c r="J1351"/>
  <c r="J1352"/>
  <c r="J1353"/>
  <c r="J1354"/>
  <c r="J1355"/>
  <c r="J1356"/>
  <c r="J1357"/>
  <c r="J1358"/>
  <c r="J1359"/>
  <c r="J1360"/>
  <c r="J1361"/>
  <c r="E1362"/>
  <c r="F1362"/>
  <c r="G1362"/>
  <c r="H1362"/>
  <c r="I1362"/>
  <c r="J1363"/>
  <c r="J1364"/>
  <c r="J1365"/>
  <c r="E1366"/>
  <c r="F1366"/>
  <c r="G1366"/>
  <c r="H1366"/>
  <c r="I1366"/>
  <c r="J1367"/>
  <c r="J1368"/>
  <c r="J1369"/>
  <c r="J1370"/>
  <c r="J1371"/>
  <c r="E1372"/>
  <c r="F1372"/>
  <c r="G1372"/>
  <c r="H1372"/>
  <c r="I1372"/>
  <c r="J1372"/>
  <c r="J1373"/>
  <c r="J1374"/>
  <c r="J1375"/>
  <c r="J1376"/>
  <c r="J1377"/>
  <c r="J1378"/>
  <c r="E1379"/>
  <c r="F1379"/>
  <c r="G1379"/>
  <c r="H1379"/>
  <c r="I1379"/>
  <c r="J1379"/>
  <c r="J1380"/>
  <c r="J1381"/>
  <c r="J1382"/>
  <c r="J1383"/>
  <c r="J1384"/>
  <c r="J1385"/>
  <c r="J1386"/>
  <c r="J1387"/>
  <c r="E1388"/>
  <c r="F1388"/>
  <c r="G1388"/>
  <c r="H1388"/>
  <c r="I1388"/>
  <c r="J1388"/>
  <c r="J1389"/>
  <c r="J1390"/>
  <c r="J1391"/>
  <c r="J1392"/>
  <c r="J1393"/>
  <c r="J1394"/>
  <c r="J1395"/>
  <c r="J1396"/>
  <c r="E1397"/>
  <c r="F1397"/>
  <c r="J1397"/>
  <c r="J1398"/>
  <c r="J1399"/>
  <c r="J1400"/>
  <c r="J1401"/>
  <c r="J1402"/>
  <c r="J1403"/>
  <c r="E1404"/>
  <c r="F1404"/>
  <c r="G1404"/>
  <c r="H1404"/>
  <c r="I1404"/>
  <c r="J1404"/>
  <c r="J1405"/>
  <c r="J1406"/>
  <c r="J1407"/>
  <c r="J1408"/>
  <c r="J1409"/>
  <c r="J1410"/>
  <c r="E1411"/>
  <c r="F1411"/>
  <c r="G1411"/>
  <c r="H1411"/>
  <c r="I1411"/>
  <c r="J1411"/>
  <c r="J1412"/>
  <c r="J1413"/>
  <c r="J1414"/>
  <c r="E1415"/>
  <c r="F1415"/>
  <c r="G1415"/>
  <c r="H1415"/>
  <c r="I1415"/>
  <c r="J1416"/>
  <c r="J1417"/>
  <c r="J1418"/>
  <c r="J1419"/>
  <c r="J1420"/>
  <c r="J1421"/>
  <c r="J1422"/>
  <c r="E1423"/>
  <c r="F1423"/>
  <c r="G1423"/>
  <c r="H1423"/>
  <c r="I1423"/>
  <c r="J1424"/>
  <c r="J1425"/>
  <c r="J1426"/>
  <c r="E1427"/>
  <c r="F1427"/>
  <c r="G1427"/>
  <c r="H1427"/>
  <c r="I1427"/>
  <c r="J1428"/>
  <c r="J1429"/>
  <c r="J1430"/>
  <c r="J1431"/>
  <c r="E1432"/>
  <c r="F1432"/>
  <c r="G1432"/>
  <c r="H1432"/>
  <c r="I1432"/>
  <c r="J1433"/>
  <c r="J1434"/>
  <c r="J1435"/>
  <c r="J1436"/>
  <c r="J1437"/>
  <c r="J1438"/>
  <c r="J1439"/>
  <c r="J1440"/>
  <c r="D1441"/>
  <c r="F1441"/>
  <c r="K1441"/>
  <c r="J1445"/>
  <c r="J1446"/>
  <c r="B1448"/>
  <c r="B1450"/>
  <c r="E1450"/>
  <c r="F1450"/>
  <c r="B1451"/>
  <c r="B1453"/>
  <c r="F1453"/>
  <c r="B1454"/>
  <c r="E1457"/>
  <c r="F1457"/>
  <c r="G1457"/>
  <c r="H1457"/>
  <c r="I1457"/>
  <c r="E1458"/>
  <c r="F1458"/>
  <c r="G1458"/>
  <c r="H1458"/>
  <c r="I1458"/>
  <c r="C1460"/>
  <c r="C1461"/>
  <c r="C1462" s="1"/>
  <c r="E1464"/>
  <c r="F1464"/>
  <c r="G1464"/>
  <c r="H1464"/>
  <c r="I1464"/>
  <c r="J1465"/>
  <c r="J1466"/>
  <c r="E1467"/>
  <c r="F1467"/>
  <c r="G1467"/>
  <c r="H1467"/>
  <c r="I1467"/>
  <c r="J1468"/>
  <c r="J1469"/>
  <c r="J1470"/>
  <c r="J1471"/>
  <c r="J1472"/>
  <c r="E1473"/>
  <c r="F1473"/>
  <c r="G1473"/>
  <c r="H1473"/>
  <c r="I1473"/>
  <c r="J1474"/>
  <c r="J1475"/>
  <c r="J1476"/>
  <c r="J1477"/>
  <c r="J1478"/>
  <c r="J1479"/>
  <c r="J1480"/>
  <c r="J1481"/>
  <c r="E1482"/>
  <c r="F1482"/>
  <c r="F1579" s="1"/>
  <c r="G1482"/>
  <c r="H1482"/>
  <c r="I1482"/>
  <c r="J1483"/>
  <c r="J1484"/>
  <c r="J1485"/>
  <c r="J1486"/>
  <c r="J1487"/>
  <c r="J1488"/>
  <c r="J1489"/>
  <c r="J1490"/>
  <c r="J1491"/>
  <c r="J1492"/>
  <c r="J1493"/>
  <c r="J1494"/>
  <c r="J1495"/>
  <c r="J1496"/>
  <c r="J1497"/>
  <c r="J1498"/>
  <c r="J1499"/>
  <c r="E1500"/>
  <c r="F1500"/>
  <c r="G1500"/>
  <c r="H1500"/>
  <c r="I1500"/>
  <c r="J1501"/>
  <c r="J1502"/>
  <c r="J1503"/>
  <c r="E1504"/>
  <c r="F1504"/>
  <c r="G1504"/>
  <c r="H1504"/>
  <c r="I1504"/>
  <c r="J1505"/>
  <c r="J1506"/>
  <c r="J1507"/>
  <c r="J1508"/>
  <c r="J1509"/>
  <c r="E1510"/>
  <c r="F1510"/>
  <c r="G1510"/>
  <c r="H1510"/>
  <c r="I1510"/>
  <c r="J1510"/>
  <c r="J1511"/>
  <c r="J1512"/>
  <c r="J1513"/>
  <c r="J1514"/>
  <c r="J1515"/>
  <c r="J1516"/>
  <c r="E1517"/>
  <c r="F1517"/>
  <c r="G1517"/>
  <c r="H1517"/>
  <c r="I1517"/>
  <c r="J1517"/>
  <c r="J1518"/>
  <c r="J1519"/>
  <c r="J1520"/>
  <c r="J1521"/>
  <c r="J1522"/>
  <c r="J1523"/>
  <c r="J1524"/>
  <c r="J1525"/>
  <c r="E1526"/>
  <c r="F1526"/>
  <c r="G1526"/>
  <c r="H1526"/>
  <c r="I1526"/>
  <c r="J1526"/>
  <c r="J1527"/>
  <c r="J1528"/>
  <c r="J1529"/>
  <c r="J1530"/>
  <c r="J1531"/>
  <c r="J1532"/>
  <c r="J1533"/>
  <c r="J1534"/>
  <c r="E1535"/>
  <c r="F1535"/>
  <c r="G1535"/>
  <c r="H1535"/>
  <c r="I1535"/>
  <c r="J1535"/>
  <c r="J1536"/>
  <c r="J1537"/>
  <c r="J1538"/>
  <c r="J1539"/>
  <c r="J1540"/>
  <c r="J1541"/>
  <c r="E1542"/>
  <c r="F1542"/>
  <c r="G1542"/>
  <c r="H1542"/>
  <c r="I1542"/>
  <c r="J1542"/>
  <c r="J1543"/>
  <c r="J1544"/>
  <c r="J1545"/>
  <c r="J1546"/>
  <c r="J1547"/>
  <c r="J1548"/>
  <c r="E1549"/>
  <c r="F1549"/>
  <c r="G1549"/>
  <c r="H1549"/>
  <c r="I1549"/>
  <c r="J1549"/>
  <c r="J1550"/>
  <c r="J1551"/>
  <c r="J1552"/>
  <c r="E1553"/>
  <c r="F1553"/>
  <c r="G1553"/>
  <c r="H1553"/>
  <c r="I1553"/>
  <c r="J1554"/>
  <c r="J1555"/>
  <c r="J1556"/>
  <c r="J1557"/>
  <c r="J1558"/>
  <c r="J1559"/>
  <c r="J1560"/>
  <c r="E1561"/>
  <c r="F1561"/>
  <c r="G1561"/>
  <c r="H1561"/>
  <c r="I1561"/>
  <c r="J1562"/>
  <c r="J1563"/>
  <c r="J1564"/>
  <c r="E1565"/>
  <c r="F1565"/>
  <c r="G1565"/>
  <c r="H1565"/>
  <c r="I1565"/>
  <c r="J1566"/>
  <c r="J1567"/>
  <c r="J1568"/>
  <c r="J1569"/>
  <c r="E1570"/>
  <c r="F1570"/>
  <c r="G1570"/>
  <c r="H1570"/>
  <c r="I1570"/>
  <c r="J1571"/>
  <c r="J1572"/>
  <c r="J1573"/>
  <c r="J1574"/>
  <c r="J1575"/>
  <c r="J1576"/>
  <c r="J1577"/>
  <c r="J1578"/>
  <c r="D1579"/>
  <c r="K1579"/>
  <c r="J1583"/>
  <c r="J1584"/>
  <c r="B1586"/>
  <c r="B1588"/>
  <c r="E1588"/>
  <c r="F1588"/>
  <c r="B1589"/>
  <c r="B1591"/>
  <c r="F1591"/>
  <c r="B1592"/>
  <c r="E1595"/>
  <c r="F1595"/>
  <c r="G1595"/>
  <c r="H1595"/>
  <c r="I1595"/>
  <c r="E1596"/>
  <c r="F1596"/>
  <c r="G1596"/>
  <c r="H1596"/>
  <c r="I1596"/>
  <c r="C1598"/>
  <c r="C1599"/>
  <c r="C1600" s="1"/>
  <c r="E1602"/>
  <c r="F1602"/>
  <c r="G1602"/>
  <c r="H1602"/>
  <c r="I1602"/>
  <c r="J1603"/>
  <c r="J1604"/>
  <c r="E1605"/>
  <c r="F1605"/>
  <c r="G1605"/>
  <c r="H1605"/>
  <c r="I1605"/>
  <c r="J1606"/>
  <c r="J1607"/>
  <c r="J1608"/>
  <c r="J1609"/>
  <c r="J1610"/>
  <c r="E1611"/>
  <c r="F1611"/>
  <c r="G1611"/>
  <c r="H1611"/>
  <c r="I1611"/>
  <c r="J1612"/>
  <c r="J1613"/>
  <c r="J1614"/>
  <c r="J1615"/>
  <c r="J1616"/>
  <c r="J1617"/>
  <c r="J1618"/>
  <c r="J1619"/>
  <c r="E1620"/>
  <c r="F1620"/>
  <c r="G1620"/>
  <c r="H1620"/>
  <c r="I1620"/>
  <c r="J1621"/>
  <c r="J1622"/>
  <c r="J1623"/>
  <c r="J1624"/>
  <c r="J1625"/>
  <c r="J1626"/>
  <c r="J1627"/>
  <c r="J1628"/>
  <c r="J1629"/>
  <c r="J1630"/>
  <c r="J1631"/>
  <c r="J1632"/>
  <c r="J1633"/>
  <c r="J1634"/>
  <c r="J1635"/>
  <c r="J1636"/>
  <c r="J1637"/>
  <c r="E1638"/>
  <c r="F1638"/>
  <c r="G1638"/>
  <c r="H1638"/>
  <c r="I1638"/>
  <c r="J1639"/>
  <c r="J1640"/>
  <c r="J1641"/>
  <c r="E1642"/>
  <c r="F1642"/>
  <c r="G1642"/>
  <c r="H1642"/>
  <c r="I1642"/>
  <c r="J1643"/>
  <c r="J1644"/>
  <c r="J1645"/>
  <c r="J1646"/>
  <c r="J1647"/>
  <c r="E1648"/>
  <c r="F1648"/>
  <c r="G1648"/>
  <c r="H1648"/>
  <c r="I1648"/>
  <c r="J1648"/>
  <c r="J1649"/>
  <c r="J1650"/>
  <c r="J1651"/>
  <c r="J1652"/>
  <c r="J1653"/>
  <c r="J1654"/>
  <c r="E1655"/>
  <c r="F1655"/>
  <c r="G1655"/>
  <c r="H1655"/>
  <c r="I1655"/>
  <c r="J1655"/>
  <c r="J1656"/>
  <c r="J1657"/>
  <c r="J1658"/>
  <c r="J1659"/>
  <c r="J1660"/>
  <c r="J1661"/>
  <c r="J1662"/>
  <c r="J1663"/>
  <c r="E1664"/>
  <c r="F1664"/>
  <c r="G1664"/>
  <c r="H1664"/>
  <c r="I1664"/>
  <c r="J1664"/>
  <c r="J1665"/>
  <c r="J1666"/>
  <c r="J1667"/>
  <c r="J1668"/>
  <c r="J1669"/>
  <c r="J1670"/>
  <c r="J1671"/>
  <c r="J1672"/>
  <c r="E1673"/>
  <c r="F1673"/>
  <c r="G1673"/>
  <c r="H1673"/>
  <c r="I1673"/>
  <c r="J1673"/>
  <c r="J1674"/>
  <c r="J1675"/>
  <c r="J1676"/>
  <c r="J1677"/>
  <c r="J1678"/>
  <c r="J1679"/>
  <c r="E1680"/>
  <c r="F1680"/>
  <c r="G1680"/>
  <c r="H1680"/>
  <c r="I1680"/>
  <c r="J1680"/>
  <c r="J1681"/>
  <c r="J1682"/>
  <c r="J1683"/>
  <c r="J1684"/>
  <c r="J1685"/>
  <c r="J1686"/>
  <c r="E1687"/>
  <c r="F1687"/>
  <c r="G1687"/>
  <c r="H1687"/>
  <c r="I1687"/>
  <c r="J1687"/>
  <c r="J1688"/>
  <c r="J1689"/>
  <c r="J1690"/>
  <c r="E1691"/>
  <c r="F1691"/>
  <c r="G1691"/>
  <c r="H1691"/>
  <c r="I1691"/>
  <c r="J1692"/>
  <c r="J1693"/>
  <c r="J1694"/>
  <c r="J1695"/>
  <c r="J1696"/>
  <c r="J1697"/>
  <c r="J1698"/>
  <c r="E1699"/>
  <c r="F1699"/>
  <c r="G1699"/>
  <c r="H1699"/>
  <c r="I1699"/>
  <c r="J1700"/>
  <c r="J1701"/>
  <c r="J1702"/>
  <c r="E1703"/>
  <c r="F1703"/>
  <c r="G1703"/>
  <c r="H1703"/>
  <c r="I1703"/>
  <c r="J1704"/>
  <c r="J1705"/>
  <c r="J1706"/>
  <c r="J1707"/>
  <c r="E1708"/>
  <c r="F1708"/>
  <c r="G1708"/>
  <c r="H1708"/>
  <c r="I1708"/>
  <c r="J1709"/>
  <c r="J1710"/>
  <c r="J1711"/>
  <c r="J1712"/>
  <c r="J1713"/>
  <c r="J1714"/>
  <c r="J1715"/>
  <c r="J1716"/>
  <c r="D1717"/>
  <c r="F1717"/>
  <c r="J1721"/>
  <c r="J1722"/>
  <c r="B1724"/>
  <c r="B1726"/>
  <c r="E1726"/>
  <c r="F1726"/>
  <c r="B1727"/>
  <c r="B1729"/>
  <c r="F1729"/>
  <c r="B1730"/>
  <c r="E1733"/>
  <c r="F1733"/>
  <c r="G1733"/>
  <c r="H1733"/>
  <c r="I1733"/>
  <c r="E1734"/>
  <c r="F1734"/>
  <c r="G1734"/>
  <c r="H1734"/>
  <c r="I1734"/>
  <c r="C1736"/>
  <c r="C1737"/>
  <c r="C1738" s="1"/>
  <c r="E1740"/>
  <c r="F1740"/>
  <c r="G1740"/>
  <c r="H1740"/>
  <c r="I1740"/>
  <c r="J1741"/>
  <c r="J1742"/>
  <c r="E1743"/>
  <c r="F1743"/>
  <c r="G1743"/>
  <c r="H1743"/>
  <c r="I1743"/>
  <c r="J1744"/>
  <c r="J1745"/>
  <c r="J1746"/>
  <c r="J1747"/>
  <c r="J1748"/>
  <c r="E1749"/>
  <c r="F1749"/>
  <c r="G1749"/>
  <c r="H1749"/>
  <c r="I1749"/>
  <c r="J1750"/>
  <c r="J1751"/>
  <c r="J1752"/>
  <c r="J1753"/>
  <c r="J1754"/>
  <c r="J1755"/>
  <c r="J1756"/>
  <c r="J1757"/>
  <c r="E1758"/>
  <c r="F1758"/>
  <c r="G1758"/>
  <c r="H1758"/>
  <c r="I1758"/>
  <c r="J1759"/>
  <c r="J1760"/>
  <c r="J1761"/>
  <c r="J1762"/>
  <c r="J1763"/>
  <c r="J1764"/>
  <c r="J1765"/>
  <c r="J1766"/>
  <c r="J1767"/>
  <c r="J1768"/>
  <c r="J1769"/>
  <c r="J1770"/>
  <c r="J1771"/>
  <c r="J1772"/>
  <c r="J1773"/>
  <c r="J1774"/>
  <c r="J1775"/>
  <c r="E1776"/>
  <c r="F1776"/>
  <c r="G1776"/>
  <c r="H1776"/>
  <c r="I1776"/>
  <c r="J1777"/>
  <c r="J1778"/>
  <c r="J1779"/>
  <c r="E1780"/>
  <c r="F1780"/>
  <c r="G1780"/>
  <c r="H1780"/>
  <c r="I1780"/>
  <c r="J1781"/>
  <c r="J1782"/>
  <c r="J1783"/>
  <c r="J1784"/>
  <c r="J1785"/>
  <c r="E1786"/>
  <c r="F1786"/>
  <c r="F1855" s="1"/>
  <c r="G1786"/>
  <c r="H1786"/>
  <c r="I1786"/>
  <c r="J1787"/>
  <c r="J1788"/>
  <c r="J1789"/>
  <c r="J1790"/>
  <c r="J1791"/>
  <c r="J1792"/>
  <c r="E1793"/>
  <c r="F1793"/>
  <c r="G1793"/>
  <c r="H1793"/>
  <c r="I1793"/>
  <c r="J1793"/>
  <c r="J1794"/>
  <c r="J1795"/>
  <c r="J1796"/>
  <c r="J1797"/>
  <c r="J1798"/>
  <c r="J1799"/>
  <c r="J1800"/>
  <c r="J1801"/>
  <c r="E1802"/>
  <c r="F1802"/>
  <c r="G1802"/>
  <c r="H1802"/>
  <c r="I1802"/>
  <c r="J1802"/>
  <c r="J1803"/>
  <c r="J1804"/>
  <c r="J1805"/>
  <c r="J1806"/>
  <c r="J1807"/>
  <c r="J1808"/>
  <c r="J1809"/>
  <c r="J1810"/>
  <c r="E1811"/>
  <c r="F1811"/>
  <c r="G1811"/>
  <c r="H1811"/>
  <c r="I1811"/>
  <c r="J1811"/>
  <c r="J1812"/>
  <c r="J1813"/>
  <c r="J1814"/>
  <c r="J1815"/>
  <c r="J1816"/>
  <c r="J1817"/>
  <c r="E1818"/>
  <c r="F1818"/>
  <c r="G1818"/>
  <c r="H1818"/>
  <c r="I1818"/>
  <c r="J1818"/>
  <c r="J1819"/>
  <c r="J1820"/>
  <c r="J1821"/>
  <c r="J1822"/>
  <c r="J1823"/>
  <c r="J1824"/>
  <c r="E1825"/>
  <c r="F1825"/>
  <c r="G1825"/>
  <c r="H1825"/>
  <c r="I1825"/>
  <c r="J1825"/>
  <c r="J1826"/>
  <c r="J1827"/>
  <c r="J1828"/>
  <c r="E1829"/>
  <c r="F1829"/>
  <c r="G1829"/>
  <c r="H1829"/>
  <c r="I1829"/>
  <c r="J1830"/>
  <c r="J1831"/>
  <c r="J1832"/>
  <c r="J1833"/>
  <c r="J1834"/>
  <c r="J1835"/>
  <c r="J1836"/>
  <c r="E1837"/>
  <c r="F1837"/>
  <c r="G1837"/>
  <c r="H1837"/>
  <c r="I1837"/>
  <c r="J1838"/>
  <c r="J1839"/>
  <c r="J1840"/>
  <c r="E1841"/>
  <c r="F1841"/>
  <c r="G1841"/>
  <c r="H1841"/>
  <c r="I1841"/>
  <c r="J1842"/>
  <c r="J1843"/>
  <c r="J1844"/>
  <c r="J1845"/>
  <c r="E1846"/>
  <c r="F1846"/>
  <c r="G1846"/>
  <c r="H1846"/>
  <c r="I1846"/>
  <c r="J1847"/>
  <c r="J1848"/>
  <c r="J1849"/>
  <c r="J1850"/>
  <c r="J1851"/>
  <c r="J1852"/>
  <c r="J1853"/>
  <c r="J1854"/>
  <c r="D1855"/>
  <c r="J1859"/>
  <c r="H751" l="1"/>
  <c r="J1786"/>
  <c r="J639"/>
  <c r="J571"/>
  <c r="J426"/>
  <c r="J375"/>
  <c r="J61"/>
  <c r="J672"/>
  <c r="J636"/>
  <c r="E429"/>
  <c r="J90"/>
  <c r="J58"/>
  <c r="K1165"/>
  <c r="K889"/>
  <c r="J1776"/>
  <c r="H1855"/>
  <c r="J1740"/>
  <c r="J1699"/>
  <c r="J1605"/>
  <c r="J1561"/>
  <c r="J1467"/>
  <c r="J1423"/>
  <c r="H1441"/>
  <c r="J1329"/>
  <c r="J1285"/>
  <c r="H1303"/>
  <c r="J1086"/>
  <c r="J1050"/>
  <c r="J948"/>
  <c r="J912"/>
  <c r="H889"/>
  <c r="J810"/>
  <c r="J714"/>
  <c r="J698"/>
  <c r="J682"/>
  <c r="J586"/>
  <c r="J544"/>
  <c r="J536"/>
  <c r="J524"/>
  <c r="J516"/>
  <c r="F419"/>
  <c r="F169"/>
  <c r="J108"/>
  <c r="J1837"/>
  <c r="J1743"/>
  <c r="J1638"/>
  <c r="H1717"/>
  <c r="J1602"/>
  <c r="J1500"/>
  <c r="H1579"/>
  <c r="J1464"/>
  <c r="J1362"/>
  <c r="J1326"/>
  <c r="J1224"/>
  <c r="J1188"/>
  <c r="J1147"/>
  <c r="H1165"/>
  <c r="F1165"/>
  <c r="J1053"/>
  <c r="J1009"/>
  <c r="H1027"/>
  <c r="J915"/>
  <c r="J871"/>
  <c r="J777"/>
  <c r="J733"/>
  <c r="J721"/>
  <c r="J707"/>
  <c r="J689"/>
  <c r="F751"/>
  <c r="J591"/>
  <c r="J569"/>
  <c r="J541"/>
  <c r="J531"/>
  <c r="J521"/>
  <c r="J497"/>
  <c r="K1717"/>
  <c r="B625"/>
  <c r="B454"/>
  <c r="B438"/>
  <c r="B353"/>
  <c r="J1191"/>
  <c r="F889"/>
  <c r="J774"/>
  <c r="I169"/>
  <c r="G169"/>
  <c r="K1855"/>
  <c r="B901"/>
  <c r="B763"/>
  <c r="K751"/>
  <c r="J125"/>
  <c r="I1855"/>
  <c r="J1758"/>
  <c r="I1717"/>
  <c r="G1717"/>
  <c r="J1691"/>
  <c r="J1620"/>
  <c r="J1570"/>
  <c r="I1579"/>
  <c r="G1579"/>
  <c r="J1553"/>
  <c r="J1482"/>
  <c r="J1432"/>
  <c r="I1441"/>
  <c r="G1441"/>
  <c r="J1415"/>
  <c r="J1344"/>
  <c r="J1294"/>
  <c r="I1303"/>
  <c r="G1303"/>
  <c r="J1277"/>
  <c r="J1206"/>
  <c r="J1156"/>
  <c r="I1165"/>
  <c r="G1165"/>
  <c r="J1139"/>
  <c r="J1068"/>
  <c r="J1018"/>
  <c r="I1027"/>
  <c r="G1027"/>
  <c r="J1001"/>
  <c r="J930"/>
  <c r="J880"/>
  <c r="I889"/>
  <c r="G889"/>
  <c r="J863"/>
  <c r="J792"/>
  <c r="J742"/>
  <c r="I751"/>
  <c r="G751"/>
  <c r="J725"/>
  <c r="J654"/>
  <c r="J572"/>
  <c r="I566"/>
  <c r="I597" s="1"/>
  <c r="J568"/>
  <c r="H566"/>
  <c r="F566"/>
  <c r="J512"/>
  <c r="J481"/>
  <c r="J471"/>
  <c r="J465"/>
  <c r="J399"/>
  <c r="J391"/>
  <c r="I419"/>
  <c r="G419"/>
  <c r="J383"/>
  <c r="J160"/>
  <c r="J142"/>
  <c r="J121"/>
  <c r="J94"/>
  <c r="J65"/>
  <c r="J47"/>
  <c r="J28"/>
  <c r="J1846"/>
  <c r="G1855"/>
  <c r="J1829"/>
  <c r="J1708"/>
  <c r="J1841"/>
  <c r="J1780"/>
  <c r="J1749"/>
  <c r="J1703"/>
  <c r="J1642"/>
  <c r="J1611"/>
  <c r="J1565"/>
  <c r="J1504"/>
  <c r="J1473"/>
  <c r="J1427"/>
  <c r="J1366"/>
  <c r="J1335"/>
  <c r="J1289"/>
  <c r="J1228"/>
  <c r="J1197"/>
  <c r="J1151"/>
  <c r="J1090"/>
  <c r="J1059"/>
  <c r="J1013"/>
  <c r="J952"/>
  <c r="J921"/>
  <c r="J875"/>
  <c r="J814"/>
  <c r="J783"/>
  <c r="J737"/>
  <c r="J676"/>
  <c r="J645"/>
  <c r="J570"/>
  <c r="H597"/>
  <c r="F597"/>
  <c r="F446" s="1"/>
  <c r="J503"/>
  <c r="J478"/>
  <c r="J468"/>
  <c r="J402"/>
  <c r="J396"/>
  <c r="J388"/>
  <c r="J361"/>
  <c r="E169"/>
  <c r="J151"/>
  <c r="J139"/>
  <c r="J112"/>
  <c r="J74"/>
  <c r="J52"/>
  <c r="J33"/>
  <c r="I446"/>
  <c r="H446"/>
  <c r="E188"/>
  <c r="G188"/>
  <c r="I188"/>
  <c r="E189"/>
  <c r="G189"/>
  <c r="I189"/>
  <c r="E191"/>
  <c r="G191"/>
  <c r="I191"/>
  <c r="E192"/>
  <c r="G192"/>
  <c r="I192"/>
  <c r="E193"/>
  <c r="G193"/>
  <c r="I193"/>
  <c r="E194"/>
  <c r="G194"/>
  <c r="I194"/>
  <c r="E195"/>
  <c r="G195"/>
  <c r="I195"/>
  <c r="E197"/>
  <c r="G197"/>
  <c r="I197"/>
  <c r="E198"/>
  <c r="G198"/>
  <c r="I198"/>
  <c r="E199"/>
  <c r="G199"/>
  <c r="I199"/>
  <c r="E200"/>
  <c r="G200"/>
  <c r="I200"/>
  <c r="E201"/>
  <c r="G201"/>
  <c r="I201"/>
  <c r="E202"/>
  <c r="G202"/>
  <c r="I202"/>
  <c r="E203"/>
  <c r="G203"/>
  <c r="I203"/>
  <c r="E206"/>
  <c r="G206"/>
  <c r="I206"/>
  <c r="E207"/>
  <c r="G207"/>
  <c r="I207"/>
  <c r="E208"/>
  <c r="G208"/>
  <c r="I208"/>
  <c r="E209"/>
  <c r="G209"/>
  <c r="I209"/>
  <c r="E210"/>
  <c r="G210"/>
  <c r="I210"/>
  <c r="E211"/>
  <c r="G211"/>
  <c r="I211"/>
  <c r="E212"/>
  <c r="G212"/>
  <c r="I212"/>
  <c r="E213"/>
  <c r="G213"/>
  <c r="I213"/>
  <c r="E214"/>
  <c r="G214"/>
  <c r="I214"/>
  <c r="E215"/>
  <c r="G215"/>
  <c r="I215"/>
  <c r="E216"/>
  <c r="G216"/>
  <c r="I216"/>
  <c r="E217"/>
  <c r="G217"/>
  <c r="I217"/>
  <c r="E218"/>
  <c r="G218"/>
  <c r="I218"/>
  <c r="E219"/>
  <c r="G219"/>
  <c r="I219"/>
  <c r="E220"/>
  <c r="G220"/>
  <c r="I220"/>
  <c r="E221"/>
  <c r="G221"/>
  <c r="I221"/>
  <c r="E222"/>
  <c r="G222"/>
  <c r="I222"/>
  <c r="E224"/>
  <c r="G224"/>
  <c r="I224"/>
  <c r="E225"/>
  <c r="G225"/>
  <c r="I225"/>
  <c r="E226"/>
  <c r="G226"/>
  <c r="I226"/>
  <c r="E228"/>
  <c r="G228"/>
  <c r="I228"/>
  <c r="E229"/>
  <c r="G229"/>
  <c r="I229"/>
  <c r="E230"/>
  <c r="G230"/>
  <c r="I230"/>
  <c r="E231"/>
  <c r="G231"/>
  <c r="I231"/>
  <c r="E232"/>
  <c r="G232"/>
  <c r="I232"/>
  <c r="E234"/>
  <c r="G234"/>
  <c r="I234"/>
  <c r="E235"/>
  <c r="G235"/>
  <c r="I235"/>
  <c r="E241"/>
  <c r="G241"/>
  <c r="I241"/>
  <c r="E242"/>
  <c r="G242"/>
  <c r="I242"/>
  <c r="E243"/>
  <c r="G243"/>
  <c r="I243"/>
  <c r="E244"/>
  <c r="F188"/>
  <c r="H188"/>
  <c r="F189"/>
  <c r="H189"/>
  <c r="F191"/>
  <c r="H191"/>
  <c r="F192"/>
  <c r="H192"/>
  <c r="F193"/>
  <c r="H193"/>
  <c r="F194"/>
  <c r="H194"/>
  <c r="F195"/>
  <c r="H195"/>
  <c r="F197"/>
  <c r="H197"/>
  <c r="F198"/>
  <c r="H198"/>
  <c r="F199"/>
  <c r="H199"/>
  <c r="F200"/>
  <c r="H200"/>
  <c r="F201"/>
  <c r="H201"/>
  <c r="F202"/>
  <c r="H202"/>
  <c r="F203"/>
  <c r="H203"/>
  <c r="F206"/>
  <c r="H206"/>
  <c r="F207"/>
  <c r="H207"/>
  <c r="F208"/>
  <c r="H208"/>
  <c r="F209"/>
  <c r="H209"/>
  <c r="F210"/>
  <c r="H210"/>
  <c r="F211"/>
  <c r="H211"/>
  <c r="F212"/>
  <c r="H212"/>
  <c r="F213"/>
  <c r="H213"/>
  <c r="F214"/>
  <c r="H214"/>
  <c r="F215"/>
  <c r="H215"/>
  <c r="F216"/>
  <c r="H216"/>
  <c r="F217"/>
  <c r="H217"/>
  <c r="F218"/>
  <c r="H218"/>
  <c r="F219"/>
  <c r="H219"/>
  <c r="F220"/>
  <c r="H220"/>
  <c r="F221"/>
  <c r="H221"/>
  <c r="F222"/>
  <c r="H222"/>
  <c r="F224"/>
  <c r="H224"/>
  <c r="F225"/>
  <c r="H225"/>
  <c r="F226"/>
  <c r="H226"/>
  <c r="F228"/>
  <c r="H228"/>
  <c r="F229"/>
  <c r="H229"/>
  <c r="F230"/>
  <c r="H230"/>
  <c r="F231"/>
  <c r="H231"/>
  <c r="F232"/>
  <c r="H232"/>
  <c r="F234"/>
  <c r="H234"/>
  <c r="F235"/>
  <c r="H235"/>
  <c r="F241"/>
  <c r="H241"/>
  <c r="F242"/>
  <c r="H242"/>
  <c r="F243"/>
  <c r="H243"/>
  <c r="F244"/>
  <c r="H244"/>
  <c r="F245"/>
  <c r="H245"/>
  <c r="F246"/>
  <c r="H246"/>
  <c r="F247"/>
  <c r="H247"/>
  <c r="F248"/>
  <c r="H248"/>
  <c r="F250"/>
  <c r="H250"/>
  <c r="F251"/>
  <c r="H251"/>
  <c r="F252"/>
  <c r="H252"/>
  <c r="F253"/>
  <c r="H253"/>
  <c r="F254"/>
  <c r="H254"/>
  <c r="F259"/>
  <c r="H259"/>
  <c r="F260"/>
  <c r="H260"/>
  <c r="F261"/>
  <c r="H261"/>
  <c r="F262"/>
  <c r="H262"/>
  <c r="F263"/>
  <c r="H263"/>
  <c r="F264"/>
  <c r="H264"/>
  <c r="F266"/>
  <c r="H266"/>
  <c r="F267"/>
  <c r="H267"/>
  <c r="F268"/>
  <c r="H268"/>
  <c r="E187"/>
  <c r="G187"/>
  <c r="I187"/>
  <c r="E190"/>
  <c r="G190"/>
  <c r="I190"/>
  <c r="E196"/>
  <c r="G196"/>
  <c r="I196"/>
  <c r="E204"/>
  <c r="G204"/>
  <c r="I204"/>
  <c r="E205"/>
  <c r="G205"/>
  <c r="I205"/>
  <c r="E223"/>
  <c r="G223"/>
  <c r="I223"/>
  <c r="E227"/>
  <c r="G227"/>
  <c r="I227"/>
  <c r="E233"/>
  <c r="G233"/>
  <c r="I233"/>
  <c r="E236"/>
  <c r="G236"/>
  <c r="I236"/>
  <c r="E237"/>
  <c r="G237"/>
  <c r="I237"/>
  <c r="E238"/>
  <c r="G238"/>
  <c r="I238"/>
  <c r="E239"/>
  <c r="G239"/>
  <c r="I239"/>
  <c r="E240"/>
  <c r="G240"/>
  <c r="I240"/>
  <c r="F187"/>
  <c r="H187"/>
  <c r="F190"/>
  <c r="H190"/>
  <c r="F196"/>
  <c r="H196"/>
  <c r="F204"/>
  <c r="H204"/>
  <c r="F205"/>
  <c r="H205"/>
  <c r="F223"/>
  <c r="H223"/>
  <c r="F227"/>
  <c r="H227"/>
  <c r="F233"/>
  <c r="H233"/>
  <c r="F236"/>
  <c r="H236"/>
  <c r="F237"/>
  <c r="H237"/>
  <c r="F238"/>
  <c r="H238"/>
  <c r="F239"/>
  <c r="H239"/>
  <c r="F240"/>
  <c r="H240"/>
  <c r="F249"/>
  <c r="H249"/>
  <c r="F255"/>
  <c r="H255"/>
  <c r="F256"/>
  <c r="H256"/>
  <c r="F257"/>
  <c r="H257"/>
  <c r="F258"/>
  <c r="H258"/>
  <c r="F265"/>
  <c r="H265"/>
  <c r="F269"/>
  <c r="H269"/>
  <c r="F270"/>
  <c r="H270"/>
  <c r="F271"/>
  <c r="H271"/>
  <c r="F272"/>
  <c r="G566"/>
  <c r="G597" s="1"/>
  <c r="H301"/>
  <c r="H445" s="1"/>
  <c r="H598" s="1"/>
  <c r="H447" s="1"/>
  <c r="F301"/>
  <c r="F445" s="1"/>
  <c r="F598" s="1"/>
  <c r="F447" s="1"/>
  <c r="I297"/>
  <c r="G297"/>
  <c r="E297"/>
  <c r="I296"/>
  <c r="G296"/>
  <c r="E296"/>
  <c r="I295"/>
  <c r="G295"/>
  <c r="E295"/>
  <c r="I294"/>
  <c r="G294"/>
  <c r="E294"/>
  <c r="I293"/>
  <c r="G293"/>
  <c r="E293"/>
  <c r="I292"/>
  <c r="G292"/>
  <c r="E292"/>
  <c r="I291"/>
  <c r="G291"/>
  <c r="E291"/>
  <c r="I290"/>
  <c r="G290"/>
  <c r="E290"/>
  <c r="I289"/>
  <c r="G289"/>
  <c r="E289"/>
  <c r="I288"/>
  <c r="G288"/>
  <c r="E288"/>
  <c r="I287"/>
  <c r="G287"/>
  <c r="E287"/>
  <c r="I286"/>
  <c r="G286"/>
  <c r="E286"/>
  <c r="I285"/>
  <c r="G285"/>
  <c r="E285"/>
  <c r="I284"/>
  <c r="G284"/>
  <c r="E284"/>
  <c r="I283"/>
  <c r="G283"/>
  <c r="E283"/>
  <c r="I282"/>
  <c r="G282"/>
  <c r="E282"/>
  <c r="I281"/>
  <c r="G281"/>
  <c r="E281"/>
  <c r="I280"/>
  <c r="G280"/>
  <c r="E280"/>
  <c r="I279"/>
  <c r="G279"/>
  <c r="E279"/>
  <c r="I278"/>
  <c r="G278"/>
  <c r="E278"/>
  <c r="I277"/>
  <c r="G277"/>
  <c r="E277"/>
  <c r="I276"/>
  <c r="G276"/>
  <c r="E276"/>
  <c r="I275"/>
  <c r="G275"/>
  <c r="E275"/>
  <c r="I274"/>
  <c r="G274"/>
  <c r="E274"/>
  <c r="I273"/>
  <c r="G273"/>
  <c r="E273"/>
  <c r="I272"/>
  <c r="G272"/>
  <c r="I271"/>
  <c r="E271"/>
  <c r="G270"/>
  <c r="I269"/>
  <c r="E269"/>
  <c r="G268"/>
  <c r="I267"/>
  <c r="E267"/>
  <c r="G266"/>
  <c r="I265"/>
  <c r="E265"/>
  <c r="G264"/>
  <c r="I263"/>
  <c r="E263"/>
  <c r="G262"/>
  <c r="I261"/>
  <c r="E261"/>
  <c r="G260"/>
  <c r="I259"/>
  <c r="E259"/>
  <c r="G258"/>
  <c r="I257"/>
  <c r="E257"/>
  <c r="G256"/>
  <c r="I255"/>
  <c r="E255"/>
  <c r="G254"/>
  <c r="I253"/>
  <c r="E253"/>
  <c r="G252"/>
  <c r="I251"/>
  <c r="E251"/>
  <c r="G250"/>
  <c r="I249"/>
  <c r="E249"/>
  <c r="G248"/>
  <c r="I247"/>
  <c r="E247"/>
  <c r="G246"/>
  <c r="I245"/>
  <c r="E245"/>
  <c r="G244"/>
  <c r="E1855"/>
  <c r="J1855" s="1"/>
  <c r="E1717"/>
  <c r="J1717" s="1"/>
  <c r="E1579"/>
  <c r="J1579" s="1"/>
  <c r="E1441"/>
  <c r="J1441" s="1"/>
  <c r="E1303"/>
  <c r="J1303" s="1"/>
  <c r="E1165"/>
  <c r="J1165" s="1"/>
  <c r="E1027"/>
  <c r="J1027" s="1"/>
  <c r="E889"/>
  <c r="J889" s="1"/>
  <c r="E751"/>
  <c r="J751" s="1"/>
  <c r="E419"/>
  <c r="J419" s="1"/>
  <c r="I301"/>
  <c r="I445" s="1"/>
  <c r="I598" s="1"/>
  <c r="I447" s="1"/>
  <c r="G301"/>
  <c r="G445" s="1"/>
  <c r="H297"/>
  <c r="F297"/>
  <c r="H296"/>
  <c r="F296"/>
  <c r="H295"/>
  <c r="F295"/>
  <c r="H294"/>
  <c r="F294"/>
  <c r="H293"/>
  <c r="F293"/>
  <c r="H292"/>
  <c r="F292"/>
  <c r="H291"/>
  <c r="F291"/>
  <c r="H290"/>
  <c r="F290"/>
  <c r="H289"/>
  <c r="F289"/>
  <c r="H288"/>
  <c r="F288"/>
  <c r="H287"/>
  <c r="F287"/>
  <c r="H286"/>
  <c r="F286"/>
  <c r="H285"/>
  <c r="F285"/>
  <c r="H284"/>
  <c r="F284"/>
  <c r="H283"/>
  <c r="F283"/>
  <c r="H282"/>
  <c r="F282"/>
  <c r="H281"/>
  <c r="F281"/>
  <c r="H280"/>
  <c r="F280"/>
  <c r="H279"/>
  <c r="F279"/>
  <c r="H278"/>
  <c r="F278"/>
  <c r="H277"/>
  <c r="F277"/>
  <c r="H276"/>
  <c r="F276"/>
  <c r="H275"/>
  <c r="F275"/>
  <c r="H274"/>
  <c r="F274"/>
  <c r="H273"/>
  <c r="F273"/>
  <c r="H272"/>
  <c r="E272"/>
  <c r="G271"/>
  <c r="I270"/>
  <c r="E270"/>
  <c r="G269"/>
  <c r="I268"/>
  <c r="E268"/>
  <c r="G267"/>
  <c r="I266"/>
  <c r="E266"/>
  <c r="G265"/>
  <c r="I264"/>
  <c r="E264"/>
  <c r="G263"/>
  <c r="I262"/>
  <c r="E262"/>
  <c r="G261"/>
  <c r="I260"/>
  <c r="E260"/>
  <c r="G259"/>
  <c r="I258"/>
  <c r="E258"/>
  <c r="G257"/>
  <c r="I256"/>
  <c r="E256"/>
  <c r="G255"/>
  <c r="I254"/>
  <c r="E254"/>
  <c r="G253"/>
  <c r="I252"/>
  <c r="E252"/>
  <c r="G251"/>
  <c r="I250"/>
  <c r="E250"/>
  <c r="G249"/>
  <c r="I248"/>
  <c r="E248"/>
  <c r="G247"/>
  <c r="I246"/>
  <c r="E246"/>
  <c r="G245"/>
  <c r="I244"/>
  <c r="J246" l="1"/>
  <c r="J250"/>
  <c r="J254"/>
  <c r="J258"/>
  <c r="J262"/>
  <c r="J266"/>
  <c r="J270"/>
  <c r="G446"/>
  <c r="G598"/>
  <c r="G447" s="1"/>
  <c r="J248"/>
  <c r="J252"/>
  <c r="J256"/>
  <c r="J260"/>
  <c r="J264"/>
  <c r="J268"/>
  <c r="J272"/>
  <c r="E301"/>
  <c r="E445" s="1"/>
  <c r="E598" s="1"/>
  <c r="J245"/>
  <c r="J249"/>
  <c r="J253"/>
  <c r="J257"/>
  <c r="J261"/>
  <c r="J265"/>
  <c r="J269"/>
  <c r="J274"/>
  <c r="J276"/>
  <c r="J278"/>
  <c r="J280"/>
  <c r="J282"/>
  <c r="J284"/>
  <c r="J286"/>
  <c r="J288"/>
  <c r="J290"/>
  <c r="J292"/>
  <c r="J294"/>
  <c r="J296"/>
  <c r="J240"/>
  <c r="J238"/>
  <c r="J236"/>
  <c r="J227"/>
  <c r="J205"/>
  <c r="J196"/>
  <c r="J187"/>
  <c r="J243"/>
  <c r="J241"/>
  <c r="J234"/>
  <c r="J231"/>
  <c r="J229"/>
  <c r="J226"/>
  <c r="J224"/>
  <c r="J221"/>
  <c r="J219"/>
  <c r="J217"/>
  <c r="J215"/>
  <c r="J213"/>
  <c r="J211"/>
  <c r="J209"/>
  <c r="J207"/>
  <c r="J203"/>
  <c r="J201"/>
  <c r="J199"/>
  <c r="J197"/>
  <c r="J194"/>
  <c r="J192"/>
  <c r="J189"/>
  <c r="J566"/>
  <c r="J247"/>
  <c r="J251"/>
  <c r="J255"/>
  <c r="J259"/>
  <c r="J263"/>
  <c r="J267"/>
  <c r="J271"/>
  <c r="J273"/>
  <c r="J275"/>
  <c r="J277"/>
  <c r="J279"/>
  <c r="J281"/>
  <c r="J283"/>
  <c r="J285"/>
  <c r="J287"/>
  <c r="J289"/>
  <c r="J291"/>
  <c r="J293"/>
  <c r="J295"/>
  <c r="J297"/>
  <c r="J239"/>
  <c r="J237"/>
  <c r="J233"/>
  <c r="J223"/>
  <c r="J204"/>
  <c r="J190"/>
  <c r="J244"/>
  <c r="J242"/>
  <c r="J235"/>
  <c r="J232"/>
  <c r="J230"/>
  <c r="J228"/>
  <c r="J225"/>
  <c r="J222"/>
  <c r="J220"/>
  <c r="J218"/>
  <c r="J216"/>
  <c r="J214"/>
  <c r="J212"/>
  <c r="J210"/>
  <c r="J208"/>
  <c r="J206"/>
  <c r="J202"/>
  <c r="J200"/>
  <c r="J198"/>
  <c r="J195"/>
  <c r="J193"/>
  <c r="J191"/>
  <c r="J188"/>
  <c r="E447" l="1"/>
  <c r="D447" s="1"/>
  <c r="D598"/>
</calcChain>
</file>

<file path=xl/comments1.xml><?xml version="1.0" encoding="utf-8"?>
<comments xmlns="http://schemas.openxmlformats.org/spreadsheetml/2006/main">
  <authors>
    <author xml:space="preserve"> </author>
  </authors>
  <commentList>
    <comment ref="D125" authorId="0">
      <text>
        <r>
          <rPr>
            <i/>
            <u/>
            <sz val="9"/>
            <color indexed="8"/>
            <rFont val="Tahoma"/>
            <family val="2"/>
          </rPr>
          <t>Забележка:</t>
        </r>
        <r>
          <rPr>
            <sz val="9"/>
            <color indexed="8"/>
            <rFont val="Tahoma"/>
            <family val="2"/>
          </rPr>
          <t xml:space="preserve"> За целите на касовото изпълнение сумите по § 40-00 се представят като приходна позиция, с изключение на § 40-71, който се представя  като намаление на съответната разходна позиция по бюджета на Държавната агенция "Държавен резерв и военновременни запаси".
</t>
        </r>
      </text>
    </comment>
    <comment ref="D170" authorId="0">
      <text>
        <r>
          <rPr>
            <b/>
            <sz val="12"/>
            <color indexed="8"/>
            <rFont val="Tahoma"/>
            <family val="2"/>
          </rPr>
          <t xml:space="preserve">забележка: </t>
        </r>
        <r>
          <rPr>
            <sz val="12"/>
            <color indexed="8"/>
            <rFont val="Tahoma"/>
            <family val="2"/>
          </rPr>
          <t xml:space="preserve">Въвежда се само стойността на данъка върху таксиметров превоз на пътници
</t>
        </r>
      </text>
    </comment>
    <comment ref="D216" authorId="0">
      <text>
        <r>
          <rPr>
            <sz val="10"/>
            <color indexed="8"/>
            <rFont val="Times New Roman"/>
            <family val="1"/>
          </rPr>
          <t xml:space="preserve">използва се от разпоредители с представителства в чужбина 
</t>
        </r>
      </text>
    </comment>
    <comment ref="D220" authorId="0">
      <text>
        <r>
          <rPr>
            <sz val="10"/>
            <color indexed="8"/>
            <rFont val="Times New Roman"/>
            <family val="1"/>
          </rPr>
          <t>тук се отчитат разходите за СБКО, неотчетени по други позиции на ЕБК</t>
        </r>
      </text>
    </comment>
    <comment ref="D221" authorId="0">
      <text>
        <r>
          <rPr>
            <sz val="10"/>
            <color indexed="8"/>
            <rFont val="Times New Roman"/>
            <family val="1"/>
          </rPr>
          <t>В § 10-92 не се включват наказателните лихви за данъци и осигурителни вноски, както и административните санкции, които подлежат на отчитане по разходен § 19-00.</t>
        </r>
      </text>
    </comment>
    <comment ref="D296" authorId="0">
      <text>
        <r>
          <rPr>
            <b/>
            <sz val="10"/>
            <color indexed="8"/>
            <rFont val="Times New Roman"/>
            <family val="1"/>
          </rPr>
          <t xml:space="preserve">Забележка: </t>
        </r>
        <r>
          <rPr>
            <sz val="10"/>
            <color indexed="8"/>
            <rFont val="Times New Roman"/>
            <family val="1"/>
          </rPr>
          <t>За целите на касовото изпълнение сумите по § 40-00 се представят като приходна позиция, с изключение на § 40-71, който се представя  като намаление на съответната разходна позиция по бюджета на Държавната агенция "Държавен резерв и военновременни запаси".</t>
        </r>
      </text>
    </comment>
    <comment ref="C297" authorId="0">
      <text>
        <r>
          <rPr>
            <b/>
            <sz val="10"/>
            <color indexed="8"/>
            <rFont val="Times New Roman"/>
            <family val="1"/>
          </rPr>
          <t xml:space="preserve">Забележка: </t>
        </r>
        <r>
          <rPr>
            <sz val="10"/>
            <color indexed="8"/>
            <rFont val="Times New Roman"/>
            <family val="1"/>
          </rPr>
          <t>Използва се само като планов показател от ЦБ, Народното събрание, ВСС, НОИ, НЗОК и общините.  По тази позиция не може да има суми по отчет. Ползването на тези средства следва да се отчита. по съответните разходни параграфи и дейности в резултат на корекция по бюджета.</t>
        </r>
      </text>
    </comment>
    <comment ref="C468" authorId="0">
      <text>
        <r>
          <rPr>
            <b/>
            <sz val="11"/>
            <color indexed="8"/>
            <rFont val="Tahoma"/>
            <family val="2"/>
          </rPr>
          <t xml:space="preserve">Забележка: </t>
        </r>
        <r>
          <rPr>
            <sz val="11"/>
            <color indexed="8"/>
            <rFont val="Tahoma"/>
            <family val="2"/>
          </rPr>
          <t xml:space="preserve">§ 72-00 включва и възмездна финансова помощ, при която не се дължи лихва.
</t>
        </r>
      </text>
    </comment>
    <comment ref="D562" authorId="0">
      <text>
        <r>
          <rPr>
            <i/>
            <u/>
            <sz val="10"/>
            <color indexed="8"/>
            <rFont val="Times New Roman"/>
            <family val="1"/>
          </rPr>
          <t>Забележка:</t>
        </r>
        <r>
          <rPr>
            <sz val="10"/>
            <color indexed="8"/>
            <rFont val="Times New Roman"/>
            <family val="1"/>
          </rPr>
          <t xml:space="preserve"> § 93-55 и 93-56 се използва само от НАП.</t>
        </r>
      </text>
    </comment>
    <comment ref="D563" authorId="0">
      <text>
        <r>
          <rPr>
            <i/>
            <u/>
            <sz val="10"/>
            <color indexed="8"/>
            <rFont val="Times New Roman"/>
            <family val="1"/>
          </rPr>
          <t>Забележка:</t>
        </r>
        <r>
          <rPr>
            <sz val="10"/>
            <color indexed="8"/>
            <rFont val="Times New Roman"/>
            <family val="1"/>
          </rPr>
          <t xml:space="preserve"> § 93-55 и 93-56 се използва само от НАП.</t>
        </r>
      </text>
    </comment>
    <comment ref="C586" authorId="0">
      <text>
        <r>
          <rPr>
            <i/>
            <u/>
            <sz val="9"/>
            <color indexed="8"/>
            <rFont val="Times New Roman"/>
            <family val="1"/>
          </rPr>
          <t>Забележки:</t>
        </r>
        <r>
          <rPr>
            <sz val="9"/>
            <color indexed="8"/>
            <rFont val="Times New Roman"/>
            <family val="1"/>
          </rPr>
          <t xml:space="preserve"> 
    1. В отчетите за касовото изпълнение на ЦБ сумите по § 96-00 се посочват с обратен знак.
</t>
        </r>
        <r>
          <rPr>
            <sz val="9"/>
            <color indexed="8"/>
            <rFont val="Tahoma"/>
            <family val="2"/>
          </rPr>
          <t xml:space="preserve">   </t>
        </r>
        <r>
          <rPr>
            <sz val="10"/>
            <color indexed="8"/>
            <rFont val="Times New Roman"/>
            <family val="1"/>
          </rPr>
          <t xml:space="preserve"> 2. § 96-00 не се прилага за банковите сметки 6301 на министерствата и ведомствата в БНБ.</t>
        </r>
      </text>
    </comment>
    <comment ref="B605" authorId="0">
      <text>
        <r>
          <rPr>
            <sz val="10"/>
            <color indexed="8"/>
            <rFont val="Times New Roman"/>
            <family val="1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</rPr>
          <t>ДД</t>
        </r>
        <r>
          <rPr>
            <b/>
            <i/>
            <sz val="11"/>
            <color indexed="10"/>
            <rFont val="Times New Roman"/>
            <family val="1"/>
          </rPr>
          <t>ММ</t>
        </r>
        <r>
          <rPr>
            <b/>
            <sz val="11"/>
            <color indexed="16"/>
            <rFont val="Times New Roman"/>
            <family val="1"/>
          </rPr>
          <t>ГГГГ</t>
        </r>
        <r>
          <rPr>
            <b/>
            <sz val="11"/>
            <color indexed="8"/>
            <rFont val="Times New Roman"/>
            <family val="1"/>
          </rPr>
          <t xml:space="preserve">.
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</authors>
  <commentList>
    <comment ref="B338" authorId="0">
      <text>
        <r>
          <rPr>
            <sz val="10"/>
            <color indexed="8"/>
            <rFont val="Times New Roman"/>
            <family val="1"/>
          </rPr>
          <t xml:space="preserve">Променено наименова-ние с </t>
        </r>
        <r>
          <rPr>
            <b/>
            <sz val="10"/>
            <color indexed="8"/>
            <rFont val="Times New Roman"/>
            <family val="1"/>
          </rPr>
          <t>ДДС № 08/2013 г.</t>
        </r>
      </text>
    </comment>
    <comment ref="B341" authorId="0">
      <text>
        <r>
          <rPr>
            <sz val="10"/>
            <color indexed="8"/>
            <rFont val="Times New Roman"/>
            <family val="1"/>
          </rPr>
          <t xml:space="preserve">Променено наименова-ние с </t>
        </r>
        <r>
          <rPr>
            <b/>
            <sz val="10"/>
            <color indexed="8"/>
            <rFont val="Times New Roman"/>
            <family val="1"/>
          </rPr>
          <t>ДДС № 08/2013 г.</t>
        </r>
      </text>
    </comment>
    <comment ref="B342" authorId="0">
      <text>
        <r>
          <rPr>
            <sz val="10"/>
            <color indexed="8"/>
            <rFont val="Times New Roman"/>
            <family val="1"/>
          </rPr>
          <t xml:space="preserve">Променено наименова-ние с </t>
        </r>
        <r>
          <rPr>
            <b/>
            <sz val="10"/>
            <color indexed="8"/>
            <rFont val="Times New Roman"/>
            <family val="1"/>
          </rPr>
          <t>ДДС № 08/2013 г.</t>
        </r>
      </text>
    </comment>
    <comment ref="B344" authorId="0">
      <text>
        <r>
          <rPr>
            <sz val="10"/>
            <color indexed="8"/>
            <rFont val="Times New Roman"/>
            <family val="1"/>
          </rPr>
          <t xml:space="preserve">Променено наименова-ние с </t>
        </r>
        <r>
          <rPr>
            <b/>
            <sz val="10"/>
            <color indexed="8"/>
            <rFont val="Times New Roman"/>
            <family val="1"/>
          </rPr>
          <t>ДДС № 08/2009 г.</t>
        </r>
      </text>
    </comment>
    <comment ref="A346" authorId="0">
      <text>
        <r>
          <rPr>
            <sz val="10"/>
            <color indexed="8"/>
            <rFont val="Times New Roman"/>
            <family val="1"/>
          </rPr>
          <t xml:space="preserve">Допълнено с </t>
        </r>
        <r>
          <rPr>
            <b/>
            <sz val="10"/>
            <color indexed="8"/>
            <rFont val="Times New Roman"/>
            <family val="1"/>
          </rPr>
          <t>ДДС № 08/2009 г.</t>
        </r>
      </text>
    </comment>
    <comment ref="B346" authorId="0">
      <text>
        <r>
          <rPr>
            <sz val="10"/>
            <color indexed="8"/>
            <rFont val="Times New Roman"/>
            <family val="1"/>
          </rPr>
          <t xml:space="preserve">Променено наименова-ние с </t>
        </r>
        <r>
          <rPr>
            <b/>
            <sz val="10"/>
            <color indexed="8"/>
            <rFont val="Times New Roman"/>
            <family val="1"/>
          </rPr>
          <t>ДДС № 08/2013 г.</t>
        </r>
      </text>
    </comment>
    <comment ref="A373" authorId="0">
      <text>
        <r>
          <rPr>
            <sz val="10"/>
            <color indexed="8"/>
            <rFont val="Times New Roman"/>
            <family val="1"/>
          </rPr>
          <t xml:space="preserve">Допълнено с
 </t>
        </r>
        <r>
          <rPr>
            <b/>
            <sz val="10"/>
            <color indexed="8"/>
            <rFont val="Times New Roman"/>
            <family val="1"/>
          </rPr>
          <t>ДДС № 08/2013 г.</t>
        </r>
      </text>
    </comment>
    <comment ref="A374" authorId="0">
      <text>
        <r>
          <rPr>
            <sz val="10"/>
            <color indexed="8"/>
            <rFont val="Times New Roman"/>
            <family val="1"/>
          </rPr>
          <t xml:space="preserve">Допълнено с
 </t>
        </r>
        <r>
          <rPr>
            <b/>
            <sz val="10"/>
            <color indexed="8"/>
            <rFont val="Times New Roman"/>
            <family val="1"/>
          </rPr>
          <t>ДДС № 08/2013 г.</t>
        </r>
      </text>
    </comment>
    <comment ref="A581" authorId="0">
      <text>
        <r>
          <rPr>
            <sz val="10"/>
            <color indexed="8"/>
            <rFont val="Times New Roman Cyr"/>
            <family val="1"/>
          </rPr>
          <t xml:space="preserve">Открит съгласно </t>
        </r>
        <r>
          <rPr>
            <b/>
            <sz val="10"/>
            <color indexed="8"/>
            <rFont val="Times New Roman Cyr"/>
            <family val="1"/>
          </rPr>
          <t>т. 6.1</t>
        </r>
        <r>
          <rPr>
            <sz val="10"/>
            <color indexed="8"/>
            <rFont val="Times New Roman Cyr"/>
            <family val="1"/>
          </rPr>
          <t xml:space="preserve"> от  писмо на МФ </t>
        </r>
        <r>
          <rPr>
            <b/>
            <i/>
            <sz val="10"/>
            <color indexed="62"/>
            <rFont val="Times New Roman Cyr"/>
            <family val="1"/>
          </rPr>
          <t>БДС № 15</t>
        </r>
        <r>
          <rPr>
            <b/>
            <i/>
            <sz val="10"/>
            <color indexed="8"/>
            <rFont val="Times New Roman Cyr"/>
            <family val="1"/>
          </rPr>
          <t>/</t>
        </r>
        <r>
          <rPr>
            <b/>
            <i/>
            <sz val="10"/>
            <color indexed="10"/>
            <rFont val="Times New Roman CYR"/>
            <family val="1"/>
          </rPr>
          <t>16.08.2001 г.</t>
        </r>
      </text>
    </comment>
    <comment ref="A598" authorId="0">
      <text>
        <r>
          <rPr>
            <sz val="10"/>
            <color indexed="8"/>
            <rFont val="Times New Roman Cyr"/>
            <family val="1"/>
          </rPr>
          <t xml:space="preserve">Открит съгласно </t>
        </r>
        <r>
          <rPr>
            <b/>
            <sz val="10"/>
            <color indexed="8"/>
            <rFont val="Times New Roman Cyr"/>
            <family val="1"/>
          </rPr>
          <t>т. 1.1</t>
        </r>
        <r>
          <rPr>
            <sz val="10"/>
            <color indexed="8"/>
            <rFont val="Times New Roman Cyr"/>
            <family val="1"/>
          </rPr>
          <t xml:space="preserve"> от  писмо на МФ </t>
        </r>
        <r>
          <rPr>
            <b/>
            <i/>
            <sz val="10"/>
            <color indexed="62"/>
            <rFont val="Times New Roman Cyr"/>
            <family val="1"/>
          </rPr>
          <t>БДС № 15</t>
        </r>
        <r>
          <rPr>
            <b/>
            <i/>
            <sz val="10"/>
            <color indexed="8"/>
            <rFont val="Times New Roman Cyr"/>
            <family val="1"/>
          </rPr>
          <t>/</t>
        </r>
        <r>
          <rPr>
            <b/>
            <i/>
            <sz val="10"/>
            <color indexed="10"/>
            <rFont val="Times New Roman CYR"/>
            <family val="1"/>
          </rPr>
          <t>16.08.2001 г.</t>
        </r>
      </text>
    </comment>
  </commentList>
</comments>
</file>

<file path=xl/comments3.xml><?xml version="1.0" encoding="utf-8"?>
<comments xmlns="http://schemas.openxmlformats.org/spreadsheetml/2006/main">
  <authors>
    <author xml:space="preserve"> </author>
  </authors>
  <commentList>
    <comment ref="D1769" authorId="0">
      <text>
        <r>
          <rPr>
            <sz val="10"/>
            <color indexed="8"/>
            <rFont val="Times New Roman"/>
            <family val="1"/>
          </rPr>
          <t xml:space="preserve">използва се от разпоредители с представителства в чужбина 
</t>
        </r>
      </text>
    </comment>
    <comment ref="D1773" authorId="0">
      <text>
        <r>
          <rPr>
            <sz val="10"/>
            <color indexed="8"/>
            <rFont val="Times New Roman"/>
            <family val="1"/>
          </rPr>
          <t>тук се отчитат разходите за СБКО, неотчетени по други позиции на ЕБК</t>
        </r>
      </text>
    </comment>
    <comment ref="D1774" authorId="0">
      <text>
        <r>
          <rPr>
            <sz val="10"/>
            <color indexed="8"/>
            <rFont val="Times New Roman"/>
            <family val="1"/>
          </rPr>
          <t>В § 10-92 не се включват наказателните лихви за данъци и осигурителни вноски, както и административните санкции, които подлежат на отчитане по разходен § 19-00.</t>
        </r>
      </text>
    </comment>
    <comment ref="D1849" authorId="0">
      <text>
        <r>
          <rPr>
            <b/>
            <sz val="10"/>
            <color indexed="8"/>
            <rFont val="Times New Roman"/>
            <family val="1"/>
          </rPr>
          <t xml:space="preserve">Забележка: </t>
        </r>
        <r>
          <rPr>
            <sz val="10"/>
            <color indexed="8"/>
            <rFont val="Times New Roman"/>
            <family val="1"/>
          </rPr>
          <t>За целите на касовото изпълнение сумите по § 40-00 се представят като приходна позиция, с изключение на § 40-71, който се представя  като намаление на съответната разходна позиция по бюджета на Държавната агенция "Държавен резерв и военновременни запаси".</t>
        </r>
      </text>
    </comment>
    <comment ref="C1850" authorId="0">
      <text>
        <r>
          <rPr>
            <b/>
            <sz val="10"/>
            <color indexed="8"/>
            <rFont val="Times New Roman"/>
            <family val="1"/>
          </rPr>
          <t xml:space="preserve">Забележка: </t>
        </r>
        <r>
          <rPr>
            <sz val="10"/>
            <color indexed="8"/>
            <rFont val="Times New Roman"/>
            <family val="1"/>
          </rPr>
          <t>Използва се само като планов показател от ЦБ, Народното събрание, ВСС, НОИ, НЗОК и общините.  По тази позиция не може да има суми по отчет. Ползването на тези средства следва да се отчита. по съответните разходни параграфи и дейности в резултат на корекция по бюджета.</t>
        </r>
      </text>
    </comment>
    <comment ref="C1851" authorId="0">
      <text>
        <r>
          <rPr>
            <b/>
            <sz val="10"/>
            <color indexed="8"/>
            <rFont val="Times New Roman"/>
            <family val="1"/>
          </rPr>
          <t xml:space="preserve">Забележка: </t>
        </r>
        <r>
          <rPr>
            <sz val="10"/>
            <color indexed="8"/>
            <rFont val="Times New Roman"/>
            <family val="1"/>
          </rPr>
          <t>Използва се само като планов показател от ЦБ, Народното събрание, ВСС, НОИ, НЗОК и общините.  По тази позиция не може да има суми по отчет. Ползването на тези средства следва да се отчита. по съответните разходни параграфи и дейности в резултат на корекция по бюджета.</t>
        </r>
      </text>
    </comment>
  </commentList>
</comments>
</file>

<file path=xl/sharedStrings.xml><?xml version="1.0" encoding="utf-8"?>
<sst xmlns="http://schemas.openxmlformats.org/spreadsheetml/2006/main" count="3120" uniqueCount="1768">
  <si>
    <t>a</t>
  </si>
  <si>
    <t>b</t>
  </si>
  <si>
    <t>c</t>
  </si>
  <si>
    <t>d</t>
  </si>
  <si>
    <t>f</t>
  </si>
  <si>
    <t>print</t>
  </si>
  <si>
    <t>година</t>
  </si>
  <si>
    <t>1.01</t>
  </si>
  <si>
    <t xml:space="preserve"> </t>
  </si>
  <si>
    <t xml:space="preserve">за периода от </t>
  </si>
  <si>
    <t>до</t>
  </si>
  <si>
    <t>(наименование на разпоредителя с бюджет)</t>
  </si>
  <si>
    <t>код по ЕБК:</t>
  </si>
  <si>
    <t>(наименование на първостепенния разпоредител с бюджет)</t>
  </si>
  <si>
    <t>(в лева)</t>
  </si>
  <si>
    <t>I. П Р И Х О Д И,  П О М О Щ И   И   Д А Р Е Н И Я</t>
  </si>
  <si>
    <t>Годишен отчет</t>
  </si>
  <si>
    <t>Бюджет</t>
  </si>
  <si>
    <t>Прогноза</t>
  </si>
  <si>
    <t>§§</t>
  </si>
  <si>
    <t>под-§§</t>
  </si>
  <si>
    <t>Н А И М Е Н О В А Н И Е</t>
  </si>
  <si>
    <t xml:space="preserve"> 0 1 ¦</t>
  </si>
  <si>
    <t>Данък върху доходите на физически лица:</t>
  </si>
  <si>
    <r>
      <rPr>
        <sz val="12"/>
        <rFont val="Times New Roman CYR"/>
        <family val="1"/>
      </rPr>
      <t xml:space="preserve">от доходи по </t>
    </r>
    <r>
      <rPr>
        <b/>
        <i/>
        <sz val="12"/>
        <rFont val="Times New Roman CYR"/>
        <family val="1"/>
      </rPr>
      <t>трудови, служебни и приравнени</t>
    </r>
    <r>
      <rPr>
        <sz val="12"/>
        <rFont val="Times New Roman CYR"/>
        <family val="1"/>
      </rPr>
      <t xml:space="preserve"> на тях правоотношения</t>
    </r>
  </si>
  <si>
    <t>за доходи на  еднолични търговци, свободни професии, извънтрудови правоотношения и др.</t>
  </si>
  <si>
    <t>патентен данък и данък върху таксиметров превоз на пътници</t>
  </si>
  <si>
    <t>окончателен данък върху доходите от лихви по банкови сметки на местните физически лица</t>
  </si>
  <si>
    <t>окончателен данък  върху доходи на местни и чуждестранни физически лица по чл. 37 и 38 от ЗДДФЛ</t>
  </si>
  <si>
    <t>Корпоративен данък:</t>
  </si>
  <si>
    <r>
      <rPr>
        <sz val="12"/>
        <rFont val="Times New Roman CYR"/>
        <family val="1"/>
      </rPr>
      <t xml:space="preserve">корпоративен данък от </t>
    </r>
    <r>
      <rPr>
        <b/>
        <i/>
        <sz val="12"/>
        <rFont val="Times New Roman CYR"/>
        <family val="1"/>
      </rPr>
      <t>нефинансови предприятия</t>
    </r>
  </si>
  <si>
    <r>
      <rPr>
        <sz val="12"/>
        <rFont val="Times New Roman CYR"/>
        <family val="1"/>
      </rPr>
      <t xml:space="preserve">корпоративен данък от </t>
    </r>
    <r>
      <rPr>
        <b/>
        <i/>
        <sz val="12"/>
        <rFont val="Times New Roman CYR"/>
        <family val="1"/>
      </rPr>
      <t>финансови институции</t>
    </r>
  </si>
  <si>
    <r>
      <rPr>
        <sz val="12"/>
        <rFont val="Times New Roman CYR"/>
        <family val="1"/>
      </rPr>
      <t xml:space="preserve">корпоративен данък от </t>
    </r>
    <r>
      <rPr>
        <b/>
        <i/>
        <sz val="12"/>
        <rFont val="Times New Roman CYR"/>
        <family val="1"/>
      </rPr>
      <t>юридически лица с нестопанска цел</t>
    </r>
  </si>
  <si>
    <r>
      <rPr>
        <sz val="12"/>
        <rFont val="Times New Roman CYR"/>
        <family val="1"/>
      </rPr>
      <t xml:space="preserve">корпоративен данък от </t>
    </r>
    <r>
      <rPr>
        <b/>
        <i/>
        <sz val="12"/>
        <rFont val="Times New Roman CYR"/>
        <family val="1"/>
      </rPr>
      <t>застрахователни дружества</t>
    </r>
  </si>
  <si>
    <t>Данъци върху дивидентите, ликвидационните дялове и доходите на местни и чуждестранни лица:</t>
  </si>
  <si>
    <r>
      <rPr>
        <sz val="12"/>
        <rFont val="Times New Roman CYR"/>
        <family val="1"/>
      </rPr>
      <t xml:space="preserve">данък върху </t>
    </r>
    <r>
      <rPr>
        <b/>
        <sz val="12"/>
        <rFont val="Times New Roman CYR"/>
        <family val="1"/>
      </rPr>
      <t>дивидентите</t>
    </r>
    <r>
      <rPr>
        <sz val="12"/>
        <rFont val="Times New Roman CYR"/>
        <family val="1"/>
      </rPr>
      <t xml:space="preserve"> и </t>
    </r>
    <r>
      <rPr>
        <b/>
        <sz val="12"/>
        <rFont val="Times New Roman CYR"/>
        <family val="1"/>
      </rPr>
      <t xml:space="preserve">ликвидационните дялове </t>
    </r>
    <r>
      <rPr>
        <sz val="12"/>
        <rFont val="Times New Roman CYR"/>
        <family val="1"/>
      </rPr>
      <t xml:space="preserve">на </t>
    </r>
    <r>
      <rPr>
        <b/>
        <i/>
        <sz val="12"/>
        <rFont val="Times New Roman CYR"/>
        <family val="1"/>
      </rPr>
      <t>местни юридически лица</t>
    </r>
  </si>
  <si>
    <r>
      <rPr>
        <sz val="12"/>
        <rFont val="Times New Roman CYR"/>
        <family val="1"/>
      </rPr>
      <t xml:space="preserve">данък върху </t>
    </r>
    <r>
      <rPr>
        <b/>
        <sz val="12"/>
        <rFont val="Times New Roman CYR"/>
        <family val="1"/>
      </rPr>
      <t>дивидентите</t>
    </r>
    <r>
      <rPr>
        <sz val="12"/>
        <rFont val="Times New Roman CYR"/>
        <family val="1"/>
      </rPr>
      <t xml:space="preserve"> и </t>
    </r>
    <r>
      <rPr>
        <b/>
        <sz val="12"/>
        <rFont val="Times New Roman CYR"/>
        <family val="1"/>
      </rPr>
      <t>ликвидационните дялове</t>
    </r>
    <r>
      <rPr>
        <sz val="12"/>
        <rFont val="Times New Roman CYR"/>
        <family val="1"/>
      </rPr>
      <t xml:space="preserve"> на </t>
    </r>
    <r>
      <rPr>
        <b/>
        <i/>
        <sz val="12"/>
        <rFont val="Times New Roman CYR"/>
        <family val="1"/>
      </rPr>
      <t>бюджетни предприятия</t>
    </r>
  </si>
  <si>
    <r>
      <rPr>
        <sz val="12"/>
        <rFont val="Times New Roman CYR"/>
      </rPr>
      <t xml:space="preserve">данък върху дивидентите и ликвидационните дялове на </t>
    </r>
    <r>
      <rPr>
        <i/>
        <sz val="12"/>
        <rFont val="Times New Roman CYR"/>
      </rPr>
      <t>чуждестрани юридически лица</t>
    </r>
  </si>
  <si>
    <t>данък при източника върху доходи на чуждестранни юридически лица</t>
  </si>
  <si>
    <r>
      <rPr>
        <sz val="12"/>
        <rFont val="Times New Roman CYR"/>
        <family val="1"/>
      </rPr>
      <t xml:space="preserve">данък върху </t>
    </r>
    <r>
      <rPr>
        <b/>
        <sz val="12"/>
        <rFont val="Times New Roman Cyr"/>
      </rPr>
      <t xml:space="preserve">дивидентите </t>
    </r>
    <r>
      <rPr>
        <sz val="12"/>
        <rFont val="Times New Roman CYR"/>
      </rPr>
      <t>и</t>
    </r>
    <r>
      <rPr>
        <b/>
        <sz val="12"/>
        <rFont val="Times New Roman Cyr"/>
      </rPr>
      <t xml:space="preserve"> ликвидационните дялове</t>
    </r>
    <r>
      <rPr>
        <sz val="12"/>
        <rFont val="Times New Roman CYR"/>
        <family val="1"/>
      </rPr>
      <t xml:space="preserve"> на</t>
    </r>
    <r>
      <rPr>
        <b/>
        <i/>
        <sz val="12"/>
        <rFont val="Times New Roman CYR"/>
      </rPr>
      <t xml:space="preserve"> физически лица</t>
    </r>
  </si>
  <si>
    <t>Осигурителни вноски</t>
  </si>
  <si>
    <r>
      <rPr>
        <sz val="12"/>
        <rFont val="Times New Roman CYR"/>
        <family val="1"/>
      </rPr>
      <t xml:space="preserve">вноски за работници и служители </t>
    </r>
    <r>
      <rPr>
        <b/>
        <i/>
        <sz val="12"/>
        <rFont val="Times New Roman CYR"/>
        <family val="1"/>
      </rPr>
      <t>от работодатели</t>
    </r>
  </si>
  <si>
    <r>
      <rPr>
        <sz val="12"/>
        <rFont val="Times New Roman CYR"/>
        <family val="1"/>
      </rPr>
      <t xml:space="preserve">вноски от работници и служители </t>
    </r>
    <r>
      <rPr>
        <b/>
        <i/>
        <sz val="12"/>
        <rFont val="Times New Roman CYR"/>
        <family val="1"/>
      </rPr>
      <t>(лична вноска)</t>
    </r>
    <r>
      <rPr>
        <sz val="12"/>
        <rFont val="Times New Roman CYR"/>
        <family val="1"/>
      </rPr>
      <t xml:space="preserve"> </t>
    </r>
  </si>
  <si>
    <r>
      <rPr>
        <sz val="12"/>
        <rFont val="Times New Roman CYR"/>
        <family val="1"/>
      </rPr>
      <t xml:space="preserve">вноски от </t>
    </r>
    <r>
      <rPr>
        <b/>
        <i/>
        <sz val="12"/>
        <rFont val="Times New Roman CYR"/>
        <family val="1"/>
      </rPr>
      <t>самонаети лица</t>
    </r>
    <r>
      <rPr>
        <sz val="12"/>
        <rFont val="Times New Roman CYR"/>
        <family val="1"/>
      </rPr>
      <t xml:space="preserve"> (самоосигуряващи се лица) </t>
    </r>
  </si>
  <si>
    <r>
      <rPr>
        <sz val="12"/>
        <rFont val="Times New Roman CYR"/>
        <family val="1"/>
      </rPr>
      <t>вноски  за</t>
    </r>
    <r>
      <rPr>
        <b/>
        <i/>
        <sz val="12"/>
        <rFont val="Times New Roman CYR"/>
      </rPr>
      <t xml:space="preserve"> други категории </t>
    </r>
    <r>
      <rPr>
        <sz val="12"/>
        <rFont val="Times New Roman CYR"/>
        <family val="1"/>
      </rPr>
      <t>осигурени лица</t>
    </r>
  </si>
  <si>
    <t>вноски по чл. 4б и 4в от КСО за сметка на осигурителя</t>
  </si>
  <si>
    <t>вноски по чл. 4б от КСО за сметка на осигурените лица</t>
  </si>
  <si>
    <t xml:space="preserve">вноски по чл. 4б от КСО от самонаети лица (самоосигуряващи се лица) </t>
  </si>
  <si>
    <t>Здравно-осигурителни вноски</t>
  </si>
  <si>
    <r>
      <rPr>
        <sz val="12"/>
        <rFont val="Times New Roman CYR"/>
        <family val="1"/>
      </rPr>
      <t xml:space="preserve">здравно-осигурителни вноски за работници и служители </t>
    </r>
    <r>
      <rPr>
        <b/>
        <i/>
        <sz val="12"/>
        <rFont val="Times New Roman CYR"/>
        <family val="1"/>
      </rPr>
      <t>от работодатели</t>
    </r>
  </si>
  <si>
    <r>
      <rPr>
        <sz val="12"/>
        <rFont val="Times New Roman CYR"/>
        <family val="1"/>
      </rPr>
      <t xml:space="preserve">здравно-осигурителни вноски от работници и служители </t>
    </r>
    <r>
      <rPr>
        <b/>
        <i/>
        <sz val="12"/>
        <rFont val="Times New Roman CYR"/>
        <family val="1"/>
      </rPr>
      <t>(лична вноска)</t>
    </r>
    <r>
      <rPr>
        <sz val="12"/>
        <rFont val="Times New Roman CYR"/>
        <family val="1"/>
      </rPr>
      <t xml:space="preserve"> </t>
    </r>
  </si>
  <si>
    <r>
      <rPr>
        <sz val="12"/>
        <rFont val="Times New Roman CYR"/>
        <family val="1"/>
      </rPr>
      <t xml:space="preserve">здравно-осигурителни вноски от самонаети </t>
    </r>
    <r>
      <rPr>
        <b/>
        <i/>
        <sz val="12"/>
        <rFont val="Times New Roman CYR"/>
        <family val="1"/>
      </rPr>
      <t>(самоосигуряващи се лица)</t>
    </r>
    <r>
      <rPr>
        <sz val="12"/>
        <rFont val="Times New Roman CYR"/>
        <family val="1"/>
      </rPr>
      <t xml:space="preserve"> </t>
    </r>
  </si>
  <si>
    <r>
      <rPr>
        <sz val="12"/>
        <rFont val="Times New Roman CYR"/>
        <family val="1"/>
      </rPr>
      <t xml:space="preserve">здравно-осигур.вноски  за </t>
    </r>
    <r>
      <rPr>
        <b/>
        <i/>
        <sz val="12"/>
        <rFont val="Times New Roman CYR"/>
        <family val="1"/>
      </rPr>
      <t>други категории</t>
    </r>
    <r>
      <rPr>
        <sz val="12"/>
        <rFont val="Times New Roman CYR"/>
        <family val="1"/>
      </rPr>
      <t xml:space="preserve"> осигурени лица</t>
    </r>
  </si>
  <si>
    <t>Имуществени и други местни данъци :</t>
  </si>
  <si>
    <r>
      <rPr>
        <sz val="12"/>
        <rFont val="Times New Roman CYR"/>
        <family val="1"/>
      </rPr>
      <t xml:space="preserve">данък върху </t>
    </r>
    <r>
      <rPr>
        <b/>
        <i/>
        <sz val="12"/>
        <rFont val="Times New Roman CYR"/>
        <family val="1"/>
      </rPr>
      <t>недвижими имоти</t>
    </r>
  </si>
  <si>
    <r>
      <rPr>
        <sz val="12"/>
        <rFont val="Times New Roman CYR"/>
        <family val="1"/>
      </rPr>
      <t xml:space="preserve">данък върху </t>
    </r>
    <r>
      <rPr>
        <b/>
        <i/>
        <sz val="12"/>
        <rFont val="Times New Roman CYR"/>
        <family val="1"/>
      </rPr>
      <t>наследствата</t>
    </r>
  </si>
  <si>
    <r>
      <rPr>
        <sz val="12"/>
        <rFont val="Times New Roman CYR"/>
        <family val="1"/>
      </rPr>
      <t xml:space="preserve">данък върху </t>
    </r>
    <r>
      <rPr>
        <b/>
        <i/>
        <sz val="12"/>
        <rFont val="Times New Roman CYR"/>
        <family val="1"/>
      </rPr>
      <t>превозните средства</t>
    </r>
  </si>
  <si>
    <r>
      <rPr>
        <sz val="12"/>
        <rFont val="Times New Roman CYR"/>
        <family val="1"/>
      </rPr>
      <t xml:space="preserve">данък при придобиване на имущество по </t>
    </r>
    <r>
      <rPr>
        <b/>
        <i/>
        <sz val="12"/>
        <rFont val="Times New Roman CYR"/>
        <family val="1"/>
      </rPr>
      <t>дарения и възмезден начин</t>
    </r>
  </si>
  <si>
    <t>туристически данък</t>
  </si>
  <si>
    <t>Данък върху добавената стойност</t>
  </si>
  <si>
    <r>
      <rPr>
        <sz val="12"/>
        <rFont val="Times New Roman CYR"/>
        <family val="1"/>
      </rPr>
      <t xml:space="preserve">данък върху добавената стойност при </t>
    </r>
    <r>
      <rPr>
        <b/>
        <i/>
        <sz val="12"/>
        <rFont val="Times New Roman CYR"/>
        <family val="1"/>
      </rPr>
      <t>сделки в страната</t>
    </r>
  </si>
  <si>
    <r>
      <rPr>
        <sz val="12"/>
        <rFont val="Times New Roman CYR"/>
        <family val="1"/>
      </rPr>
      <t xml:space="preserve">данък върху добавената стойност при </t>
    </r>
    <r>
      <rPr>
        <b/>
        <i/>
        <sz val="12"/>
        <rFont val="Times New Roman CYR"/>
        <family val="1"/>
      </rPr>
      <t>внос</t>
    </r>
  </si>
  <si>
    <t xml:space="preserve">Акцизи </t>
  </si>
  <si>
    <r>
      <rPr>
        <b/>
        <i/>
        <sz val="12"/>
        <rFont val="Times New Roman CYR"/>
        <family val="1"/>
      </rPr>
      <t>акциз</t>
    </r>
    <r>
      <rPr>
        <sz val="12"/>
        <rFont val="Times New Roman CYR"/>
        <family val="1"/>
      </rPr>
      <t xml:space="preserve"> при сделки </t>
    </r>
    <r>
      <rPr>
        <b/>
        <i/>
        <sz val="12"/>
        <rFont val="Times New Roman CYR"/>
        <family val="1"/>
      </rPr>
      <t>в страната</t>
    </r>
  </si>
  <si>
    <r>
      <rPr>
        <b/>
        <i/>
        <sz val="12"/>
        <rFont val="Times New Roman CYR"/>
        <family val="1"/>
      </rPr>
      <t>акциз</t>
    </r>
    <r>
      <rPr>
        <sz val="12"/>
        <rFont val="Times New Roman CYR"/>
        <family val="1"/>
      </rPr>
      <t xml:space="preserve"> при </t>
    </r>
    <r>
      <rPr>
        <b/>
        <i/>
        <sz val="12"/>
        <rFont val="Times New Roman CYR"/>
        <family val="1"/>
      </rPr>
      <t>внос</t>
    </r>
  </si>
  <si>
    <t>Данък върху застрахователните премии</t>
  </si>
  <si>
    <t>Други данъци по Закона за корпоративното подоходно облагане:</t>
  </si>
  <si>
    <r>
      <rPr>
        <sz val="12"/>
        <rFont val="Times New Roman CYR"/>
        <family val="1"/>
      </rPr>
      <t xml:space="preserve">данък върху </t>
    </r>
    <r>
      <rPr>
        <b/>
        <i/>
        <sz val="12"/>
        <rFont val="Times New Roman CYR"/>
        <family val="1"/>
      </rPr>
      <t>представителните</t>
    </r>
    <r>
      <rPr>
        <sz val="12"/>
        <rFont val="Times New Roman CYR"/>
        <family val="1"/>
      </rPr>
      <t xml:space="preserve"> разходи</t>
    </r>
  </si>
  <si>
    <t>данък върху разходи, предоставяни в натура</t>
  </si>
  <si>
    <r>
      <rPr>
        <sz val="12"/>
        <rFont val="Times New Roman CYR"/>
        <family val="1"/>
      </rPr>
      <t xml:space="preserve">данък върху разходите за </t>
    </r>
    <r>
      <rPr>
        <b/>
        <i/>
        <sz val="12"/>
        <rFont val="Times New Roman CYR"/>
        <family val="1"/>
      </rPr>
      <t>превозни средства</t>
    </r>
  </si>
  <si>
    <t>данък върху хазартната дейност</t>
  </si>
  <si>
    <r>
      <rPr>
        <sz val="12"/>
        <rFont val="Times New Roman CYR"/>
        <family val="1"/>
      </rPr>
      <t xml:space="preserve">данък върху </t>
    </r>
    <r>
      <rPr>
        <b/>
        <i/>
        <sz val="12"/>
        <rFont val="Times New Roman CYR"/>
      </rPr>
      <t xml:space="preserve">дейността от опериране на </t>
    </r>
    <r>
      <rPr>
        <sz val="12"/>
        <rFont val="Times New Roman CYR"/>
        <family val="1"/>
      </rPr>
      <t>кораби</t>
    </r>
  </si>
  <si>
    <r>
      <rPr>
        <sz val="12"/>
        <rFont val="Times New Roman CYR"/>
        <family val="1"/>
      </rPr>
      <t xml:space="preserve">данък върху приходите на </t>
    </r>
    <r>
      <rPr>
        <b/>
        <i/>
        <sz val="12"/>
        <rFont val="Times New Roman CYR"/>
      </rPr>
      <t>бюджетните предприятия</t>
    </r>
  </si>
  <si>
    <t>Мита и митнически такси</t>
  </si>
  <si>
    <t>Други данъци</t>
  </si>
  <si>
    <t>Приходи и доходи от собственост</t>
  </si>
  <si>
    <r>
      <rPr>
        <b/>
        <i/>
        <sz val="12"/>
        <rFont val="Times New Roman CYR"/>
        <family val="1"/>
      </rPr>
      <t>вноски</t>
    </r>
    <r>
      <rPr>
        <sz val="12"/>
        <rFont val="Times New Roman CYR"/>
        <family val="1"/>
      </rPr>
      <t xml:space="preserve"> от приходи на държавни (общински) предприятия и институции</t>
    </r>
  </si>
  <si>
    <r>
      <rPr>
        <sz val="12"/>
        <rFont val="Times New Roman CYR"/>
        <family val="1"/>
      </rPr>
      <t xml:space="preserve">превишение на приходите над разходите на </t>
    </r>
    <r>
      <rPr>
        <b/>
        <i/>
        <sz val="12"/>
        <rFont val="Times New Roman CYR"/>
        <family val="1"/>
      </rPr>
      <t>БНБ</t>
    </r>
  </si>
  <si>
    <r>
      <rPr>
        <sz val="12"/>
        <rFont val="Times New Roman CYR"/>
        <family val="1"/>
      </rPr>
      <t xml:space="preserve">нетни приходи от продажби на </t>
    </r>
    <r>
      <rPr>
        <b/>
        <i/>
        <sz val="12"/>
        <rFont val="Times New Roman CYR"/>
        <family val="1"/>
      </rPr>
      <t>услуги, стоки и продукция</t>
    </r>
  </si>
  <si>
    <r>
      <rPr>
        <sz val="12"/>
        <rFont val="Times New Roman CYR"/>
        <family val="1"/>
      </rPr>
      <t xml:space="preserve">приходи от </t>
    </r>
    <r>
      <rPr>
        <b/>
        <i/>
        <sz val="12"/>
        <rFont val="Times New Roman CYR"/>
        <family val="1"/>
      </rPr>
      <t>наеми на имущество</t>
    </r>
  </si>
  <si>
    <r>
      <rPr>
        <sz val="12"/>
        <rFont val="Times New Roman CYR"/>
        <family val="1"/>
      </rPr>
      <t xml:space="preserve">приходи от </t>
    </r>
    <r>
      <rPr>
        <b/>
        <i/>
        <sz val="12"/>
        <rFont val="Times New Roman CYR"/>
        <family val="1"/>
      </rPr>
      <t>наеми на земя</t>
    </r>
  </si>
  <si>
    <r>
      <rPr>
        <sz val="12"/>
        <rFont val="Times New Roman CYR"/>
        <family val="1"/>
      </rPr>
      <t xml:space="preserve">приходи от </t>
    </r>
    <r>
      <rPr>
        <b/>
        <i/>
        <sz val="12"/>
        <rFont val="Times New Roman CYR"/>
        <family val="1"/>
      </rPr>
      <t>дивиденти</t>
    </r>
  </si>
  <si>
    <r>
      <rPr>
        <sz val="12"/>
        <rFont val="Times New Roman CYR"/>
        <family val="1"/>
      </rPr>
      <t xml:space="preserve">приходи от </t>
    </r>
    <r>
      <rPr>
        <b/>
        <i/>
        <sz val="12"/>
        <rFont val="Times New Roman CYR"/>
        <family val="1"/>
      </rPr>
      <t>лихви</t>
    </r>
    <r>
      <rPr>
        <sz val="12"/>
        <rFont val="Times New Roman CYR"/>
        <family val="1"/>
      </rPr>
      <t xml:space="preserve"> по текущи банкови </t>
    </r>
    <r>
      <rPr>
        <b/>
        <i/>
        <sz val="12"/>
        <rFont val="Times New Roman CYR"/>
        <family val="1"/>
      </rPr>
      <t>сметки</t>
    </r>
  </si>
  <si>
    <r>
      <rPr>
        <sz val="12"/>
        <rFont val="Times New Roman CYR"/>
        <family val="1"/>
      </rPr>
      <t xml:space="preserve">приходи от </t>
    </r>
    <r>
      <rPr>
        <b/>
        <i/>
        <sz val="12"/>
        <rFont val="Times New Roman CYR"/>
        <family val="1"/>
      </rPr>
      <t>лихви</t>
    </r>
    <r>
      <rPr>
        <sz val="12"/>
        <rFont val="Times New Roman CYR"/>
        <family val="1"/>
      </rPr>
      <t xml:space="preserve"> по срочни </t>
    </r>
    <r>
      <rPr>
        <b/>
        <i/>
        <sz val="12"/>
        <rFont val="Times New Roman CYR"/>
        <family val="1"/>
      </rPr>
      <t>депозити</t>
    </r>
  </si>
  <si>
    <r>
      <rPr>
        <sz val="12"/>
        <rFont val="Times New Roman CYR"/>
        <family val="1"/>
      </rPr>
      <t xml:space="preserve">приходи от </t>
    </r>
    <r>
      <rPr>
        <b/>
        <i/>
        <sz val="12"/>
        <rFont val="Times New Roman CYR"/>
        <family val="1"/>
      </rPr>
      <t>лихви</t>
    </r>
    <r>
      <rPr>
        <sz val="12"/>
        <rFont val="Times New Roman CYR"/>
        <family val="1"/>
      </rPr>
      <t xml:space="preserve"> по предоставени </t>
    </r>
    <r>
      <rPr>
        <b/>
        <i/>
        <sz val="12"/>
        <rFont val="Times New Roman CYR"/>
        <family val="1"/>
      </rPr>
      <t>заеми</t>
    </r>
    <r>
      <rPr>
        <sz val="12"/>
        <rFont val="Times New Roman CYR"/>
        <family val="1"/>
      </rPr>
      <t xml:space="preserve"> в страната и чужбина</t>
    </r>
  </si>
  <si>
    <r>
      <rPr>
        <sz val="12"/>
        <rFont val="Times New Roman CYR"/>
        <family val="1"/>
      </rPr>
      <t xml:space="preserve">приходи от </t>
    </r>
    <r>
      <rPr>
        <b/>
        <i/>
        <sz val="12"/>
        <rFont val="Times New Roman CYR"/>
        <family val="1"/>
      </rPr>
      <t>лихви</t>
    </r>
    <r>
      <rPr>
        <sz val="12"/>
        <rFont val="Times New Roman CYR"/>
        <family val="1"/>
      </rPr>
      <t xml:space="preserve"> от предприятия по </t>
    </r>
    <r>
      <rPr>
        <b/>
        <i/>
        <sz val="12"/>
        <rFont val="Times New Roman CYR"/>
        <family val="1"/>
      </rPr>
      <t>преоформен държавен дълг</t>
    </r>
  </si>
  <si>
    <r>
      <rPr>
        <sz val="12"/>
        <rFont val="Times New Roman CYR"/>
        <family val="1"/>
      </rPr>
      <t xml:space="preserve">приходи от </t>
    </r>
    <r>
      <rPr>
        <b/>
        <i/>
        <sz val="12"/>
        <rFont val="Times New Roman CYR"/>
        <family val="1"/>
      </rPr>
      <t>лихви и отстъпки</t>
    </r>
    <r>
      <rPr>
        <sz val="12"/>
        <rFont val="Times New Roman CYR"/>
        <family val="1"/>
      </rPr>
      <t xml:space="preserve"> от държавни и общински ценни книжа</t>
    </r>
  </si>
  <si>
    <r>
      <rPr>
        <sz val="12"/>
        <rFont val="Times New Roman CYR"/>
        <family val="1"/>
      </rPr>
      <t xml:space="preserve">приходи от </t>
    </r>
    <r>
      <rPr>
        <b/>
        <i/>
        <sz val="12"/>
        <rFont val="Times New Roman CYR"/>
        <family val="1"/>
      </rPr>
      <t>лихви и отстъпки</t>
    </r>
    <r>
      <rPr>
        <sz val="12"/>
        <rFont val="Times New Roman CYR"/>
        <family val="1"/>
      </rPr>
      <t xml:space="preserve"> от </t>
    </r>
    <r>
      <rPr>
        <b/>
        <i/>
        <sz val="12"/>
        <rFont val="Times New Roman CYR"/>
        <family val="1"/>
      </rPr>
      <t>дългови ценни книжа</t>
    </r>
    <r>
      <rPr>
        <sz val="12"/>
        <rFont val="Times New Roman CYR"/>
        <family val="1"/>
      </rPr>
      <t xml:space="preserve"> на </t>
    </r>
    <r>
      <rPr>
        <b/>
        <i/>
        <sz val="12"/>
        <rFont val="Times New Roman CYR"/>
        <family val="1"/>
      </rPr>
      <t>местни и чуждестранни лица</t>
    </r>
  </si>
  <si>
    <t>приходи от лихви по заеми, предоставени на бюджетни организации</t>
  </si>
  <si>
    <r>
      <rPr>
        <b/>
        <i/>
        <sz val="12"/>
        <rFont val="Times New Roman CYR"/>
        <family val="1"/>
      </rPr>
      <t>лихви</t>
    </r>
    <r>
      <rPr>
        <sz val="12"/>
        <rFont val="Times New Roman CYR"/>
        <family val="1"/>
      </rPr>
      <t xml:space="preserve"> по срочни </t>
    </r>
    <r>
      <rPr>
        <b/>
        <i/>
        <sz val="12"/>
        <rFont val="Times New Roman CYR"/>
        <family val="1"/>
      </rPr>
      <t>депозити за сметка на централния бюджет (+/-)</t>
    </r>
  </si>
  <si>
    <r>
      <rPr>
        <sz val="12"/>
        <rFont val="Times New Roman CYR"/>
        <family val="1"/>
      </rPr>
      <t xml:space="preserve">приходи от </t>
    </r>
    <r>
      <rPr>
        <b/>
        <i/>
        <sz val="12"/>
        <rFont val="Times New Roman CYR"/>
        <family val="1"/>
      </rPr>
      <t>други лихви</t>
    </r>
  </si>
  <si>
    <t>Държавни такси</t>
  </si>
  <si>
    <t>такси за административни и други услуги и дейности</t>
  </si>
  <si>
    <t>такси и лицензии с данъчен характер</t>
  </si>
  <si>
    <t>Съдебни такси</t>
  </si>
  <si>
    <t>Общински такси</t>
  </si>
  <si>
    <r>
      <rPr>
        <sz val="12"/>
        <rFont val="Times New Roman CYR"/>
        <family val="1"/>
      </rPr>
      <t xml:space="preserve">за ползване на </t>
    </r>
    <r>
      <rPr>
        <b/>
        <i/>
        <sz val="12"/>
        <rFont val="Times New Roman CYR"/>
        <family val="1"/>
      </rPr>
      <t>детски градини</t>
    </r>
  </si>
  <si>
    <r>
      <rPr>
        <sz val="12"/>
        <rFont val="Times New Roman CYR"/>
        <family val="1"/>
      </rPr>
      <t xml:space="preserve">за ползване на </t>
    </r>
    <r>
      <rPr>
        <b/>
        <i/>
        <sz val="12"/>
        <rFont val="Times New Roman CYR"/>
        <family val="1"/>
      </rPr>
      <t>детски ясли</t>
    </r>
    <r>
      <rPr>
        <sz val="12"/>
        <rFont val="Times New Roman CYR"/>
        <family val="1"/>
      </rPr>
      <t xml:space="preserve"> и други по здравеопазването</t>
    </r>
  </si>
  <si>
    <r>
      <rPr>
        <sz val="12"/>
        <rFont val="Times New Roman CYR"/>
        <family val="1"/>
      </rPr>
      <t xml:space="preserve">за ползване на </t>
    </r>
    <r>
      <rPr>
        <b/>
        <i/>
        <sz val="12"/>
        <rFont val="Times New Roman CYR"/>
        <family val="1"/>
      </rPr>
      <t>лагери</t>
    </r>
    <r>
      <rPr>
        <sz val="12"/>
        <rFont val="Times New Roman CYR"/>
        <family val="1"/>
      </rPr>
      <t xml:space="preserve"> и други по социалния отдих</t>
    </r>
  </si>
  <si>
    <r>
      <rPr>
        <sz val="12"/>
        <rFont val="Times New Roman CYR"/>
        <family val="1"/>
      </rPr>
      <t xml:space="preserve">за ползване на </t>
    </r>
    <r>
      <rPr>
        <b/>
        <i/>
        <sz val="12"/>
        <rFont val="Times New Roman CYR"/>
        <family val="1"/>
      </rPr>
      <t>домашен социален патронаж</t>
    </r>
    <r>
      <rPr>
        <sz val="12"/>
        <rFont val="Times New Roman CYR"/>
        <family val="1"/>
      </rPr>
      <t xml:space="preserve"> и други общински </t>
    </r>
    <r>
      <rPr>
        <b/>
        <i/>
        <sz val="12"/>
        <rFont val="Times New Roman CYR"/>
        <family val="1"/>
      </rPr>
      <t>социални услуги</t>
    </r>
  </si>
  <si>
    <r>
      <rPr>
        <sz val="12"/>
        <rFont val="Times New Roman CYR"/>
        <family val="1"/>
      </rPr>
      <t xml:space="preserve">за ползване на </t>
    </r>
    <r>
      <rPr>
        <b/>
        <i/>
        <sz val="12"/>
        <rFont val="Times New Roman CYR"/>
        <family val="1"/>
      </rPr>
      <t>пазари</t>
    </r>
    <r>
      <rPr>
        <sz val="12"/>
        <rFont val="Times New Roman CYR"/>
        <family val="1"/>
      </rPr>
      <t>, тържища, панаири, тротоари, улични платна и др.</t>
    </r>
  </si>
  <si>
    <r>
      <rPr>
        <sz val="12"/>
        <rFont val="Times New Roman CYR"/>
        <family val="1"/>
      </rPr>
      <t>за ползване</t>
    </r>
    <r>
      <rPr>
        <b/>
        <i/>
        <sz val="12"/>
        <rFont val="Times New Roman CYR"/>
        <family val="1"/>
      </rPr>
      <t xml:space="preserve"> на полудневни детски градини</t>
    </r>
  </si>
  <si>
    <r>
      <rPr>
        <sz val="12"/>
        <rFont val="Times New Roman CYR"/>
        <family val="1"/>
      </rPr>
      <t xml:space="preserve">за </t>
    </r>
    <r>
      <rPr>
        <b/>
        <i/>
        <sz val="12"/>
        <rFont val="Times New Roman CYR"/>
        <family val="1"/>
      </rPr>
      <t>битови отпадъци</t>
    </r>
  </si>
  <si>
    <r>
      <rPr>
        <sz val="12"/>
        <rFont val="Times New Roman CYR"/>
        <family val="1"/>
      </rPr>
      <t xml:space="preserve">за ползване на </t>
    </r>
    <r>
      <rPr>
        <b/>
        <i/>
        <sz val="12"/>
        <rFont val="Times New Roman CYR"/>
        <family val="1"/>
      </rPr>
      <t xml:space="preserve">общежития </t>
    </r>
    <r>
      <rPr>
        <sz val="12"/>
        <rFont val="Times New Roman CYR"/>
        <family val="1"/>
      </rPr>
      <t>и други по образованието</t>
    </r>
  </si>
  <si>
    <r>
      <rPr>
        <sz val="12"/>
        <rFont val="Times New Roman CYR"/>
        <family val="1"/>
      </rPr>
      <t xml:space="preserve">за </t>
    </r>
    <r>
      <rPr>
        <b/>
        <i/>
        <sz val="12"/>
        <rFont val="Times New Roman CYR"/>
        <family val="1"/>
      </rPr>
      <t>технически услуги</t>
    </r>
  </si>
  <si>
    <r>
      <rPr>
        <sz val="12"/>
        <rFont val="Times New Roman CYR"/>
        <family val="1"/>
      </rPr>
      <t xml:space="preserve">за </t>
    </r>
    <r>
      <rPr>
        <b/>
        <i/>
        <sz val="12"/>
        <rFont val="Times New Roman CYR"/>
        <family val="1"/>
      </rPr>
      <t>административни услуги</t>
    </r>
  </si>
  <si>
    <r>
      <rPr>
        <sz val="12"/>
        <rFont val="Times New Roman CYR"/>
        <family val="1"/>
      </rPr>
      <t xml:space="preserve">за </t>
    </r>
    <r>
      <rPr>
        <b/>
        <i/>
        <sz val="12"/>
        <rFont val="Times New Roman CYR"/>
        <family val="1"/>
      </rPr>
      <t>откупуване на гробни места</t>
    </r>
  </si>
  <si>
    <r>
      <rPr>
        <sz val="12"/>
        <rFont val="Times New Roman CYR"/>
      </rPr>
      <t>за</t>
    </r>
    <r>
      <rPr>
        <b/>
        <i/>
        <sz val="12"/>
        <rFont val="Times New Roman CYR"/>
        <family val="1"/>
      </rPr>
      <t xml:space="preserve"> притежаване на куче</t>
    </r>
  </si>
  <si>
    <r>
      <rPr>
        <b/>
        <i/>
        <sz val="12"/>
        <rFont val="Times New Roman CYR"/>
        <family val="1"/>
      </rPr>
      <t>други</t>
    </r>
    <r>
      <rPr>
        <sz val="12"/>
        <rFont val="Times New Roman CYR"/>
        <family val="1"/>
      </rPr>
      <t xml:space="preserve"> общински такси</t>
    </r>
  </si>
  <si>
    <t>Глоби, санкции и наказателни лихви</t>
  </si>
  <si>
    <r>
      <rPr>
        <b/>
        <i/>
        <sz val="12"/>
        <rFont val="Times New Roman CYR"/>
        <family val="1"/>
      </rPr>
      <t>конфискувани средства</t>
    </r>
    <r>
      <rPr>
        <sz val="12"/>
        <rFont val="Times New Roman CYR"/>
        <family val="1"/>
      </rPr>
      <t xml:space="preserve"> и приходи от продажби на конфискувани и придобити от залог вещи</t>
    </r>
  </si>
  <si>
    <r>
      <rPr>
        <b/>
        <i/>
        <sz val="12"/>
        <rFont val="Times New Roman CYR"/>
        <family val="1"/>
      </rPr>
      <t>глоби</t>
    </r>
    <r>
      <rPr>
        <sz val="12"/>
        <rFont val="Times New Roman CYR"/>
        <family val="1"/>
      </rPr>
      <t>,</t>
    </r>
    <r>
      <rPr>
        <i/>
        <sz val="12"/>
        <rFont val="Times New Roman Cyr"/>
        <family val="1"/>
      </rPr>
      <t xml:space="preserve"> </t>
    </r>
    <r>
      <rPr>
        <sz val="12"/>
        <rFont val="Times New Roman CYR"/>
        <family val="1"/>
      </rPr>
      <t>санкции, неустойки, наказателни лихви, обезщетения и начети</t>
    </r>
  </si>
  <si>
    <t>наказателни лихви за данъци, мита и осигурителни вноски</t>
  </si>
  <si>
    <t>Други приходи</t>
  </si>
  <si>
    <r>
      <rPr>
        <b/>
        <i/>
        <sz val="12"/>
        <rFont val="Times New Roman CYR"/>
        <family val="1"/>
      </rPr>
      <t>реализирани курсови разлики</t>
    </r>
    <r>
      <rPr>
        <sz val="12"/>
        <rFont val="Times New Roman CYR"/>
        <family val="1"/>
      </rPr>
      <t xml:space="preserve"> от валутни операции (нето) (+/-)</t>
    </r>
  </si>
  <si>
    <t>прехвърлени/възстановени акумулирани средства от осигурителни вноски</t>
  </si>
  <si>
    <t>вноски за фонд "ИЕЯС" и фонд "РАО"</t>
  </si>
  <si>
    <t>приходи от други вноски</t>
  </si>
  <si>
    <r>
      <rPr>
        <sz val="12"/>
        <rFont val="Times New Roman CYR"/>
        <family val="1"/>
      </rPr>
      <t>получени</t>
    </r>
    <r>
      <rPr>
        <b/>
        <i/>
        <sz val="12"/>
        <rFont val="Times New Roman CYR"/>
        <family val="1"/>
      </rPr>
      <t xml:space="preserve"> застрахователни обезщетения за ДМА</t>
    </r>
  </si>
  <si>
    <r>
      <rPr>
        <sz val="12"/>
        <rFont val="Times New Roman CYR"/>
        <family val="1"/>
      </rPr>
      <t>получени</t>
    </r>
    <r>
      <rPr>
        <b/>
        <i/>
        <sz val="12"/>
        <rFont val="Times New Roman CYR"/>
        <family val="1"/>
      </rPr>
      <t xml:space="preserve"> други застрахователни обезщетения</t>
    </r>
  </si>
  <si>
    <t xml:space="preserve">коректив за касови постъпления (-/+) </t>
  </si>
  <si>
    <r>
      <rPr>
        <b/>
        <i/>
        <sz val="12"/>
        <rFont val="Times New Roman CYR"/>
        <family val="1"/>
      </rPr>
      <t>други</t>
    </r>
    <r>
      <rPr>
        <sz val="12"/>
        <rFont val="Times New Roman CYR"/>
        <family val="1"/>
      </rPr>
      <t xml:space="preserve"> неданъчни приходи</t>
    </r>
  </si>
  <si>
    <t xml:space="preserve">Внесени ДДС и други данъци върху продажбите </t>
  </si>
  <si>
    <r>
      <rPr>
        <sz val="12"/>
        <rFont val="Times New Roman CYR"/>
        <family val="1"/>
      </rPr>
      <t xml:space="preserve">внесен </t>
    </r>
    <r>
      <rPr>
        <b/>
        <i/>
        <sz val="12"/>
        <rFont val="Times New Roman CYR"/>
        <family val="1"/>
      </rPr>
      <t>ДДС</t>
    </r>
    <r>
      <rPr>
        <sz val="12"/>
        <rFont val="Times New Roman CYR"/>
        <family val="1"/>
      </rPr>
      <t xml:space="preserve"> (-)</t>
    </r>
  </si>
  <si>
    <r>
      <rPr>
        <sz val="12"/>
        <rFont val="Times New Roman CYR"/>
        <family val="1"/>
      </rPr>
      <t xml:space="preserve">внесен </t>
    </r>
    <r>
      <rPr>
        <i/>
        <sz val="12"/>
        <rFont val="Times New Roman CYR"/>
      </rPr>
      <t>данък върху приходите от стопанска дейност</t>
    </r>
    <r>
      <rPr>
        <sz val="12"/>
        <rFont val="Times New Roman CYR"/>
        <family val="1"/>
      </rPr>
      <t xml:space="preserve"> на бюджетните предприятия (-)</t>
    </r>
  </si>
  <si>
    <r>
      <rPr>
        <sz val="12"/>
        <rFont val="Times New Roman CYR"/>
        <family val="1"/>
      </rPr>
      <t xml:space="preserve">внесени </t>
    </r>
    <r>
      <rPr>
        <b/>
        <i/>
        <sz val="12"/>
        <rFont val="Times New Roman CYR"/>
        <family val="1"/>
      </rPr>
      <t>други данъци</t>
    </r>
    <r>
      <rPr>
        <sz val="12"/>
        <rFont val="Times New Roman CYR"/>
        <family val="1"/>
      </rPr>
      <t xml:space="preserve">,такси и вноски </t>
    </r>
    <r>
      <rPr>
        <b/>
        <i/>
        <sz val="12"/>
        <rFont val="Times New Roman CYR"/>
        <family val="1"/>
      </rPr>
      <t>върху продажбите</t>
    </r>
    <r>
      <rPr>
        <sz val="12"/>
        <rFont val="Times New Roman CYR"/>
        <family val="1"/>
      </rPr>
      <t xml:space="preserve"> (-)</t>
    </r>
  </si>
  <si>
    <r>
      <rPr>
        <b/>
        <sz val="12"/>
        <color indexed="18"/>
        <rFont val="Times New Roman Cyr"/>
        <family val="1"/>
      </rPr>
      <t>Постъпления от продажба на нефинансови активи (</t>
    </r>
    <r>
      <rPr>
        <b/>
        <i/>
        <sz val="12"/>
        <color indexed="10"/>
        <rFont val="Times New Roman CYR"/>
      </rPr>
      <t>без § 40-71</t>
    </r>
    <r>
      <rPr>
        <b/>
        <sz val="12"/>
        <color indexed="18"/>
        <rFont val="Times New Roman Cyr"/>
        <family val="1"/>
      </rPr>
      <t>)</t>
    </r>
  </si>
  <si>
    <r>
      <rPr>
        <sz val="12"/>
        <rFont val="Times New Roman CYR"/>
        <family val="1"/>
      </rPr>
      <t xml:space="preserve">постъпления от продажба на </t>
    </r>
    <r>
      <rPr>
        <b/>
        <i/>
        <sz val="12"/>
        <rFont val="Times New Roman CYR"/>
        <family val="1"/>
      </rPr>
      <t>компютри и хардуер</t>
    </r>
  </si>
  <si>
    <r>
      <rPr>
        <sz val="12"/>
        <rFont val="Times New Roman CYR"/>
        <family val="1"/>
      </rPr>
      <t xml:space="preserve">постъпления от продажба на </t>
    </r>
    <r>
      <rPr>
        <b/>
        <i/>
        <sz val="12"/>
        <rFont val="Times New Roman CYR"/>
        <family val="1"/>
      </rPr>
      <t>сгради</t>
    </r>
  </si>
  <si>
    <r>
      <rPr>
        <sz val="12"/>
        <rFont val="Times New Roman CYR"/>
        <family val="1"/>
      </rPr>
      <t xml:space="preserve">постъпления от продажба на </t>
    </r>
    <r>
      <rPr>
        <b/>
        <i/>
        <sz val="12"/>
        <rFont val="Times New Roman CYR"/>
        <family val="1"/>
      </rPr>
      <t>друго оборудване, машини и съоръжения</t>
    </r>
  </si>
  <si>
    <t>постъпления от продажба на транспортни средства</t>
  </si>
  <si>
    <t>постъпления от продажба на стопански инвентар</t>
  </si>
  <si>
    <t>постъпления от продажба на инфраструктурни обекти</t>
  </si>
  <si>
    <t>постъпления от продажба на други ДМА</t>
  </si>
  <si>
    <t>постъпления от продажба на нематериални дълготрайни активи</t>
  </si>
  <si>
    <t>постъпления от продажба на квоти за емисии на парникови газове</t>
  </si>
  <si>
    <t>постъпления от продажба на земя</t>
  </si>
  <si>
    <t>постъпления от продажба на земеделска продукция</t>
  </si>
  <si>
    <t>Приходи от концесии</t>
  </si>
  <si>
    <t>Приходи от лицензии за ползване на държавни/общински активи</t>
  </si>
  <si>
    <t>Помощи и дарения от страната</t>
  </si>
  <si>
    <r>
      <rPr>
        <b/>
        <i/>
        <sz val="12"/>
        <rFont val="Times New Roman CYR"/>
      </rPr>
      <t>текущи</t>
    </r>
    <r>
      <rPr>
        <sz val="12"/>
        <rFont val="Times New Roman CYR"/>
        <family val="1"/>
      </rPr>
      <t xml:space="preserve"> помощи и дарения </t>
    </r>
    <r>
      <rPr>
        <b/>
        <i/>
        <sz val="12"/>
        <rFont val="Times New Roman CYR"/>
        <family val="1"/>
      </rPr>
      <t>от страната</t>
    </r>
  </si>
  <si>
    <r>
      <rPr>
        <b/>
        <i/>
        <sz val="12"/>
        <rFont val="Times New Roman CYR"/>
      </rPr>
      <t>капиталови</t>
    </r>
    <r>
      <rPr>
        <sz val="12"/>
        <rFont val="Times New Roman CYR"/>
        <family val="1"/>
      </rPr>
      <t xml:space="preserve"> помощи и дарения </t>
    </r>
    <r>
      <rPr>
        <b/>
        <i/>
        <sz val="12"/>
        <rFont val="Times New Roman CYR"/>
      </rPr>
      <t>от страната</t>
    </r>
  </si>
  <si>
    <t>Помощи и дарения от чужбина</t>
  </si>
  <si>
    <r>
      <rPr>
        <b/>
        <i/>
        <sz val="12"/>
        <rFont val="Times New Roman CYR"/>
      </rPr>
      <t>текущи</t>
    </r>
    <r>
      <rPr>
        <sz val="12"/>
        <rFont val="Times New Roman CYR"/>
      </rPr>
      <t xml:space="preserve"> помощи и дарения от </t>
    </r>
    <r>
      <rPr>
        <b/>
        <i/>
        <sz val="12"/>
        <rFont val="Times New Roman CYR"/>
      </rPr>
      <t>Европейския съюз</t>
    </r>
  </si>
  <si>
    <r>
      <rPr>
        <b/>
        <i/>
        <sz val="12"/>
        <rFont val="Times New Roman CYR"/>
      </rPr>
      <t>капиталови</t>
    </r>
    <r>
      <rPr>
        <sz val="12"/>
        <rFont val="Times New Roman CYR"/>
      </rPr>
      <t xml:space="preserve"> помощи и дарения от </t>
    </r>
    <r>
      <rPr>
        <b/>
        <i/>
        <sz val="12"/>
        <rFont val="Times New Roman CYR"/>
      </rPr>
      <t>Европейския съюз</t>
    </r>
  </si>
  <si>
    <r>
      <rPr>
        <b/>
        <i/>
        <sz val="12"/>
        <rFont val="Times New Roman CYR"/>
      </rPr>
      <t>текущи</t>
    </r>
    <r>
      <rPr>
        <sz val="12"/>
        <rFont val="Times New Roman CYR"/>
      </rPr>
      <t xml:space="preserve"> помощи и дарения от </t>
    </r>
    <r>
      <rPr>
        <b/>
        <i/>
        <sz val="12"/>
        <rFont val="Times New Roman CYR"/>
      </rPr>
      <t>други държави</t>
    </r>
  </si>
  <si>
    <r>
      <rPr>
        <b/>
        <i/>
        <sz val="12"/>
        <rFont val="Times New Roman CYR"/>
      </rPr>
      <t>капиталови</t>
    </r>
    <r>
      <rPr>
        <sz val="12"/>
        <rFont val="Times New Roman CYR"/>
      </rPr>
      <t xml:space="preserve"> помощи и дарения от </t>
    </r>
    <r>
      <rPr>
        <b/>
        <i/>
        <sz val="12"/>
        <rFont val="Times New Roman CYR"/>
      </rPr>
      <t>други държави</t>
    </r>
  </si>
  <si>
    <r>
      <rPr>
        <b/>
        <i/>
        <sz val="12"/>
        <rFont val="Times New Roman CYR"/>
      </rPr>
      <t>текущи</t>
    </r>
    <r>
      <rPr>
        <sz val="12"/>
        <rFont val="Times New Roman CYR"/>
      </rPr>
      <t xml:space="preserve"> помощи и дарения от </t>
    </r>
    <r>
      <rPr>
        <b/>
        <i/>
        <sz val="12"/>
        <rFont val="Times New Roman CYR"/>
      </rPr>
      <t>други международни организации</t>
    </r>
  </si>
  <si>
    <r>
      <rPr>
        <b/>
        <i/>
        <sz val="12"/>
        <rFont val="Times New Roman CYR"/>
      </rPr>
      <t>капиталови</t>
    </r>
    <r>
      <rPr>
        <sz val="12"/>
        <rFont val="Times New Roman CYR"/>
      </rPr>
      <t xml:space="preserve"> помощи и дарения от </t>
    </r>
    <r>
      <rPr>
        <b/>
        <i/>
        <sz val="12"/>
        <rFont val="Times New Roman CYR"/>
      </rPr>
      <t>други международни организации</t>
    </r>
  </si>
  <si>
    <r>
      <rPr>
        <b/>
        <i/>
        <sz val="12"/>
        <rFont val="Times New Roman CYR"/>
      </rPr>
      <t>други</t>
    </r>
    <r>
      <rPr>
        <b/>
        <sz val="12"/>
        <rFont val="Times New Roman Cyr"/>
      </rPr>
      <t xml:space="preserve"> </t>
    </r>
    <r>
      <rPr>
        <b/>
        <i/>
        <sz val="12"/>
        <rFont val="Times New Roman CYR"/>
      </rPr>
      <t>текущи</t>
    </r>
    <r>
      <rPr>
        <sz val="12"/>
        <rFont val="Times New Roman CYR"/>
      </rPr>
      <t xml:space="preserve"> помощи и дарения </t>
    </r>
    <r>
      <rPr>
        <b/>
        <i/>
        <sz val="12"/>
        <rFont val="Times New Roman CYR"/>
      </rPr>
      <t>от чужбина</t>
    </r>
  </si>
  <si>
    <r>
      <rPr>
        <b/>
        <i/>
        <sz val="12"/>
        <rFont val="Times New Roman CYR"/>
      </rPr>
      <t>други</t>
    </r>
    <r>
      <rPr>
        <sz val="12"/>
        <rFont val="Times New Roman CYR"/>
      </rPr>
      <t xml:space="preserve"> </t>
    </r>
    <r>
      <rPr>
        <b/>
        <i/>
        <sz val="12"/>
        <rFont val="Times New Roman CYR"/>
      </rPr>
      <t>капиталови</t>
    </r>
    <r>
      <rPr>
        <sz val="12"/>
        <rFont val="Times New Roman CYR"/>
      </rPr>
      <t xml:space="preserve"> помощи и дарения </t>
    </r>
    <r>
      <rPr>
        <b/>
        <i/>
        <sz val="12"/>
        <rFont val="Times New Roman CYR"/>
      </rPr>
      <t xml:space="preserve"> от чужбина</t>
    </r>
  </si>
  <si>
    <t>Получени чрез небюджетни предприятия средства от КФП по международни и други програми</t>
  </si>
  <si>
    <t xml:space="preserve">получени чрез нефинансови предприятия текущи трансфери от КФП по международни и други програми </t>
  </si>
  <si>
    <t>получени чрез финансови институции текущи трансфери от КФП по международни и други програми</t>
  </si>
  <si>
    <t xml:space="preserve">получени чрез нестопански организации текущи трансфери от КФП по международни и други програми </t>
  </si>
  <si>
    <t>получени чрез предприятия от чужбина текущи трансфери от КФП по международни и други програми</t>
  </si>
  <si>
    <t xml:space="preserve">получени чрез нефинансови предприятия капиталови трансфери от КФП по международни и други програми </t>
  </si>
  <si>
    <t xml:space="preserve">получени чрез финансови институции капиталови трансфери от КФП по международни и други програми </t>
  </si>
  <si>
    <t>получени чрез нестопански организации капиталови трансфери от КФП по международни и други програми</t>
  </si>
  <si>
    <t>получени чрез предприятия от чужбина капиталови трансфери от КФП по международни и други програми</t>
  </si>
  <si>
    <t>Разпределени към администратори от чужбина средства по международни програми и договори (-)</t>
  </si>
  <si>
    <t>разпределени към чужбина текущи трансфери по програми на Европейския съюз (-)</t>
  </si>
  <si>
    <t xml:space="preserve">разпределени към чужбина капиталови трансфери по програми на Европейския съюз </t>
  </si>
  <si>
    <t>разпределени към чужбина текущи трансфери по програми на други държави (-)</t>
  </si>
  <si>
    <t>разпределени към чужбина капиталови трансфери по програми на други държави (-)</t>
  </si>
  <si>
    <t>разпределени към чужбина текущи трансфери по програми на други международни организации (-)</t>
  </si>
  <si>
    <t>разпределени към чужбина капиталови трансфери по програми на други международни организации  (-)</t>
  </si>
  <si>
    <t>разпределени към чужбина текущи трансфери по други чуждестранни дарения и помощи (-)</t>
  </si>
  <si>
    <t>разпределени към чужбина капиталови трансфери по други чуждестранни дарения и помощи (-)</t>
  </si>
  <si>
    <t>ВСИЧКО</t>
  </si>
  <si>
    <t>99-99</t>
  </si>
  <si>
    <t>I. В С И Ч К О   П Р И Х О Д И,  П О М О Щ И   И   Д А Р Е Н И Я</t>
  </si>
  <si>
    <t xml:space="preserve">      в т.ч. данък върху таксиметров превоз на пътници</t>
  </si>
  <si>
    <t xml:space="preserve">       код по ЕБК:</t>
  </si>
  <si>
    <t>II. РАЗХОДИ - РЕКАПИТУЛАЦИЯ ПО ПАРАГРАФИ И ПОДПАРАГРАФИ</t>
  </si>
  <si>
    <t>НАИМЕНОВАНИЕ НА ПАРАГРАФИТЕ И ПОДПАРАГРАФИТЕ</t>
  </si>
  <si>
    <t xml:space="preserve"> 02 ¦</t>
  </si>
  <si>
    <t>Заплати и възнаграждения за персонала, нает по трудови и служебни правоотношения</t>
  </si>
  <si>
    <r>
      <rPr>
        <sz val="12"/>
        <rFont val="Times New Roman CYR"/>
        <family val="1"/>
      </rPr>
      <t xml:space="preserve">заплати и възнаграждения на персонала нает по </t>
    </r>
    <r>
      <rPr>
        <b/>
        <i/>
        <sz val="12"/>
        <rFont val="Times New Roman CYR"/>
        <family val="1"/>
      </rPr>
      <t>трудови правоотношения</t>
    </r>
  </si>
  <si>
    <r>
      <rPr>
        <sz val="12"/>
        <rFont val="Times New Roman CYR"/>
        <family val="1"/>
      </rPr>
      <t xml:space="preserve">заплати и възнаграждения на персонала нает по </t>
    </r>
    <r>
      <rPr>
        <b/>
        <i/>
        <sz val="12"/>
        <rFont val="Times New Roman CYR"/>
        <family val="1"/>
      </rPr>
      <t>служебни правоотношения</t>
    </r>
  </si>
  <si>
    <t>Други възнаграждения и плащания за персонала</t>
  </si>
  <si>
    <r>
      <rPr>
        <sz val="12"/>
        <rFont val="Times New Roman CYR"/>
        <family val="1"/>
      </rPr>
      <t xml:space="preserve">за </t>
    </r>
    <r>
      <rPr>
        <b/>
        <i/>
        <sz val="12"/>
        <rFont val="Times New Roman CYR"/>
        <family val="1"/>
      </rPr>
      <t>нещатен</t>
    </r>
    <r>
      <rPr>
        <sz val="12"/>
        <rFont val="Times New Roman CYR"/>
        <family val="1"/>
      </rPr>
      <t xml:space="preserve"> персонал нает по </t>
    </r>
    <r>
      <rPr>
        <b/>
        <i/>
        <sz val="12"/>
        <rFont val="Times New Roman CYR"/>
        <family val="1"/>
      </rPr>
      <t>трудови правоотношения</t>
    </r>
    <r>
      <rPr>
        <sz val="12"/>
        <rFont val="Times New Roman CYR"/>
        <family val="1"/>
      </rPr>
      <t xml:space="preserve"> </t>
    </r>
  </si>
  <si>
    <r>
      <rPr>
        <sz val="12"/>
        <rFont val="Times New Roman CYR"/>
        <family val="1"/>
      </rPr>
      <t xml:space="preserve">за персонала по </t>
    </r>
    <r>
      <rPr>
        <b/>
        <i/>
        <sz val="12"/>
        <rFont val="Times New Roman CYR"/>
        <family val="1"/>
      </rPr>
      <t>извънтрудови правоотношения</t>
    </r>
  </si>
  <si>
    <r>
      <rPr>
        <sz val="12"/>
        <rFont val="Times New Roman CYR"/>
        <family val="1"/>
      </rPr>
      <t xml:space="preserve">изплатени суми от </t>
    </r>
    <r>
      <rPr>
        <b/>
        <i/>
        <sz val="12"/>
        <rFont val="Times New Roman CYR"/>
        <family val="1"/>
      </rPr>
      <t>СБКО за облекло и други</t>
    </r>
    <r>
      <rPr>
        <sz val="12"/>
        <rFont val="Times New Roman CYR"/>
        <family val="1"/>
      </rPr>
      <t xml:space="preserve"> на персонала, с характер на възнаграждение</t>
    </r>
  </si>
  <si>
    <r>
      <rPr>
        <b/>
        <i/>
        <sz val="12"/>
        <rFont val="Times New Roman CYR"/>
        <family val="1"/>
      </rPr>
      <t>обезщетения</t>
    </r>
    <r>
      <rPr>
        <sz val="12"/>
        <rFont val="Times New Roman CYR"/>
        <family val="1"/>
      </rPr>
      <t xml:space="preserve"> за персонала, с характер на възнаграждение</t>
    </r>
  </si>
  <si>
    <r>
      <rPr>
        <b/>
        <i/>
        <sz val="12"/>
        <rFont val="Times New Roman CYR"/>
        <family val="1"/>
      </rPr>
      <t>други</t>
    </r>
    <r>
      <rPr>
        <sz val="12"/>
        <rFont val="Times New Roman CYR"/>
        <family val="1"/>
      </rPr>
      <t>плащания и възнаграждения</t>
    </r>
  </si>
  <si>
    <t>Задължителни осигурителни вноски от работодатели</t>
  </si>
  <si>
    <r>
      <rPr>
        <sz val="12"/>
        <rFont val="Times New Roman CYR"/>
        <family val="1"/>
      </rPr>
      <t xml:space="preserve">осигурителни вноски от работодатели за </t>
    </r>
    <r>
      <rPr>
        <b/>
        <i/>
        <sz val="12"/>
        <rFont val="Times New Roman CYR"/>
        <family val="1"/>
      </rPr>
      <t>Държавното обществено осигуряване (ДОО)</t>
    </r>
  </si>
  <si>
    <r>
      <rPr>
        <sz val="12"/>
        <rFont val="Times New Roman CYR"/>
        <family val="1"/>
      </rPr>
      <t xml:space="preserve">осигурителни вноски от работодатели за </t>
    </r>
    <r>
      <rPr>
        <b/>
        <i/>
        <sz val="12"/>
        <rFont val="Times New Roman CYR"/>
        <family val="1"/>
      </rPr>
      <t>Учителския пенсионен фонд (УчПФ)</t>
    </r>
  </si>
  <si>
    <r>
      <rPr>
        <b/>
        <i/>
        <sz val="12"/>
        <rFont val="Times New Roman CYR"/>
        <family val="1"/>
      </rPr>
      <t>здравно-осигурителни вноски</t>
    </r>
    <r>
      <rPr>
        <sz val="12"/>
        <rFont val="Times New Roman CYR"/>
        <family val="1"/>
      </rPr>
      <t xml:space="preserve"> от работодатели</t>
    </r>
  </si>
  <si>
    <r>
      <rPr>
        <sz val="12"/>
        <rFont val="Times New Roman CYR"/>
        <family val="1"/>
      </rPr>
      <t xml:space="preserve">вноски за </t>
    </r>
    <r>
      <rPr>
        <b/>
        <i/>
        <sz val="12"/>
        <rFont val="Times New Roman CYR"/>
        <family val="1"/>
      </rPr>
      <t>допълнително задължително осигуряване от работодатели</t>
    </r>
  </si>
  <si>
    <t>коректив на вноски за ДЗПО за сумите по чл. 4б и 4в от КСО за сметка на осигурителя</t>
  </si>
  <si>
    <r>
      <rPr>
        <sz val="12"/>
        <rFont val="Times New Roman CYR"/>
        <family val="1"/>
      </rPr>
      <t xml:space="preserve">задължителни вноски </t>
    </r>
    <r>
      <rPr>
        <b/>
        <i/>
        <sz val="12"/>
        <rFont val="Times New Roman CYR"/>
        <family val="1"/>
      </rPr>
      <t xml:space="preserve">за чуждестранни пенсионни фондове и  схеми </t>
    </r>
    <r>
      <rPr>
        <sz val="12"/>
        <rFont val="Times New Roman CYR"/>
        <family val="1"/>
      </rPr>
      <t>за сметка на осигурителя</t>
    </r>
  </si>
  <si>
    <t xml:space="preserve">Вноски за доброволно осигуряване  </t>
  </si>
  <si>
    <t>Издръжка</t>
  </si>
  <si>
    <t>Храна</t>
  </si>
  <si>
    <t>Медикаменти</t>
  </si>
  <si>
    <t>Постелен инвентар и облекло</t>
  </si>
  <si>
    <t>Учебни и научно-изследователски разходи и книги за библиотеките</t>
  </si>
  <si>
    <t>материали</t>
  </si>
  <si>
    <t>вода, горива и енергия</t>
  </si>
  <si>
    <r>
      <rPr>
        <sz val="12"/>
        <rFont val="Times New Roman CYR"/>
        <family val="1"/>
      </rPr>
      <t xml:space="preserve">разходи за </t>
    </r>
    <r>
      <rPr>
        <b/>
        <i/>
        <sz val="12"/>
        <rFont val="Times New Roman CYR"/>
        <family val="1"/>
      </rPr>
      <t>външни услуги</t>
    </r>
  </si>
  <si>
    <t>Текущ ремонт</t>
  </si>
  <si>
    <r>
      <rPr>
        <sz val="12"/>
        <rFont val="Times New Roman CYR"/>
        <family val="1"/>
      </rPr>
      <t xml:space="preserve">командировки </t>
    </r>
    <r>
      <rPr>
        <b/>
        <i/>
        <sz val="12"/>
        <rFont val="Times New Roman CYR"/>
        <family val="1"/>
      </rPr>
      <t>в страната</t>
    </r>
  </si>
  <si>
    <r>
      <rPr>
        <sz val="12"/>
        <rFont val="Times New Roman CYR"/>
        <family val="1"/>
      </rPr>
      <t xml:space="preserve">краткосрочни командировки </t>
    </r>
    <r>
      <rPr>
        <b/>
        <i/>
        <sz val="12"/>
        <rFont val="Times New Roman CYR"/>
        <family val="1"/>
      </rPr>
      <t>в чужбина</t>
    </r>
  </si>
  <si>
    <r>
      <rPr>
        <sz val="12"/>
        <rFont val="Times New Roman CYR"/>
        <family val="1"/>
      </rPr>
      <t xml:space="preserve">дългосрочни командировки </t>
    </r>
    <r>
      <rPr>
        <b/>
        <i/>
        <sz val="12"/>
        <rFont val="Times New Roman CYR"/>
        <family val="1"/>
      </rPr>
      <t>в чужбина</t>
    </r>
  </si>
  <si>
    <r>
      <rPr>
        <sz val="12"/>
        <rFont val="Times New Roman CYR"/>
        <family val="1"/>
      </rPr>
      <t xml:space="preserve">разходи за </t>
    </r>
    <r>
      <rPr>
        <b/>
        <i/>
        <sz val="12"/>
        <rFont val="Times New Roman CYR"/>
        <family val="1"/>
      </rPr>
      <t>застраховки</t>
    </r>
  </si>
  <si>
    <t>такса ангажимент по заеми</t>
  </si>
  <si>
    <r>
      <rPr>
        <b/>
        <i/>
        <sz val="12"/>
        <rFont val="Times New Roman CYR"/>
        <family val="1"/>
      </rPr>
      <t>други</t>
    </r>
    <r>
      <rPr>
        <sz val="12"/>
        <rFont val="Times New Roman CYR"/>
        <family val="1"/>
      </rPr>
      <t xml:space="preserve"> финансови услуги</t>
    </r>
  </si>
  <si>
    <t>други разходи за СБКО</t>
  </si>
  <si>
    <t>разходи за договорни санкции и неустойки, съдебни обезщетения и разноски</t>
  </si>
  <si>
    <t>други разходи, некласифицирани в другите параграфи и подпараграфи</t>
  </si>
  <si>
    <t>Платени данъци, такси и административни санкции</t>
  </si>
  <si>
    <r>
      <rPr>
        <sz val="12"/>
        <rFont val="Times New Roman CYR"/>
      </rPr>
      <t>платени</t>
    </r>
    <r>
      <rPr>
        <b/>
        <i/>
        <sz val="12"/>
        <rFont val="Times New Roman CYR"/>
        <family val="1"/>
      </rPr>
      <t xml:space="preserve"> държавни </t>
    </r>
    <r>
      <rPr>
        <sz val="12"/>
        <rFont val="Times New Roman CYR"/>
      </rPr>
      <t>данъци, такси, наказателни лихви и административни санкции</t>
    </r>
  </si>
  <si>
    <r>
      <rPr>
        <sz val="12"/>
        <rFont val="Times New Roman CYR"/>
      </rPr>
      <t xml:space="preserve">платени </t>
    </r>
    <r>
      <rPr>
        <b/>
        <i/>
        <sz val="12"/>
        <rFont val="Times New Roman CYR"/>
        <family val="1"/>
      </rPr>
      <t xml:space="preserve">общински </t>
    </r>
    <r>
      <rPr>
        <sz val="12"/>
        <rFont val="Times New Roman CYR"/>
      </rPr>
      <t>данъци, такси, наказателни лихви и административни санкции</t>
    </r>
  </si>
  <si>
    <r>
      <rPr>
        <sz val="12"/>
        <rFont val="Times New Roman CYR"/>
      </rPr>
      <t>платени данъци, такси, наказателни лихви и административни санкции</t>
    </r>
    <r>
      <rPr>
        <b/>
        <i/>
        <sz val="12"/>
        <rFont val="Times New Roman CYR"/>
        <family val="1"/>
      </rPr>
      <t xml:space="preserve"> в чужбина</t>
    </r>
  </si>
  <si>
    <t>Разходи за лихви по емисии на държавни (общински) ценни книжа</t>
  </si>
  <si>
    <r>
      <rPr>
        <b/>
        <i/>
        <sz val="12"/>
        <rFont val="Times New Roman CYR"/>
        <family val="1"/>
      </rPr>
      <t xml:space="preserve">лихви </t>
    </r>
    <r>
      <rPr>
        <sz val="12"/>
        <rFont val="Times New Roman CYR"/>
        <family val="1"/>
      </rPr>
      <t>по държавни (общински) ценни книжа</t>
    </r>
  </si>
  <si>
    <r>
      <rPr>
        <b/>
        <i/>
        <sz val="12"/>
        <rFont val="Times New Roman CYR"/>
        <family val="1"/>
      </rPr>
      <t>отстъпки</t>
    </r>
    <r>
      <rPr>
        <sz val="12"/>
        <rFont val="Times New Roman CYR"/>
        <family val="1"/>
      </rPr>
      <t xml:space="preserve"> по държавни (общински) ценни книжа</t>
    </r>
  </si>
  <si>
    <t>лихви и отстъпки по целеви емисии на държавни ценни книжа</t>
  </si>
  <si>
    <r>
      <rPr>
        <b/>
        <i/>
        <sz val="12"/>
        <rFont val="Times New Roman CYR"/>
        <family val="1"/>
      </rPr>
      <t>лихви</t>
    </r>
    <r>
      <rPr>
        <sz val="12"/>
        <rFont val="Times New Roman CYR"/>
        <family val="1"/>
      </rPr>
      <t xml:space="preserve"> по държавни ценни книжа, емитирани </t>
    </r>
    <r>
      <rPr>
        <b/>
        <i/>
        <sz val="12"/>
        <rFont val="Times New Roman CYR"/>
        <family val="1"/>
      </rPr>
      <t>за структурната реформа</t>
    </r>
    <r>
      <rPr>
        <sz val="12"/>
        <rFont val="Times New Roman CYR"/>
        <family val="1"/>
      </rPr>
      <t xml:space="preserve"> </t>
    </r>
  </si>
  <si>
    <r>
      <rPr>
        <b/>
        <i/>
        <sz val="12"/>
        <rFont val="Times New Roman CYR"/>
        <family val="1"/>
      </rPr>
      <t>премии над номинала</t>
    </r>
    <r>
      <rPr>
        <sz val="12"/>
        <rFont val="Times New Roman CYR"/>
      </rPr>
      <t xml:space="preserve"> от емисии на държавни (общински) ценни книжа (-)</t>
    </r>
  </si>
  <si>
    <t>Разходи за лихви по заеми от страната</t>
  </si>
  <si>
    <r>
      <rPr>
        <sz val="12"/>
        <rFont val="Times New Roman CYR"/>
        <family val="1"/>
      </rPr>
      <t>Разходи за лихви по заеми от</t>
    </r>
    <r>
      <rPr>
        <b/>
        <i/>
        <sz val="12"/>
        <rFont val="Times New Roman CYR"/>
        <family val="1"/>
      </rPr>
      <t xml:space="preserve"> банки в страната</t>
    </r>
  </si>
  <si>
    <r>
      <rPr>
        <sz val="12"/>
        <rFont val="Times New Roman CYR"/>
        <family val="1"/>
      </rPr>
      <t xml:space="preserve">Разходи за лихви по </t>
    </r>
    <r>
      <rPr>
        <b/>
        <i/>
        <sz val="12"/>
        <rFont val="Times New Roman CYR"/>
        <family val="1"/>
      </rPr>
      <t>други заеми от страната</t>
    </r>
  </si>
  <si>
    <t>Разходи за лихви по заеми от други държави</t>
  </si>
  <si>
    <t>Разходи за лихви по заеми от международни организации и институции</t>
  </si>
  <si>
    <t>Разходи за лихви по заеми от банки и други финансови институции от чужбина</t>
  </si>
  <si>
    <t>Разходи за лихви и отстъпки по облигации емитирани и търгувани на международните капиталови пазари</t>
  </si>
  <si>
    <t>Други разходи за лихви</t>
  </si>
  <si>
    <t>Платени лихви по финансов лизинг и търговски кредит</t>
  </si>
  <si>
    <r>
      <rPr>
        <b/>
        <i/>
        <sz val="12"/>
        <rFont val="Times New Roman CYR"/>
        <family val="1"/>
      </rPr>
      <t>Платени лихви</t>
    </r>
    <r>
      <rPr>
        <sz val="12"/>
        <rFont val="Times New Roman CYR"/>
        <family val="1"/>
      </rPr>
      <t xml:space="preserve"> по </t>
    </r>
    <r>
      <rPr>
        <b/>
        <i/>
        <sz val="12"/>
        <rFont val="Times New Roman CYR"/>
        <family val="1"/>
      </rPr>
      <t>активирани гаранции</t>
    </r>
    <r>
      <rPr>
        <sz val="12"/>
        <rFont val="Times New Roman CYR"/>
        <family val="1"/>
      </rPr>
      <t xml:space="preserve"> по заеми от  </t>
    </r>
    <r>
      <rPr>
        <b/>
        <i/>
        <sz val="12"/>
        <rFont val="Times New Roman CYR"/>
        <family val="1"/>
      </rPr>
      <t>банки в страната</t>
    </r>
  </si>
  <si>
    <r>
      <rPr>
        <b/>
        <i/>
        <sz val="12"/>
        <rFont val="Times New Roman CYR"/>
        <family val="1"/>
      </rPr>
      <t>Платени лихви</t>
    </r>
    <r>
      <rPr>
        <sz val="12"/>
        <rFont val="Times New Roman CYR"/>
        <family val="1"/>
      </rPr>
      <t xml:space="preserve"> по </t>
    </r>
    <r>
      <rPr>
        <b/>
        <i/>
        <sz val="12"/>
        <rFont val="Times New Roman CYR"/>
        <family val="1"/>
      </rPr>
      <t>активирани гаранции</t>
    </r>
    <r>
      <rPr>
        <sz val="12"/>
        <rFont val="Times New Roman CYR"/>
        <family val="1"/>
      </rPr>
      <t xml:space="preserve"> по заеми от </t>
    </r>
    <r>
      <rPr>
        <b/>
        <i/>
        <sz val="12"/>
        <rFont val="Times New Roman CYR"/>
        <family val="1"/>
      </rPr>
      <t>международни организации и институции</t>
    </r>
  </si>
  <si>
    <r>
      <rPr>
        <b/>
        <i/>
        <sz val="12"/>
        <rFont val="Times New Roman CYR"/>
        <family val="1"/>
      </rPr>
      <t>Платени лихви</t>
    </r>
    <r>
      <rPr>
        <sz val="12"/>
        <rFont val="Times New Roman CYR"/>
        <family val="1"/>
      </rPr>
      <t xml:space="preserve"> по </t>
    </r>
    <r>
      <rPr>
        <b/>
        <i/>
        <sz val="12"/>
        <rFont val="Times New Roman CYR"/>
        <family val="1"/>
      </rPr>
      <t>активирани гаранции</t>
    </r>
    <r>
      <rPr>
        <sz val="12"/>
        <rFont val="Times New Roman CYR"/>
        <family val="1"/>
      </rPr>
      <t xml:space="preserve"> по заеми от </t>
    </r>
    <r>
      <rPr>
        <b/>
        <i/>
        <sz val="12"/>
        <rFont val="Times New Roman CYR"/>
        <family val="1"/>
      </rPr>
      <t>банки и финансови институции от чужбина</t>
    </r>
  </si>
  <si>
    <r>
      <rPr>
        <b/>
        <i/>
        <sz val="12"/>
        <rFont val="Times New Roman CYR"/>
        <family val="1"/>
      </rPr>
      <t>Възстановени суми по платени лихви</t>
    </r>
    <r>
      <rPr>
        <sz val="12"/>
        <rFont val="Times New Roman CYR"/>
        <family val="1"/>
      </rPr>
      <t xml:space="preserve"> по </t>
    </r>
    <r>
      <rPr>
        <b/>
        <i/>
        <sz val="12"/>
        <rFont val="Times New Roman CYR"/>
        <family val="1"/>
      </rPr>
      <t xml:space="preserve">активирани гаранции </t>
    </r>
    <r>
      <rPr>
        <i/>
        <sz val="12"/>
        <rFont val="Times New Roman Cyr"/>
        <family val="1"/>
      </rPr>
      <t>(-)</t>
    </r>
  </si>
  <si>
    <t>Платени лихви по заеми, предоставени от централния бюджет и бюджетни организации</t>
  </si>
  <si>
    <r>
      <rPr>
        <b/>
        <i/>
        <sz val="12"/>
        <rFont val="Times New Roman CYR"/>
        <family val="1"/>
      </rPr>
      <t>Други</t>
    </r>
    <r>
      <rPr>
        <sz val="12"/>
        <rFont val="Times New Roman CYR"/>
        <family val="1"/>
      </rPr>
      <t xml:space="preserve"> разходи за лихви към  </t>
    </r>
    <r>
      <rPr>
        <b/>
        <i/>
        <sz val="12"/>
        <rFont val="Times New Roman CYR"/>
        <family val="1"/>
      </rPr>
      <t>местни лица</t>
    </r>
  </si>
  <si>
    <r>
      <rPr>
        <b/>
        <i/>
        <sz val="12"/>
        <rFont val="Times New Roman CYR"/>
        <family val="1"/>
      </rPr>
      <t>Други</t>
    </r>
    <r>
      <rPr>
        <sz val="12"/>
        <rFont val="Times New Roman CYR"/>
        <family val="1"/>
      </rPr>
      <t xml:space="preserve"> разходи за лихви към </t>
    </r>
    <r>
      <rPr>
        <b/>
        <i/>
        <sz val="12"/>
        <rFont val="Times New Roman CYR"/>
        <family val="1"/>
      </rPr>
      <t>чуждестранни лица</t>
    </r>
  </si>
  <si>
    <t>Вноска в общия бюджет на Европейския съюз</t>
  </si>
  <si>
    <t>ресурс на база брутен национален доход</t>
  </si>
  <si>
    <t>ресурс на база данък върху добавената стойност</t>
  </si>
  <si>
    <t>традиционни собствени ресурси - мита</t>
  </si>
  <si>
    <t>участие във финансирането на брутното намаление за Нидерландия, Швеция, Дания и Австрия</t>
  </si>
  <si>
    <t>ресурс на база нерециклираните отпадъци от опаковки от пластмаса</t>
  </si>
  <si>
    <t>Здравно-осигурителни плащания</t>
  </si>
  <si>
    <t>Стипендии</t>
  </si>
  <si>
    <t>Пенсии</t>
  </si>
  <si>
    <t>Текущи трансфери, обезщетения и помощи за домакинствата</t>
  </si>
  <si>
    <r>
      <rPr>
        <sz val="12"/>
        <rFont val="Times New Roman CYR"/>
        <family val="1"/>
      </rPr>
      <t xml:space="preserve">обезщетения и помощи по </t>
    </r>
    <r>
      <rPr>
        <b/>
        <i/>
        <sz val="12"/>
        <rFont val="Times New Roman CYR"/>
      </rPr>
      <t>социалното осигуряване</t>
    </r>
  </si>
  <si>
    <r>
      <rPr>
        <sz val="12"/>
        <rFont val="Times New Roman CYR"/>
        <family val="1"/>
      </rPr>
      <t xml:space="preserve">обезщетения и помощи по </t>
    </r>
    <r>
      <rPr>
        <b/>
        <i/>
        <sz val="12"/>
        <rFont val="Times New Roman CYR"/>
      </rPr>
      <t>социалното подпомагане</t>
    </r>
  </si>
  <si>
    <r>
      <rPr>
        <sz val="12"/>
        <rFont val="Times New Roman CYR"/>
        <family val="1"/>
      </rPr>
      <t xml:space="preserve">обезщетения и помощи по </t>
    </r>
    <r>
      <rPr>
        <b/>
        <i/>
        <sz val="12"/>
        <rFont val="Times New Roman CYR"/>
      </rPr>
      <t>решение на общинския съвет</t>
    </r>
  </si>
  <si>
    <r>
      <rPr>
        <sz val="12"/>
        <rFont val="Times New Roman CYR"/>
        <family val="1"/>
      </rPr>
      <t>текущи трансфери за домакинства от средства на</t>
    </r>
    <r>
      <rPr>
        <b/>
        <i/>
        <sz val="12"/>
        <rFont val="Times New Roman CYR"/>
      </rPr>
      <t xml:space="preserve"> Европейския съюз</t>
    </r>
  </si>
  <si>
    <r>
      <rPr>
        <sz val="12"/>
        <rFont val="Times New Roman CYR"/>
        <family val="1"/>
      </rPr>
      <t xml:space="preserve">текущи трансфери за домакинства по други </t>
    </r>
    <r>
      <rPr>
        <b/>
        <i/>
        <sz val="12"/>
        <rFont val="Times New Roman CYR"/>
      </rPr>
      <t>международни програми и споразумения</t>
    </r>
  </si>
  <si>
    <r>
      <rPr>
        <b/>
        <i/>
        <sz val="12"/>
        <rFont val="Times New Roman CYR"/>
      </rPr>
      <t>други</t>
    </r>
    <r>
      <rPr>
        <sz val="12"/>
        <rFont val="Times New Roman CYR"/>
        <family val="1"/>
      </rPr>
      <t xml:space="preserve"> текущи трансфери за домакинствата</t>
    </r>
  </si>
  <si>
    <t>Субсидии и други текущи трансфери за нефинансови предприятия</t>
  </si>
  <si>
    <t>за текуща дейност</t>
  </si>
  <si>
    <r>
      <rPr>
        <sz val="12"/>
        <rFont val="Times New Roman CYR"/>
        <family val="1"/>
      </rPr>
      <t xml:space="preserve">за осъществяване на </t>
    </r>
    <r>
      <rPr>
        <b/>
        <i/>
        <sz val="12"/>
        <rFont val="Times New Roman CYR"/>
        <family val="1"/>
      </rPr>
      <t>болнична помощ</t>
    </r>
    <r>
      <rPr>
        <sz val="12"/>
        <rFont val="Times New Roman CYR"/>
        <family val="1"/>
      </rPr>
      <t xml:space="preserve"> </t>
    </r>
  </si>
  <si>
    <r>
      <rPr>
        <b/>
        <i/>
        <sz val="12"/>
        <rFont val="Times New Roman CYR"/>
        <family val="1"/>
      </rPr>
      <t>други</t>
    </r>
    <r>
      <rPr>
        <sz val="12"/>
        <rFont val="Times New Roman CYR"/>
        <family val="1"/>
      </rPr>
      <t xml:space="preserve"> субсидии и плащания</t>
    </r>
  </si>
  <si>
    <t>Субсидии и други текущи трансфери за финансови институции</t>
  </si>
  <si>
    <t>Субсидии и други текущи трансфери за юридически лица с нестопанска цел</t>
  </si>
  <si>
    <t>Разходи за членски внос и участие в нетърговски организации и дейности</t>
  </si>
  <si>
    <t>Предоставени текущи и капиталови трансфери за чужбина</t>
  </si>
  <si>
    <r>
      <rPr>
        <b/>
        <i/>
        <sz val="12"/>
        <rFont val="Times New Roman CYR"/>
        <family val="1"/>
      </rPr>
      <t>текущи</t>
    </r>
    <r>
      <rPr>
        <sz val="12"/>
        <rFont val="Times New Roman CYR"/>
        <family val="1"/>
      </rPr>
      <t xml:space="preserve"> трансфери за чужбина</t>
    </r>
  </si>
  <si>
    <r>
      <rPr>
        <b/>
        <i/>
        <sz val="12"/>
        <rFont val="Times New Roman CYR"/>
        <family val="1"/>
      </rPr>
      <t>капиталови</t>
    </r>
    <r>
      <rPr>
        <sz val="12"/>
        <rFont val="Times New Roman CYR"/>
        <family val="1"/>
      </rPr>
      <t xml:space="preserve"> трансфери за чужбина</t>
    </r>
  </si>
  <si>
    <t>Основен ремонт на дълготрайни материални активи</t>
  </si>
  <si>
    <t>Придобиване на дълготрайни материални активи</t>
  </si>
  <si>
    <r>
      <rPr>
        <sz val="12"/>
        <rFont val="Times New Roman CYR"/>
        <family val="1"/>
      </rPr>
      <t xml:space="preserve">придобиване на </t>
    </r>
    <r>
      <rPr>
        <b/>
        <i/>
        <sz val="12"/>
        <rFont val="Times New Roman CYR"/>
        <family val="1"/>
      </rPr>
      <t>компютри и хардуер</t>
    </r>
  </si>
  <si>
    <r>
      <rPr>
        <sz val="12"/>
        <rFont val="Times New Roman CYR"/>
        <family val="1"/>
      </rPr>
      <t xml:space="preserve">придобиване на </t>
    </r>
    <r>
      <rPr>
        <b/>
        <i/>
        <sz val="12"/>
        <rFont val="Times New Roman CYR"/>
        <family val="1"/>
      </rPr>
      <t>сгради</t>
    </r>
  </si>
  <si>
    <r>
      <rPr>
        <sz val="12"/>
        <rFont val="Times New Roman CYR"/>
        <family val="1"/>
      </rPr>
      <t xml:space="preserve">придобиване на </t>
    </r>
    <r>
      <rPr>
        <b/>
        <i/>
        <sz val="12"/>
        <rFont val="Times New Roman CYR"/>
        <family val="1"/>
      </rPr>
      <t>друго оборудване, машини и съоръжения</t>
    </r>
  </si>
  <si>
    <r>
      <rPr>
        <sz val="12"/>
        <rFont val="Times New Roman CYR"/>
        <family val="1"/>
      </rPr>
      <t xml:space="preserve">придобиване на </t>
    </r>
    <r>
      <rPr>
        <b/>
        <i/>
        <sz val="12"/>
        <rFont val="Times New Roman CYR"/>
        <family val="1"/>
      </rPr>
      <t>транспортни средства</t>
    </r>
  </si>
  <si>
    <r>
      <rPr>
        <sz val="12"/>
        <rFont val="Times New Roman CYR"/>
        <family val="1"/>
      </rPr>
      <t xml:space="preserve">придобиване на </t>
    </r>
    <r>
      <rPr>
        <b/>
        <i/>
        <sz val="12"/>
        <rFont val="Times New Roman CYR"/>
        <family val="1"/>
      </rPr>
      <t>стопански инвентар</t>
    </r>
  </si>
  <si>
    <r>
      <rPr>
        <sz val="12"/>
        <rFont val="Times New Roman CYR"/>
        <family val="1"/>
      </rPr>
      <t xml:space="preserve">изграждане на </t>
    </r>
    <r>
      <rPr>
        <b/>
        <i/>
        <sz val="12"/>
        <rFont val="Times New Roman CYR"/>
        <family val="1"/>
      </rPr>
      <t>инфраструктурни обекти</t>
    </r>
  </si>
  <si>
    <r>
      <rPr>
        <sz val="12"/>
        <rFont val="Times New Roman CYR"/>
        <family val="1"/>
      </rPr>
      <t xml:space="preserve">придобиване на </t>
    </r>
    <r>
      <rPr>
        <b/>
        <i/>
        <sz val="12"/>
        <rFont val="Times New Roman CYR"/>
        <family val="1"/>
      </rPr>
      <t>други ДМА</t>
    </r>
  </si>
  <si>
    <t>Придобиване на нематериални дълготрайни активи</t>
  </si>
  <si>
    <t>придобиване на програмни продукти и лицензи за програмни продукти</t>
  </si>
  <si>
    <r>
      <rPr>
        <sz val="12"/>
        <rFont val="Times New Roman CYR"/>
        <family val="1"/>
      </rPr>
      <t xml:space="preserve">придобиване на </t>
    </r>
    <r>
      <rPr>
        <b/>
        <i/>
        <sz val="12"/>
        <rFont val="Times New Roman CYR"/>
        <family val="1"/>
      </rPr>
      <t>други</t>
    </r>
    <r>
      <rPr>
        <sz val="12"/>
        <rFont val="Times New Roman CYR"/>
        <family val="1"/>
      </rPr>
      <t xml:space="preserve"> нематериални дълготрайни активи</t>
    </r>
  </si>
  <si>
    <t>Придобиване на земя</t>
  </si>
  <si>
    <t>Капиталови трансфери</t>
  </si>
  <si>
    <r>
      <rPr>
        <sz val="12"/>
        <rFont val="Times New Roman CYR"/>
        <family val="1"/>
      </rPr>
      <t xml:space="preserve">капиталови трансфери за </t>
    </r>
    <r>
      <rPr>
        <b/>
        <i/>
        <sz val="12"/>
        <rFont val="Times New Roman CYR"/>
        <family val="1"/>
      </rPr>
      <t>нефинансови предприятия</t>
    </r>
  </si>
  <si>
    <r>
      <rPr>
        <sz val="12"/>
        <rFont val="Times New Roman CYR"/>
        <family val="1"/>
      </rPr>
      <t xml:space="preserve">капиталови трансфери за </t>
    </r>
    <r>
      <rPr>
        <b/>
        <i/>
        <sz val="12"/>
        <rFont val="Times New Roman CYR"/>
        <family val="1"/>
      </rPr>
      <t>финансови институции</t>
    </r>
  </si>
  <si>
    <r>
      <rPr>
        <sz val="12"/>
        <rFont val="Times New Roman CYR"/>
        <family val="1"/>
      </rPr>
      <t xml:space="preserve">капиталови трансфери за </t>
    </r>
    <r>
      <rPr>
        <b/>
        <i/>
        <sz val="12"/>
        <rFont val="Times New Roman CYR"/>
        <family val="1"/>
      </rPr>
      <t>организации с нестопанска цел</t>
    </r>
  </si>
  <si>
    <r>
      <rPr>
        <sz val="12"/>
        <rFont val="Times New Roman CYR"/>
        <family val="1"/>
      </rPr>
      <t xml:space="preserve">капиталови трансфери за </t>
    </r>
    <r>
      <rPr>
        <b/>
        <i/>
        <sz val="12"/>
        <rFont val="Times New Roman CYR"/>
        <family val="1"/>
      </rPr>
      <t>домакинствата</t>
    </r>
  </si>
  <si>
    <r>
      <rPr>
        <b/>
        <sz val="12"/>
        <color indexed="16"/>
        <rFont val="Times New Roman CYR"/>
        <family val="1"/>
      </rPr>
      <t xml:space="preserve">Прираст на държавния резерв и изкупуване на земеделска продукция (включва и </t>
    </r>
    <r>
      <rPr>
        <b/>
        <i/>
        <sz val="12"/>
        <color indexed="18"/>
        <rFont val="Times New Roman CYR"/>
      </rPr>
      <t>§ 40-71</t>
    </r>
    <r>
      <rPr>
        <b/>
        <sz val="12"/>
        <color indexed="16"/>
        <rFont val="Times New Roman CYR"/>
        <family val="1"/>
      </rPr>
      <t>)</t>
    </r>
  </si>
  <si>
    <r>
      <rPr>
        <sz val="12"/>
        <rFont val="Times New Roman CYR"/>
        <family val="1"/>
      </rPr>
      <t xml:space="preserve">плащания за попълване на </t>
    </r>
    <r>
      <rPr>
        <b/>
        <i/>
        <sz val="12"/>
        <rFont val="Times New Roman CYR"/>
        <family val="1"/>
      </rPr>
      <t>държавния резерв</t>
    </r>
  </si>
  <si>
    <r>
      <rPr>
        <sz val="12"/>
        <rFont val="Times New Roman CYR"/>
        <family val="1"/>
      </rPr>
      <t xml:space="preserve">плащания за изкупуване на </t>
    </r>
    <r>
      <rPr>
        <b/>
        <i/>
        <sz val="12"/>
        <rFont val="Times New Roman CYR"/>
        <family val="1"/>
      </rPr>
      <t>земеделска продукция</t>
    </r>
  </si>
  <si>
    <r>
      <rPr>
        <i/>
        <sz val="12"/>
        <color indexed="18"/>
        <rFont val="Times New Roman Cyr"/>
        <family val="1"/>
      </rPr>
      <t xml:space="preserve">постъпления от продажба на държавния резерв </t>
    </r>
    <r>
      <rPr>
        <i/>
        <sz val="12"/>
        <color indexed="10"/>
        <rFont val="Times New Roman CYR"/>
      </rPr>
      <t>(-)</t>
    </r>
  </si>
  <si>
    <t>Резерв за непредвидени и неотложни разходи</t>
  </si>
  <si>
    <t>II. ВСИЧКО РАЗХОДИ - РЕКАПИТУЛАЦИЯ ПО ПАРАГРАФИ И ПОДПАРАГРАФИ</t>
  </si>
  <si>
    <t>III-ІV. ТРАНСФЕРИ И ВРЕМЕННИ БЕЗЛИХВЕНИ ЗАЕМИ - РЕКАПИТУЛАЦИЯ</t>
  </si>
  <si>
    <t xml:space="preserve">  ІІІ. ТРАНСФЕРИ</t>
  </si>
  <si>
    <t xml:space="preserve"> 03 ¦</t>
  </si>
  <si>
    <t>Трансфери от ЦБ за други бюджети (нето)</t>
  </si>
  <si>
    <r>
      <rPr>
        <sz val="12"/>
        <rFont val="Times New Roman CYR"/>
        <family val="1"/>
      </rPr>
      <t xml:space="preserve">трансфери между ЦБ и </t>
    </r>
    <r>
      <rPr>
        <b/>
        <i/>
        <sz val="12"/>
        <rFont val="Times New Roman CYR"/>
        <family val="1"/>
      </rPr>
      <t>бюджети по държавния бюджет</t>
    </r>
  </si>
  <si>
    <t>възстановени трансфери в ЦБ от бюджети на общини</t>
  </si>
  <si>
    <t>обща субсидия и други трансфери за държавни дейности от ЦБ за общини</t>
  </si>
  <si>
    <r>
      <rPr>
        <sz val="12"/>
        <rFont val="Times New Roman CYR"/>
        <family val="1"/>
      </rPr>
      <t xml:space="preserve">обща </t>
    </r>
    <r>
      <rPr>
        <b/>
        <i/>
        <sz val="12"/>
        <rFont val="Times New Roman CYR"/>
        <family val="1"/>
      </rPr>
      <t>изравнителна</t>
    </r>
    <r>
      <rPr>
        <sz val="12"/>
        <rFont val="Times New Roman CYR"/>
        <family val="1"/>
      </rPr>
      <t xml:space="preserve"> субсидия и други трансфери за местни дейности от ЦБ</t>
    </r>
    <r>
      <rPr>
        <b/>
        <i/>
        <sz val="12"/>
        <rFont val="Times New Roman CYR"/>
        <family val="1"/>
      </rPr>
      <t xml:space="preserve"> за общини</t>
    </r>
  </si>
  <si>
    <r>
      <rPr>
        <sz val="12"/>
        <rFont val="Times New Roman CYR"/>
        <family val="1"/>
      </rPr>
      <t xml:space="preserve">целеви субсидии от ЦБ </t>
    </r>
    <r>
      <rPr>
        <b/>
        <i/>
        <sz val="12"/>
        <rFont val="Times New Roman CYR"/>
        <family val="1"/>
      </rPr>
      <t>за капиталови разходи за общини</t>
    </r>
  </si>
  <si>
    <t>други целеви трансфери от ЦБ за общини</t>
  </si>
  <si>
    <r>
      <rPr>
        <sz val="12"/>
        <rFont val="Times New Roman CYR"/>
        <family val="1"/>
      </rPr>
      <t>трансфери между ЦБ и</t>
    </r>
    <r>
      <rPr>
        <b/>
        <i/>
        <sz val="12"/>
        <rFont val="Times New Roman CYR"/>
        <family val="1"/>
      </rPr>
      <t xml:space="preserve"> Държавното обществено осигуряване</t>
    </r>
  </si>
  <si>
    <r>
      <rPr>
        <sz val="12"/>
        <rFont val="Times New Roman CYR"/>
        <family val="1"/>
      </rPr>
      <t>трансфери между ЦБ и</t>
    </r>
    <r>
      <rPr>
        <b/>
        <i/>
        <sz val="12"/>
        <rFont val="Times New Roman CYR"/>
        <family val="1"/>
      </rPr>
      <t xml:space="preserve"> НЗОК</t>
    </r>
  </si>
  <si>
    <r>
      <rPr>
        <sz val="12"/>
        <rFont val="Times New Roman CYR"/>
        <family val="1"/>
      </rPr>
      <t>трансфери между ЦБ и</t>
    </r>
    <r>
      <rPr>
        <b/>
        <i/>
        <sz val="12"/>
        <rFont val="Times New Roman CYR"/>
        <family val="1"/>
      </rPr>
      <t xml:space="preserve"> БНТ</t>
    </r>
  </si>
  <si>
    <r>
      <rPr>
        <sz val="12"/>
        <rFont val="Times New Roman CYR"/>
        <family val="1"/>
      </rPr>
      <t xml:space="preserve">трансфери между ЦБ и </t>
    </r>
    <r>
      <rPr>
        <b/>
        <i/>
        <sz val="12"/>
        <rFont val="Times New Roman CYR"/>
      </rPr>
      <t>БНР</t>
    </r>
  </si>
  <si>
    <r>
      <rPr>
        <sz val="12"/>
        <rFont val="Times New Roman CYR"/>
        <family val="1"/>
      </rPr>
      <t xml:space="preserve">трансфери между ЦБ и </t>
    </r>
    <r>
      <rPr>
        <b/>
        <i/>
        <sz val="12"/>
        <rFont val="Times New Roman CYR"/>
      </rPr>
      <t>БТА</t>
    </r>
  </si>
  <si>
    <t>трансфери  между ЦБ и други бюджети</t>
  </si>
  <si>
    <t>други възстановени в ЦБ трансфери от бюджети</t>
  </si>
  <si>
    <t>Трансфери между бюджета на бюджетната организация и ЦБ (нето)</t>
  </si>
  <si>
    <r>
      <rPr>
        <sz val="12"/>
        <rFont val="Times New Roman CYR"/>
      </rPr>
      <t>трансфери от/за ЦБ (+/</t>
    </r>
    <r>
      <rPr>
        <sz val="12"/>
        <color indexed="10"/>
        <rFont val="Times New Roman CYR"/>
      </rPr>
      <t>-</t>
    </r>
    <r>
      <rPr>
        <sz val="12"/>
        <rFont val="Times New Roman CYR"/>
      </rPr>
      <t>)</t>
    </r>
  </si>
  <si>
    <t>обща субсидия и други трансфери за държавни дейности от ЦБ за общини (+)</t>
  </si>
  <si>
    <t>обща изравнителна субсидия и други трансфери за местни дейности от ЦБ за общини (+)</t>
  </si>
  <si>
    <t>получени от общини целеви субсидии от ЦБ за капиталови разходи (+)</t>
  </si>
  <si>
    <r>
      <rPr>
        <sz val="12"/>
        <rFont val="Times New Roman CYR"/>
      </rPr>
      <t>получени от общини трансфери за други целеви разходи от ЦБ чрез  кодовете в СЕБРА</t>
    </r>
    <r>
      <rPr>
        <sz val="12"/>
        <color indexed="18"/>
        <rFont val="Times New Roman CYR"/>
      </rPr>
      <t xml:space="preserve"> 488</t>
    </r>
    <r>
      <rPr>
        <sz val="12"/>
        <rFont val="Times New Roman CYR"/>
      </rPr>
      <t xml:space="preserve"> </t>
    </r>
    <r>
      <rPr>
        <sz val="12"/>
        <color indexed="16"/>
        <rFont val="Times New Roman CYR"/>
      </rPr>
      <t>001</t>
    </r>
    <r>
      <rPr>
        <sz val="12"/>
        <color indexed="18"/>
        <rFont val="Times New Roman CYR"/>
      </rPr>
      <t xml:space="preserve"> ххх-х</t>
    </r>
  </si>
  <si>
    <r>
      <rPr>
        <sz val="12"/>
        <rFont val="Times New Roman CYR"/>
      </rPr>
      <t xml:space="preserve">получени от общини трансфери за други целеви разходи от ЦБ чрез кодове в СЕБРА </t>
    </r>
    <r>
      <rPr>
        <sz val="12"/>
        <color indexed="18"/>
        <rFont val="Times New Roman CYR"/>
      </rPr>
      <t xml:space="preserve">488 </t>
    </r>
    <r>
      <rPr>
        <sz val="12"/>
        <color indexed="16"/>
        <rFont val="Times New Roman CYR"/>
      </rPr>
      <t>002</t>
    </r>
    <r>
      <rPr>
        <sz val="12"/>
        <color indexed="18"/>
        <rFont val="Times New Roman CYR"/>
      </rPr>
      <t xml:space="preserve"> ххх-х</t>
    </r>
  </si>
  <si>
    <t>възстановени трансфери за ЦБ (-)</t>
  </si>
  <si>
    <t>Предоставени субсидии от държавния бюджет за БАН и държавните висши училища (нето)</t>
  </si>
  <si>
    <t>предоставени трансфери от ДБ за държавните висши училища</t>
  </si>
  <si>
    <t>предоставени трансфери от ДБ за БАН</t>
  </si>
  <si>
    <t>получени от държавните висши училища  трансфери от ДБ (+)</t>
  </si>
  <si>
    <t>получени от БАН трансфери от ДБ (+)</t>
  </si>
  <si>
    <t>Трансфери между ЦБ и сметки за средствата от ЕС (нето)</t>
  </si>
  <si>
    <t xml:space="preserve"> - получени трансфери (+)</t>
  </si>
  <si>
    <t xml:space="preserve"> - предоставени трансфери (-)</t>
  </si>
  <si>
    <t>Трансфери между бюджети (нето)</t>
  </si>
  <si>
    <t>трансфери между бюджети - получени трансфери (+)</t>
  </si>
  <si>
    <t>трансфери между бюджети - предоставени трансфери (-)</t>
  </si>
  <si>
    <t>трансфери от МТСП по програми за осигуряване на заетост (+/-)</t>
  </si>
  <si>
    <t>вътрешни трансфери в системата на първостепенния разпоредител (+/-)</t>
  </si>
  <si>
    <t>Трансфери между бюджети и сметки за средствата от ЕС (нето)</t>
  </si>
  <si>
    <t>- получени трансфери (+/-)</t>
  </si>
  <si>
    <t>- предоставени трансфери (+/-)</t>
  </si>
  <si>
    <t>Трансфери между сметки за средствата от ЕС (нето)</t>
  </si>
  <si>
    <t>- предоставени трансфери (-)</t>
  </si>
  <si>
    <t>Трансфери от/за държавни предприятия и други лица, включени в КФП</t>
  </si>
  <si>
    <t>- получени трансфери (+)</t>
  </si>
  <si>
    <t>Трансфери на отчислени постъпления</t>
  </si>
  <si>
    <t>Разчети за извършени плащания в СЕБРА (+/-)</t>
  </si>
  <si>
    <r>
      <rPr>
        <sz val="12"/>
        <rFont val="Times New Roman CYR"/>
        <family val="1"/>
      </rPr>
      <t xml:space="preserve">Разчети с подведомствени разпоредители за плащания в </t>
    </r>
    <r>
      <rPr>
        <b/>
        <i/>
        <sz val="12"/>
        <rFont val="Times New Roman CYR"/>
      </rPr>
      <t>СЕБРА</t>
    </r>
    <r>
      <rPr>
        <sz val="12"/>
        <rFont val="Times New Roman CYR"/>
        <family val="1"/>
      </rPr>
      <t xml:space="preserve">  (-)</t>
    </r>
  </si>
  <si>
    <r>
      <rPr>
        <sz val="12"/>
        <rFont val="Times New Roman CYR"/>
        <family val="1"/>
      </rPr>
      <t xml:space="preserve">Разчети с първостепенен разпоредител за плащания в </t>
    </r>
    <r>
      <rPr>
        <b/>
        <i/>
        <sz val="12"/>
        <rFont val="Times New Roman CYR"/>
      </rPr>
      <t>СЕБРА</t>
    </r>
    <r>
      <rPr>
        <sz val="12"/>
        <rFont val="Times New Roman CYR"/>
        <family val="1"/>
      </rPr>
      <t xml:space="preserve">  (+)</t>
    </r>
  </si>
  <si>
    <t>Трансфери от/за сметки за чужди средства</t>
  </si>
  <si>
    <t>трансфери от/за сметки за чужди средства - получени трансфери (+)</t>
  </si>
  <si>
    <t>трансфери от/за сметки за чужди средства - предоставени трансфери (-)</t>
  </si>
  <si>
    <t>Трансфери за поети осигурителни вноски и данъци</t>
  </si>
  <si>
    <t>Трансфери за поети данъци върху доходите на физически лица</t>
  </si>
  <si>
    <t>Трансфери за поети осигурителни вноски за ДОО</t>
  </si>
  <si>
    <t>Трансфери за поети осигурителни вноски за здравно осигуряване</t>
  </si>
  <si>
    <t>Трансфери за поети осигурителни вноски за ДЗПО</t>
  </si>
  <si>
    <t>Корективен трансфер за поети осигурителни вноски и данъци</t>
  </si>
  <si>
    <t>Разпределени суми на трансфери за поети осигурителни вноски и данъци (-)</t>
  </si>
  <si>
    <t>III. ВСИЧКО ТРАНСФЕРИ</t>
  </si>
  <si>
    <t>ІV. ВР.БЕЗЛ.ЗАЕМИ</t>
  </si>
  <si>
    <t xml:space="preserve"> 04 ¦</t>
  </si>
  <si>
    <t>Получени/предоставени временни безлихвени заеми от/за ЦБ (нето)</t>
  </si>
  <si>
    <t>Временни безлихвени заеми между бюджети (нето)</t>
  </si>
  <si>
    <t>Временни безлихвени заеми между бюджети и сметки за средствата от ЕС (нето)</t>
  </si>
  <si>
    <t>Временни безлихвени заеми между сметки за средствата от ЕС (нето)</t>
  </si>
  <si>
    <t xml:space="preserve">Временни безлихвени заеми от/за държавни предприятия и други сметки, включени в КФП </t>
  </si>
  <si>
    <t xml:space="preserve">Временни безлихвени заеми от/за сметки за чужди средства (нето) </t>
  </si>
  <si>
    <t xml:space="preserve">Временни безлихвени заеми от/за държавни предприятия, включени в КФП (нето) </t>
  </si>
  <si>
    <t>IV. ВСИЧКО ВРЕМЕННИ БЕЗЛИХВЕНИ ЗАЕМИ</t>
  </si>
  <si>
    <t>V.-VІ. БЮДЖЕТНО САЛДО и ФИНАНСИРАНЕ НА БЮДЖЕТНОТО САЛДО</t>
  </si>
  <si>
    <t xml:space="preserve"> 0 5  ¦</t>
  </si>
  <si>
    <t>V. БЮДЖЕТНО САЛДО - ДЕФИЦИТ (-) / ИЗЛИШЪК (+)      (V.=I.-II.+III.+ІV.)</t>
  </si>
  <si>
    <t>VІ. ФИНАНСИРАНЕ НА БЮДЖЕТНОТО САЛДО (VІ.=-V.)</t>
  </si>
  <si>
    <t xml:space="preserve">       VI. ОПЕРАЦИИ С ФИНАНСОВИ АКТИВИ И ПАСИВИ (финансиране на бюдж. салдо)</t>
  </si>
  <si>
    <t xml:space="preserve"> 0 6 ¦</t>
  </si>
  <si>
    <t>Придобиване на дялове, акции и съучастия (нето)</t>
  </si>
  <si>
    <r>
      <rPr>
        <sz val="12"/>
        <rFont val="Times New Roman CYR"/>
        <family val="1"/>
      </rPr>
      <t xml:space="preserve">придобиване на </t>
    </r>
    <r>
      <rPr>
        <b/>
        <i/>
        <sz val="12"/>
        <rFont val="Times New Roman CYR"/>
        <family val="1"/>
      </rPr>
      <t>дялове и акции</t>
    </r>
    <r>
      <rPr>
        <sz val="12"/>
        <rFont val="Times New Roman CYR"/>
        <family val="1"/>
      </rPr>
      <t xml:space="preserve"> и увеличение на капитала и капиталовите резерви (-)</t>
    </r>
  </si>
  <si>
    <r>
      <rPr>
        <sz val="12"/>
        <rFont val="Times New Roman CYR"/>
        <family val="1"/>
      </rPr>
      <t xml:space="preserve">участия в </t>
    </r>
    <r>
      <rPr>
        <b/>
        <i/>
        <sz val="12"/>
        <rFont val="Times New Roman CYR"/>
        <family val="1"/>
      </rPr>
      <t>съвместни</t>
    </r>
    <r>
      <rPr>
        <sz val="12"/>
        <rFont val="Times New Roman CYR"/>
        <family val="1"/>
      </rPr>
      <t xml:space="preserve"> предприятия, активи и стопански дейности (-)</t>
    </r>
  </si>
  <si>
    <r>
      <rPr>
        <b/>
        <i/>
        <sz val="12"/>
        <rFont val="Times New Roman CYR"/>
        <family val="1"/>
      </rPr>
      <t>постъпления</t>
    </r>
    <r>
      <rPr>
        <sz val="12"/>
        <rFont val="Times New Roman CYR"/>
        <family val="1"/>
      </rPr>
      <t xml:space="preserve"> от продажби на дялове, акции, съучастия, и от ликвидационни дялове (+)</t>
    </r>
  </si>
  <si>
    <t>Предоставени кредити (нето)</t>
  </si>
  <si>
    <r>
      <rPr>
        <b/>
        <i/>
        <sz val="12"/>
        <rFont val="Times New Roman CYR"/>
        <family val="1"/>
      </rPr>
      <t>предоставени</t>
    </r>
    <r>
      <rPr>
        <sz val="12"/>
        <rFont val="Times New Roman CYR"/>
        <family val="1"/>
      </rPr>
      <t xml:space="preserve"> средства по лихвени заеми (-)</t>
    </r>
  </si>
  <si>
    <r>
      <rPr>
        <b/>
        <i/>
        <sz val="12"/>
        <rFont val="Times New Roman CYR"/>
        <family val="1"/>
      </rPr>
      <t>възстановени</t>
    </r>
    <r>
      <rPr>
        <sz val="12"/>
        <rFont val="Times New Roman CYR"/>
        <family val="1"/>
      </rPr>
      <t xml:space="preserve"> главници по предоставени лихвени заеми (+)</t>
    </r>
  </si>
  <si>
    <t>Предоставена възмездна финансова помощ (нето)</t>
  </si>
  <si>
    <r>
      <rPr>
        <b/>
        <i/>
        <sz val="12"/>
        <rFont val="Times New Roman CYR"/>
        <family val="1"/>
      </rPr>
      <t>предоставени</t>
    </r>
    <r>
      <rPr>
        <sz val="12"/>
        <rFont val="Times New Roman CYR"/>
        <family val="1"/>
      </rPr>
      <t xml:space="preserve"> средства по възмездна финансова помощ (-)</t>
    </r>
  </si>
  <si>
    <r>
      <rPr>
        <b/>
        <i/>
        <sz val="12"/>
        <rFont val="Times New Roman CYR"/>
        <family val="1"/>
      </rPr>
      <t>възстановени</t>
    </r>
    <r>
      <rPr>
        <sz val="12"/>
        <rFont val="Times New Roman CYR"/>
        <family val="1"/>
      </rPr>
      <t xml:space="preserve"> суми по възмездна финансова помощ (+)</t>
    </r>
  </si>
  <si>
    <t>Плащания по активирани гаранции, поръчителства и преоформен държавен дълг (нето)</t>
  </si>
  <si>
    <r>
      <rPr>
        <b/>
        <i/>
        <sz val="12"/>
        <rFont val="Times New Roman CYR"/>
        <family val="1"/>
      </rPr>
      <t>Погашения</t>
    </r>
    <r>
      <rPr>
        <sz val="12"/>
        <rFont val="Times New Roman CYR"/>
        <family val="1"/>
      </rPr>
      <t xml:space="preserve"> по </t>
    </r>
    <r>
      <rPr>
        <b/>
        <i/>
        <sz val="12"/>
        <rFont val="Times New Roman CYR"/>
        <family val="1"/>
      </rPr>
      <t>активирани гаранции</t>
    </r>
    <r>
      <rPr>
        <sz val="12"/>
        <rFont val="Times New Roman CYR"/>
        <family val="1"/>
      </rPr>
      <t xml:space="preserve"> по заеми от  </t>
    </r>
    <r>
      <rPr>
        <b/>
        <i/>
        <sz val="12"/>
        <rFont val="Times New Roman CYR"/>
        <family val="1"/>
      </rPr>
      <t>банки в страната</t>
    </r>
  </si>
  <si>
    <r>
      <rPr>
        <b/>
        <i/>
        <sz val="12"/>
        <rFont val="Times New Roman CYR"/>
        <family val="1"/>
      </rPr>
      <t>Погашения</t>
    </r>
    <r>
      <rPr>
        <sz val="12"/>
        <rFont val="Times New Roman CYR"/>
        <family val="1"/>
      </rPr>
      <t xml:space="preserve"> по </t>
    </r>
    <r>
      <rPr>
        <b/>
        <i/>
        <sz val="12"/>
        <rFont val="Times New Roman CYR"/>
        <family val="1"/>
      </rPr>
      <t>активирани гаранции</t>
    </r>
    <r>
      <rPr>
        <sz val="12"/>
        <rFont val="Times New Roman CYR"/>
        <family val="1"/>
      </rPr>
      <t xml:space="preserve"> по заеми от </t>
    </r>
    <r>
      <rPr>
        <b/>
        <i/>
        <sz val="12"/>
        <rFont val="Times New Roman CYR"/>
        <family val="1"/>
      </rPr>
      <t>международни организации и институции</t>
    </r>
  </si>
  <si>
    <r>
      <rPr>
        <b/>
        <i/>
        <sz val="12"/>
        <rFont val="Times New Roman CYR"/>
        <family val="1"/>
      </rPr>
      <t>Погашения</t>
    </r>
    <r>
      <rPr>
        <sz val="12"/>
        <rFont val="Times New Roman CYR"/>
        <family val="1"/>
      </rPr>
      <t xml:space="preserve"> по </t>
    </r>
    <r>
      <rPr>
        <b/>
        <i/>
        <sz val="12"/>
        <rFont val="Times New Roman CYR"/>
        <family val="1"/>
      </rPr>
      <t>активирани гаранции</t>
    </r>
    <r>
      <rPr>
        <sz val="12"/>
        <rFont val="Times New Roman CYR"/>
        <family val="1"/>
      </rPr>
      <t xml:space="preserve"> по заеми от </t>
    </r>
    <r>
      <rPr>
        <b/>
        <i/>
        <sz val="12"/>
        <rFont val="Times New Roman CYR"/>
        <family val="1"/>
      </rPr>
      <t>банки и финансови институции от чужбина</t>
    </r>
  </si>
  <si>
    <r>
      <rPr>
        <b/>
        <i/>
        <sz val="12"/>
        <rFont val="Times New Roman CYR"/>
        <family val="1"/>
      </rPr>
      <t>възстановени средства</t>
    </r>
    <r>
      <rPr>
        <sz val="12"/>
        <rFont val="Times New Roman CYR"/>
        <family val="1"/>
      </rPr>
      <t xml:space="preserve"> по активирани гаранции и поръчителства (+)</t>
    </r>
  </si>
  <si>
    <r>
      <rPr>
        <b/>
        <i/>
        <sz val="12"/>
        <rFont val="Times New Roman CYR"/>
        <family val="1"/>
      </rPr>
      <t>вноски</t>
    </r>
    <r>
      <rPr>
        <sz val="12"/>
        <rFont val="Times New Roman CYR"/>
        <family val="1"/>
      </rPr>
      <t xml:space="preserve"> от предприятия по </t>
    </r>
    <r>
      <rPr>
        <b/>
        <i/>
        <sz val="12"/>
        <rFont val="Times New Roman CYR"/>
        <family val="1"/>
      </rPr>
      <t>преоформен държавен дълг</t>
    </r>
    <r>
      <rPr>
        <sz val="12"/>
        <rFont val="Times New Roman CYR"/>
        <family val="1"/>
      </rPr>
      <t xml:space="preserve"> (+)</t>
    </r>
  </si>
  <si>
    <r>
      <rPr>
        <sz val="12"/>
        <rFont val="Times New Roman CYR"/>
        <family val="1"/>
      </rPr>
      <t xml:space="preserve">получени суми от </t>
    </r>
    <r>
      <rPr>
        <b/>
        <i/>
        <sz val="12"/>
        <rFont val="Times New Roman CYR"/>
        <family val="1"/>
      </rPr>
      <t>банки в несъстоятелност</t>
    </r>
    <r>
      <rPr>
        <sz val="12"/>
        <rFont val="Times New Roman CYR"/>
        <family val="1"/>
      </rPr>
      <t xml:space="preserve"> (+)</t>
    </r>
  </si>
  <si>
    <t>Предоставени заеми към крайни бенефициенти по държавни инвестиционни заеми (нето)</t>
  </si>
  <si>
    <r>
      <rPr>
        <b/>
        <i/>
        <sz val="12"/>
        <rFont val="Times New Roman CYR"/>
      </rPr>
      <t>предоставени</t>
    </r>
    <r>
      <rPr>
        <sz val="12"/>
        <rFont val="Times New Roman CYR"/>
      </rPr>
      <t xml:space="preserve"> заеми на крайни бенефициенти (-)</t>
    </r>
  </si>
  <si>
    <r>
      <rPr>
        <b/>
        <i/>
        <sz val="12"/>
        <rFont val="Times New Roman CYR"/>
      </rPr>
      <t>възстановени</t>
    </r>
    <r>
      <rPr>
        <sz val="12"/>
        <rFont val="Times New Roman CYR"/>
      </rPr>
      <t xml:space="preserve"> суми по предоставени заеми на крайни бенефиценти (+)</t>
    </r>
  </si>
  <si>
    <r>
      <rPr>
        <b/>
        <sz val="12"/>
        <color indexed="59"/>
        <rFont val="Times New Roman CYR"/>
        <family val="1"/>
      </rPr>
      <t xml:space="preserve">Заеми от чужбина - </t>
    </r>
    <r>
      <rPr>
        <b/>
        <i/>
        <sz val="12"/>
        <color indexed="59"/>
        <rFont val="Times New Roman CYR"/>
        <family val="1"/>
      </rPr>
      <t>нето</t>
    </r>
    <r>
      <rPr>
        <b/>
        <sz val="12"/>
        <color indexed="59"/>
        <rFont val="Times New Roman CYR"/>
        <family val="1"/>
      </rPr>
      <t xml:space="preserve"> (+/-)</t>
    </r>
  </si>
  <si>
    <r>
      <rPr>
        <sz val="12"/>
        <rFont val="Times New Roman CYR"/>
        <family val="1"/>
      </rPr>
      <t xml:space="preserve">получени </t>
    </r>
    <r>
      <rPr>
        <b/>
        <i/>
        <sz val="12"/>
        <rFont val="Times New Roman CYR"/>
        <family val="1"/>
      </rPr>
      <t>краткосрочни</t>
    </r>
    <r>
      <rPr>
        <sz val="12"/>
        <rFont val="Times New Roman CYR"/>
        <family val="1"/>
      </rPr>
      <t xml:space="preserve"> заеми от</t>
    </r>
    <r>
      <rPr>
        <i/>
        <sz val="12"/>
        <rFont val="Times New Roman Cyr"/>
        <family val="1"/>
      </rPr>
      <t xml:space="preserve"> </t>
    </r>
    <r>
      <rPr>
        <b/>
        <i/>
        <sz val="12"/>
        <rFont val="Times New Roman CYR"/>
        <family val="1"/>
      </rPr>
      <t xml:space="preserve">други държави </t>
    </r>
    <r>
      <rPr>
        <i/>
        <sz val="12"/>
        <rFont val="Times New Roman Cyr"/>
        <family val="1"/>
      </rPr>
      <t>(+)</t>
    </r>
  </si>
  <si>
    <r>
      <rPr>
        <sz val="12"/>
        <rFont val="Times New Roman CYR"/>
        <family val="1"/>
      </rPr>
      <t xml:space="preserve">получени </t>
    </r>
    <r>
      <rPr>
        <b/>
        <i/>
        <sz val="12"/>
        <rFont val="Times New Roman CYR"/>
        <family val="1"/>
      </rPr>
      <t>дългосрочни</t>
    </r>
    <r>
      <rPr>
        <sz val="12"/>
        <rFont val="Times New Roman CYR"/>
        <family val="1"/>
      </rPr>
      <t xml:space="preserve"> заеми от</t>
    </r>
    <r>
      <rPr>
        <i/>
        <sz val="12"/>
        <rFont val="Times New Roman Cyr"/>
        <family val="1"/>
      </rPr>
      <t xml:space="preserve"> </t>
    </r>
    <r>
      <rPr>
        <b/>
        <i/>
        <sz val="12"/>
        <rFont val="Times New Roman CYR"/>
        <family val="1"/>
      </rPr>
      <t xml:space="preserve">други държави </t>
    </r>
    <r>
      <rPr>
        <i/>
        <sz val="12"/>
        <rFont val="Times New Roman Cyr"/>
        <family val="1"/>
      </rPr>
      <t>(+)</t>
    </r>
  </si>
  <si>
    <r>
      <rPr>
        <sz val="12"/>
        <rFont val="Times New Roman CYR"/>
        <family val="1"/>
      </rPr>
      <t xml:space="preserve">погашения по </t>
    </r>
    <r>
      <rPr>
        <b/>
        <i/>
        <sz val="12"/>
        <rFont val="Times New Roman CYR"/>
        <family val="1"/>
      </rPr>
      <t>краткосрочни</t>
    </r>
    <r>
      <rPr>
        <sz val="12"/>
        <rFont val="Times New Roman CYR"/>
        <family val="1"/>
      </rPr>
      <t xml:space="preserve"> заеми от </t>
    </r>
    <r>
      <rPr>
        <b/>
        <i/>
        <sz val="12"/>
        <rFont val="Times New Roman CYR"/>
        <family val="1"/>
      </rPr>
      <t xml:space="preserve">други държави </t>
    </r>
    <r>
      <rPr>
        <i/>
        <sz val="12"/>
        <rFont val="Times New Roman Cyr"/>
        <family val="1"/>
      </rPr>
      <t>(-)</t>
    </r>
  </si>
  <si>
    <r>
      <rPr>
        <sz val="12"/>
        <rFont val="Times New Roman CYR"/>
        <family val="1"/>
      </rPr>
      <t xml:space="preserve">погашения по </t>
    </r>
    <r>
      <rPr>
        <b/>
        <i/>
        <sz val="12"/>
        <rFont val="Times New Roman CYR"/>
        <family val="1"/>
      </rPr>
      <t xml:space="preserve">дългосрочни </t>
    </r>
    <r>
      <rPr>
        <sz val="12"/>
        <rFont val="Times New Roman CYR"/>
        <family val="1"/>
      </rPr>
      <t xml:space="preserve">заеми от </t>
    </r>
    <r>
      <rPr>
        <b/>
        <i/>
        <sz val="12"/>
        <rFont val="Times New Roman CYR"/>
        <family val="1"/>
      </rPr>
      <t xml:space="preserve">други държави </t>
    </r>
    <r>
      <rPr>
        <i/>
        <sz val="12"/>
        <rFont val="Times New Roman Cyr"/>
        <family val="1"/>
      </rPr>
      <t>(-)</t>
    </r>
  </si>
  <si>
    <r>
      <rPr>
        <sz val="12"/>
        <rFont val="Times New Roman CYR"/>
        <family val="1"/>
      </rPr>
      <t xml:space="preserve">получени </t>
    </r>
    <r>
      <rPr>
        <b/>
        <i/>
        <sz val="12"/>
        <rFont val="Times New Roman CYR"/>
        <family val="1"/>
      </rPr>
      <t>краткосрочни</t>
    </r>
    <r>
      <rPr>
        <sz val="12"/>
        <rFont val="Times New Roman CYR"/>
        <family val="1"/>
      </rPr>
      <t xml:space="preserve"> заеми от</t>
    </r>
    <r>
      <rPr>
        <i/>
        <sz val="12"/>
        <rFont val="Times New Roman Cyr"/>
        <family val="1"/>
      </rPr>
      <t xml:space="preserve"> </t>
    </r>
    <r>
      <rPr>
        <b/>
        <i/>
        <sz val="12"/>
        <rFont val="Times New Roman CYR"/>
        <family val="1"/>
      </rPr>
      <t xml:space="preserve">международни организации </t>
    </r>
    <r>
      <rPr>
        <i/>
        <sz val="12"/>
        <rFont val="Times New Roman Cyr"/>
        <family val="1"/>
      </rPr>
      <t>(+)</t>
    </r>
  </si>
  <si>
    <r>
      <rPr>
        <sz val="12"/>
        <rFont val="Times New Roman CYR"/>
        <family val="1"/>
      </rPr>
      <t xml:space="preserve">получени </t>
    </r>
    <r>
      <rPr>
        <b/>
        <i/>
        <sz val="12"/>
        <rFont val="Times New Roman CYR"/>
        <family val="1"/>
      </rPr>
      <t>дългосрочни</t>
    </r>
    <r>
      <rPr>
        <sz val="12"/>
        <rFont val="Times New Roman CYR"/>
        <family val="1"/>
      </rPr>
      <t xml:space="preserve"> заеми от</t>
    </r>
    <r>
      <rPr>
        <i/>
        <sz val="12"/>
        <rFont val="Times New Roman Cyr"/>
        <family val="1"/>
      </rPr>
      <t xml:space="preserve"> </t>
    </r>
    <r>
      <rPr>
        <b/>
        <i/>
        <sz val="12"/>
        <rFont val="Times New Roman CYR"/>
        <family val="1"/>
      </rPr>
      <t xml:space="preserve">международни организации </t>
    </r>
    <r>
      <rPr>
        <i/>
        <sz val="12"/>
        <rFont val="Times New Roman Cyr"/>
        <family val="1"/>
      </rPr>
      <t>(+)</t>
    </r>
  </si>
  <si>
    <r>
      <rPr>
        <sz val="12"/>
        <rFont val="Times New Roman CYR"/>
        <family val="1"/>
      </rPr>
      <t xml:space="preserve">погашения по </t>
    </r>
    <r>
      <rPr>
        <b/>
        <i/>
        <sz val="12"/>
        <rFont val="Times New Roman CYR"/>
        <family val="1"/>
      </rPr>
      <t>краткосрочни</t>
    </r>
    <r>
      <rPr>
        <sz val="12"/>
        <rFont val="Times New Roman CYR"/>
        <family val="1"/>
      </rPr>
      <t xml:space="preserve"> заеми от </t>
    </r>
    <r>
      <rPr>
        <b/>
        <i/>
        <sz val="12"/>
        <rFont val="Times New Roman CYR"/>
        <family val="1"/>
      </rPr>
      <t xml:space="preserve">международни организации </t>
    </r>
    <r>
      <rPr>
        <i/>
        <sz val="12"/>
        <rFont val="Times New Roman Cyr"/>
        <family val="1"/>
      </rPr>
      <t>(-)</t>
    </r>
  </si>
  <si>
    <r>
      <rPr>
        <sz val="12"/>
        <rFont val="Times New Roman CYR"/>
        <family val="1"/>
      </rPr>
      <t xml:space="preserve">погашения по </t>
    </r>
    <r>
      <rPr>
        <b/>
        <i/>
        <sz val="12"/>
        <rFont val="Times New Roman CYR"/>
        <family val="1"/>
      </rPr>
      <t>дългосрочни</t>
    </r>
    <r>
      <rPr>
        <sz val="12"/>
        <rFont val="Times New Roman CYR"/>
        <family val="1"/>
      </rPr>
      <t xml:space="preserve">заеми от </t>
    </r>
    <r>
      <rPr>
        <b/>
        <i/>
        <sz val="12"/>
        <rFont val="Times New Roman CYR"/>
        <family val="1"/>
      </rPr>
      <t xml:space="preserve">международни организации </t>
    </r>
    <r>
      <rPr>
        <i/>
        <sz val="12"/>
        <rFont val="Times New Roman Cyr"/>
        <family val="1"/>
      </rPr>
      <t>(-)</t>
    </r>
  </si>
  <si>
    <r>
      <rPr>
        <sz val="12"/>
        <rFont val="Times New Roman CYR"/>
      </rPr>
      <t xml:space="preserve">получени </t>
    </r>
    <r>
      <rPr>
        <i/>
        <sz val="12"/>
        <rFont val="Times New Roman CYR"/>
      </rPr>
      <t>краткосрочни</t>
    </r>
    <r>
      <rPr>
        <sz val="12"/>
        <rFont val="Times New Roman CYR"/>
      </rPr>
      <t xml:space="preserve"> заеми от</t>
    </r>
    <r>
      <rPr>
        <i/>
        <sz val="12"/>
        <rFont val="Times New Roman CYR"/>
      </rPr>
      <t xml:space="preserve"> банки и финансови институции от чужбина (+)</t>
    </r>
  </si>
  <si>
    <r>
      <rPr>
        <sz val="12"/>
        <rFont val="Times New Roman CYR"/>
      </rPr>
      <t xml:space="preserve">получени </t>
    </r>
    <r>
      <rPr>
        <i/>
        <sz val="12"/>
        <rFont val="Times New Roman CYR"/>
      </rPr>
      <t>дългосрочни</t>
    </r>
    <r>
      <rPr>
        <sz val="12"/>
        <rFont val="Times New Roman CYR"/>
      </rPr>
      <t xml:space="preserve"> заеми от</t>
    </r>
    <r>
      <rPr>
        <i/>
        <sz val="12"/>
        <rFont val="Times New Roman CYR"/>
      </rPr>
      <t xml:space="preserve"> банки и финансови институции от чужбина (+)</t>
    </r>
  </si>
  <si>
    <r>
      <rPr>
        <sz val="12"/>
        <rFont val="Times New Roman CYR"/>
      </rPr>
      <t xml:space="preserve">погашения по </t>
    </r>
    <r>
      <rPr>
        <i/>
        <sz val="12"/>
        <rFont val="Times New Roman CYR"/>
      </rPr>
      <t>краткосрочни</t>
    </r>
    <r>
      <rPr>
        <sz val="12"/>
        <rFont val="Times New Roman CYR"/>
      </rPr>
      <t xml:space="preserve"> заеми от </t>
    </r>
    <r>
      <rPr>
        <i/>
        <sz val="12"/>
        <rFont val="Times New Roman CYR"/>
      </rPr>
      <t>банки и финансови институции от чужбина (-)</t>
    </r>
  </si>
  <si>
    <r>
      <rPr>
        <sz val="12"/>
        <rFont val="Times New Roman CYR"/>
      </rPr>
      <t xml:space="preserve">погашения по </t>
    </r>
    <r>
      <rPr>
        <i/>
        <sz val="12"/>
        <rFont val="Times New Roman CYR"/>
      </rPr>
      <t>дългосрочни</t>
    </r>
    <r>
      <rPr>
        <sz val="12"/>
        <rFont val="Times New Roman CYR"/>
      </rPr>
      <t xml:space="preserve"> заеми от </t>
    </r>
    <r>
      <rPr>
        <i/>
        <sz val="12"/>
        <rFont val="Times New Roman CYR"/>
      </rPr>
      <t>банки и финансови институции от чужбина (-)</t>
    </r>
  </si>
  <si>
    <r>
      <rPr>
        <sz val="12"/>
        <rFont val="Times New Roman CYR"/>
        <family val="1"/>
      </rPr>
      <t>клирингови разчети - п</t>
    </r>
    <r>
      <rPr>
        <b/>
        <i/>
        <sz val="12"/>
        <rFont val="Times New Roman CYR"/>
        <family val="1"/>
      </rPr>
      <t>асивни и активни салда</t>
    </r>
    <r>
      <rPr>
        <sz val="12"/>
        <rFont val="Times New Roman CYR"/>
        <family val="1"/>
      </rPr>
      <t xml:space="preserve"> (-/+)</t>
    </r>
  </si>
  <si>
    <r>
      <rPr>
        <b/>
        <i/>
        <sz val="12"/>
        <rFont val="Times New Roman CYR"/>
        <family val="1"/>
      </rPr>
      <t>друго финансиране</t>
    </r>
    <r>
      <rPr>
        <sz val="12"/>
        <rFont val="Times New Roman CYR"/>
        <family val="1"/>
      </rPr>
      <t xml:space="preserve"> от чужбина (+)</t>
    </r>
  </si>
  <si>
    <r>
      <rPr>
        <b/>
        <i/>
        <sz val="12"/>
        <rFont val="Times New Roman CYR"/>
        <family val="1"/>
      </rPr>
      <t>други погашения и плащания</t>
    </r>
    <r>
      <rPr>
        <sz val="12"/>
        <rFont val="Times New Roman CYR"/>
        <family val="1"/>
      </rPr>
      <t xml:space="preserve"> по финансиране от чужбина (-)</t>
    </r>
  </si>
  <si>
    <t>Държавни (общински) ценни книжа емитирани на международните капиталови пазари</t>
  </si>
  <si>
    <r>
      <rPr>
        <b/>
        <i/>
        <sz val="12"/>
        <rFont val="Times New Roman CYR"/>
        <family val="1"/>
      </rPr>
      <t>краткосрочни</t>
    </r>
    <r>
      <rPr>
        <sz val="12"/>
        <rFont val="Times New Roman CYR"/>
        <family val="1"/>
      </rPr>
      <t xml:space="preserve">  ДЦК (ОбЦК) емитирани на международните капиталови пазари (+)</t>
    </r>
  </si>
  <si>
    <r>
      <rPr>
        <b/>
        <i/>
        <sz val="12"/>
        <rFont val="Times New Roman CYR"/>
        <family val="1"/>
      </rPr>
      <t>дългосрочни</t>
    </r>
    <r>
      <rPr>
        <sz val="12"/>
        <rFont val="Times New Roman CYR"/>
        <family val="1"/>
      </rPr>
      <t xml:space="preserve"> ДЦК (ОбЦК) емитирани на международните капиталови пазари (+)</t>
    </r>
  </si>
  <si>
    <r>
      <rPr>
        <b/>
        <i/>
        <sz val="12"/>
        <rFont val="Times New Roman CYR"/>
        <family val="1"/>
      </rPr>
      <t xml:space="preserve">погашения </t>
    </r>
    <r>
      <rPr>
        <sz val="12"/>
        <rFont val="Times New Roman CYR"/>
        <family val="1"/>
      </rPr>
      <t>по</t>
    </r>
    <r>
      <rPr>
        <b/>
        <i/>
        <sz val="12"/>
        <rFont val="Times New Roman CYR"/>
        <family val="1"/>
      </rPr>
      <t xml:space="preserve">  краткосрочни </t>
    </r>
    <r>
      <rPr>
        <sz val="12"/>
        <rFont val="Times New Roman CYR"/>
        <family val="1"/>
      </rPr>
      <t>ДЦК (ОбЦК) емитирани на международните капиталови пазари (-)</t>
    </r>
  </si>
  <si>
    <r>
      <rPr>
        <b/>
        <i/>
        <sz val="12"/>
        <rFont val="Times New Roman CYR"/>
        <family val="1"/>
      </rPr>
      <t xml:space="preserve">погашения </t>
    </r>
    <r>
      <rPr>
        <sz val="12"/>
        <rFont val="Times New Roman CYR"/>
        <family val="1"/>
      </rPr>
      <t>по</t>
    </r>
    <r>
      <rPr>
        <b/>
        <i/>
        <sz val="12"/>
        <rFont val="Times New Roman CYR"/>
        <family val="1"/>
      </rPr>
      <t xml:space="preserve"> дългосрочни</t>
    </r>
    <r>
      <rPr>
        <sz val="12"/>
        <rFont val="Times New Roman CYR"/>
        <family val="1"/>
      </rPr>
      <t xml:space="preserve"> ДЦК (ОбЦК) емитирани на международните капиталови пазари (-)</t>
    </r>
  </si>
  <si>
    <t>Получени погашения по предоставени кредити на други държави (+)</t>
  </si>
  <si>
    <r>
      <rPr>
        <b/>
        <sz val="12"/>
        <color indexed="59"/>
        <rFont val="Times New Roman CYR"/>
        <family val="1"/>
      </rPr>
      <t xml:space="preserve">Заеми от банки и други лица в страната - </t>
    </r>
    <r>
      <rPr>
        <b/>
        <i/>
        <sz val="12"/>
        <color indexed="59"/>
        <rFont val="Times New Roman CYR"/>
        <family val="1"/>
      </rPr>
      <t xml:space="preserve">нето </t>
    </r>
    <r>
      <rPr>
        <b/>
        <sz val="12"/>
        <color indexed="59"/>
        <rFont val="Times New Roman CYR"/>
        <family val="1"/>
      </rPr>
      <t>(</t>
    </r>
    <r>
      <rPr>
        <b/>
        <i/>
        <sz val="12"/>
        <color indexed="59"/>
        <rFont val="Times New Roman CYR"/>
        <family val="1"/>
      </rPr>
      <t>+</t>
    </r>
    <r>
      <rPr>
        <b/>
        <sz val="12"/>
        <color indexed="59"/>
        <rFont val="Times New Roman CYR"/>
        <family val="1"/>
      </rPr>
      <t>/</t>
    </r>
    <r>
      <rPr>
        <b/>
        <i/>
        <sz val="12"/>
        <color indexed="59"/>
        <rFont val="Times New Roman CYR"/>
        <family val="1"/>
      </rPr>
      <t>-</t>
    </r>
    <r>
      <rPr>
        <b/>
        <sz val="12"/>
        <color indexed="59"/>
        <rFont val="Times New Roman CYR"/>
        <family val="1"/>
      </rPr>
      <t>)</t>
    </r>
  </si>
  <si>
    <r>
      <rPr>
        <b/>
        <i/>
        <sz val="12"/>
        <rFont val="Times New Roman CYR"/>
        <family val="1"/>
      </rPr>
      <t>получени краткосрочни заеми</t>
    </r>
    <r>
      <rPr>
        <sz val="12"/>
        <rFont val="Times New Roman CYR"/>
        <family val="1"/>
      </rPr>
      <t xml:space="preserve"> от банки в страната (+)</t>
    </r>
  </si>
  <si>
    <r>
      <rPr>
        <b/>
        <i/>
        <sz val="12"/>
        <rFont val="Times New Roman CYR"/>
        <family val="1"/>
      </rPr>
      <t xml:space="preserve">получени дългосрочни заеми </t>
    </r>
    <r>
      <rPr>
        <sz val="12"/>
        <rFont val="Times New Roman CYR"/>
        <family val="1"/>
      </rPr>
      <t>от банки в страната (+)</t>
    </r>
  </si>
  <si>
    <r>
      <rPr>
        <b/>
        <i/>
        <sz val="12"/>
        <rFont val="Times New Roman CYR"/>
        <family val="1"/>
      </rPr>
      <t xml:space="preserve">погашения </t>
    </r>
    <r>
      <rPr>
        <sz val="12"/>
        <rFont val="Times New Roman CYR"/>
        <family val="1"/>
      </rPr>
      <t>по</t>
    </r>
    <r>
      <rPr>
        <b/>
        <i/>
        <sz val="12"/>
        <rFont val="Times New Roman CYR"/>
        <family val="1"/>
      </rPr>
      <t xml:space="preserve"> краткосрочни заеми</t>
    </r>
    <r>
      <rPr>
        <sz val="12"/>
        <rFont val="Times New Roman CYR"/>
        <family val="1"/>
      </rPr>
      <t xml:space="preserve"> от банки в страната (-)</t>
    </r>
  </si>
  <si>
    <r>
      <rPr>
        <b/>
        <i/>
        <sz val="12"/>
        <rFont val="Times New Roman CYR"/>
        <family val="1"/>
      </rPr>
      <t xml:space="preserve">погашения </t>
    </r>
    <r>
      <rPr>
        <sz val="12"/>
        <rFont val="Times New Roman CYR"/>
        <family val="1"/>
      </rPr>
      <t>по</t>
    </r>
    <r>
      <rPr>
        <b/>
        <i/>
        <sz val="12"/>
        <rFont val="Times New Roman CYR"/>
        <family val="1"/>
      </rPr>
      <t xml:space="preserve"> дългосрочни заеми </t>
    </r>
    <r>
      <rPr>
        <sz val="12"/>
        <rFont val="Times New Roman CYR"/>
        <family val="1"/>
      </rPr>
      <t>от банки в страната (-)</t>
    </r>
  </si>
  <si>
    <t>получени краткосрочни заеми от други лица  в страната (+)</t>
  </si>
  <si>
    <t>получени дългосрочни заеми от други лица в страната (+)</t>
  </si>
  <si>
    <t>погашения по краткосрочни заеми от други лица в страната (-)</t>
  </si>
  <si>
    <t>погашения по дългосрочни заеми от други лица в страната (-)</t>
  </si>
  <si>
    <t>Емисии на държавни (общински) ценни книжа (+)</t>
  </si>
  <si>
    <r>
      <rPr>
        <sz val="12"/>
        <rFont val="Times New Roman CYR"/>
        <family val="1"/>
      </rPr>
      <t xml:space="preserve">емисии на </t>
    </r>
    <r>
      <rPr>
        <b/>
        <i/>
        <sz val="12"/>
        <rFont val="Times New Roman CYR"/>
        <family val="1"/>
      </rPr>
      <t>краткосрочни</t>
    </r>
    <r>
      <rPr>
        <sz val="12"/>
        <rFont val="Times New Roman CYR"/>
        <family val="1"/>
      </rPr>
      <t xml:space="preserve"> държавни (общински) ценни книжа (+)</t>
    </r>
  </si>
  <si>
    <r>
      <rPr>
        <sz val="12"/>
        <rFont val="Times New Roman CYR"/>
        <family val="1"/>
      </rPr>
      <t xml:space="preserve">емисии на </t>
    </r>
    <r>
      <rPr>
        <b/>
        <i/>
        <sz val="12"/>
        <rFont val="Times New Roman CYR"/>
        <family val="1"/>
      </rPr>
      <t>дългосрочни</t>
    </r>
    <r>
      <rPr>
        <sz val="12"/>
        <rFont val="Times New Roman CYR"/>
        <family val="1"/>
      </rPr>
      <t xml:space="preserve"> държавни (общински) ценни книжа (+)</t>
    </r>
  </si>
  <si>
    <r>
      <rPr>
        <b/>
        <i/>
        <sz val="12"/>
        <rFont val="Times New Roman CYR"/>
        <family val="1"/>
      </rPr>
      <t>целеви</t>
    </r>
    <r>
      <rPr>
        <sz val="12"/>
        <rFont val="Times New Roman CYR"/>
        <family val="1"/>
      </rPr>
      <t xml:space="preserve"> емисии на </t>
    </r>
    <r>
      <rPr>
        <b/>
        <i/>
        <sz val="12"/>
        <rFont val="Times New Roman CYR"/>
        <family val="1"/>
      </rPr>
      <t>дългосрочни</t>
    </r>
    <r>
      <rPr>
        <sz val="12"/>
        <rFont val="Times New Roman CYR"/>
        <family val="1"/>
      </rPr>
      <t xml:space="preserve"> държавни (общински) ценни книжа (+)</t>
    </r>
  </si>
  <si>
    <t>Погашения на държавни (общински) ценни книжа (-)</t>
  </si>
  <si>
    <r>
      <rPr>
        <sz val="12"/>
        <rFont val="Times New Roman CYR"/>
        <family val="1"/>
      </rPr>
      <t xml:space="preserve">погашения по </t>
    </r>
    <r>
      <rPr>
        <b/>
        <i/>
        <sz val="12"/>
        <rFont val="Times New Roman CYR"/>
        <family val="1"/>
      </rPr>
      <t>краткосрочни</t>
    </r>
    <r>
      <rPr>
        <sz val="12"/>
        <rFont val="Times New Roman CYR"/>
        <family val="1"/>
      </rPr>
      <t xml:space="preserve"> държавни (общински) ценни книжа (-)</t>
    </r>
  </si>
  <si>
    <r>
      <rPr>
        <sz val="12"/>
        <rFont val="Times New Roman CYR"/>
        <family val="1"/>
      </rPr>
      <t xml:space="preserve">погашения по </t>
    </r>
    <r>
      <rPr>
        <b/>
        <i/>
        <sz val="12"/>
        <rFont val="Times New Roman CYR"/>
        <family val="1"/>
      </rPr>
      <t>дългосрочни</t>
    </r>
    <r>
      <rPr>
        <sz val="12"/>
        <rFont val="Times New Roman CYR"/>
        <family val="1"/>
      </rPr>
      <t xml:space="preserve"> държавни (общински) ценни книжа (-)</t>
    </r>
  </si>
  <si>
    <r>
      <rPr>
        <sz val="12"/>
        <rFont val="Times New Roman CYR"/>
        <family val="1"/>
      </rPr>
      <t xml:space="preserve">погашения по </t>
    </r>
    <r>
      <rPr>
        <b/>
        <i/>
        <sz val="12"/>
        <rFont val="Times New Roman CYR"/>
        <family val="1"/>
      </rPr>
      <t>целеви емисии на дългосрочни</t>
    </r>
    <r>
      <rPr>
        <sz val="12"/>
        <rFont val="Times New Roman CYR"/>
        <family val="1"/>
      </rPr>
      <t xml:space="preserve"> държавни (общински) ценни книжа (-)</t>
    </r>
  </si>
  <si>
    <r>
      <rPr>
        <sz val="12"/>
        <rFont val="Times New Roman CYR"/>
        <family val="1"/>
      </rPr>
      <t xml:space="preserve">погашения по </t>
    </r>
    <r>
      <rPr>
        <b/>
        <i/>
        <sz val="12"/>
        <rFont val="Times New Roman CYR"/>
        <family val="1"/>
      </rPr>
      <t>ДЦК</t>
    </r>
    <r>
      <rPr>
        <sz val="12"/>
        <rFont val="Times New Roman CYR"/>
        <family val="1"/>
      </rPr>
      <t xml:space="preserve">, емитирани </t>
    </r>
    <r>
      <rPr>
        <b/>
        <i/>
        <sz val="12"/>
        <rFont val="Times New Roman CYR"/>
        <family val="1"/>
      </rPr>
      <t xml:space="preserve">за структурната реформа </t>
    </r>
    <r>
      <rPr>
        <i/>
        <sz val="12"/>
        <rFont val="Times New Roman Cyr"/>
        <family val="1"/>
      </rPr>
      <t>(-)</t>
    </r>
  </si>
  <si>
    <t>Разчети между първостепенни разпоредители  за централизация на средства и плащания в СЕБРА</t>
  </si>
  <si>
    <t>разчети между първостепенни разпоредители за централизация на средства (+/-)</t>
  </si>
  <si>
    <t>разчети между първостепенни разпоредители за плащания в СЕБРА (+/-)</t>
  </si>
  <si>
    <t xml:space="preserve">Събрани средства и извършени плащания за сметка на други бюджети, сметки и фондове </t>
  </si>
  <si>
    <t>събрани средства и извършени плащания от/за ЦБ (+/-)</t>
  </si>
  <si>
    <t>събрани средства и извършени плащания от/за бюджети по държавния бюджет (+/-)</t>
  </si>
  <si>
    <t xml:space="preserve">събрани средства и извършени плащания от/за сметки за средствата от Европейския съюз </t>
  </si>
  <si>
    <t>събрани средства и извършени плащания от/за общински бюджети (+/-)</t>
  </si>
  <si>
    <t>събрани средства и извършени плащания от/за социалноосигурителни фондове (+/-)</t>
  </si>
  <si>
    <t>събрани средства и извършени плащания от/за други бюджети (+/-)</t>
  </si>
  <si>
    <t>Суми по разчети за поети осигурителни вноски и данъци</t>
  </si>
  <si>
    <t>суми по разчети м/у ЦБ,НОИ, НЗОК и НАП за поети осигурителни вноски</t>
  </si>
  <si>
    <t>суми по разчети м/у ЦБ и бюджетните организации за поети осигурителни вноски и данъци</t>
  </si>
  <si>
    <t>суми по разчети м/у бюджети, сметки и фондове за поети осигурителни вноски и данъци</t>
  </si>
  <si>
    <t>Приватизация на дялове, акции и участия</t>
  </si>
  <si>
    <r>
      <rPr>
        <b/>
        <sz val="12"/>
        <color indexed="59"/>
        <rFont val="Times New Roman CYR"/>
        <family val="1"/>
      </rPr>
      <t xml:space="preserve">Покупко-продажба на държавни (общински) ценни книжа от бюджетни организации - </t>
    </r>
    <r>
      <rPr>
        <b/>
        <i/>
        <sz val="12"/>
        <color indexed="59"/>
        <rFont val="Times New Roman CYR"/>
        <family val="1"/>
      </rPr>
      <t>нето</t>
    </r>
    <r>
      <rPr>
        <b/>
        <sz val="12"/>
        <color indexed="59"/>
        <rFont val="Times New Roman CYR"/>
        <family val="1"/>
      </rPr>
      <t xml:space="preserve">  </t>
    </r>
    <r>
      <rPr>
        <sz val="12"/>
        <color indexed="59"/>
        <rFont val="Times New Roman CYR"/>
        <family val="1"/>
      </rPr>
      <t>(</t>
    </r>
    <r>
      <rPr>
        <b/>
        <sz val="12"/>
        <color indexed="59"/>
        <rFont val="Times New Roman CYR"/>
        <family val="1"/>
      </rPr>
      <t>+/-</t>
    </r>
    <r>
      <rPr>
        <sz val="12"/>
        <color indexed="59"/>
        <rFont val="Times New Roman CYR"/>
        <family val="1"/>
      </rPr>
      <t>)</t>
    </r>
  </si>
  <si>
    <r>
      <rPr>
        <b/>
        <i/>
        <sz val="12"/>
        <rFont val="Times New Roman CYR"/>
        <family val="1"/>
      </rPr>
      <t>покупка</t>
    </r>
    <r>
      <rPr>
        <sz val="12"/>
        <rFont val="Times New Roman CYR"/>
        <family val="1"/>
      </rPr>
      <t xml:space="preserve"> на държавни (общински) ценни книжа </t>
    </r>
    <r>
      <rPr>
        <b/>
        <i/>
        <sz val="12"/>
        <rFont val="Times New Roman CYR"/>
        <family val="1"/>
      </rPr>
      <t>на първичния пазар</t>
    </r>
    <r>
      <rPr>
        <sz val="12"/>
        <rFont val="Times New Roman CYR"/>
        <family val="1"/>
      </rPr>
      <t xml:space="preserve"> (-)</t>
    </r>
  </si>
  <si>
    <r>
      <rPr>
        <b/>
        <i/>
        <sz val="12"/>
        <rFont val="Times New Roman CYR"/>
        <family val="1"/>
      </rPr>
      <t>покупка</t>
    </r>
    <r>
      <rPr>
        <sz val="12"/>
        <rFont val="Times New Roman CYR"/>
        <family val="1"/>
      </rPr>
      <t xml:space="preserve"> на държавни (общински) ценни книжа </t>
    </r>
    <r>
      <rPr>
        <b/>
        <i/>
        <sz val="12"/>
        <rFont val="Times New Roman CYR"/>
        <family val="1"/>
      </rPr>
      <t>на вторичния пазар</t>
    </r>
    <r>
      <rPr>
        <sz val="12"/>
        <rFont val="Times New Roman CYR"/>
        <family val="1"/>
      </rPr>
      <t xml:space="preserve"> (-)</t>
    </r>
  </si>
  <si>
    <r>
      <rPr>
        <b/>
        <i/>
        <sz val="12"/>
        <rFont val="Times New Roman CYR"/>
        <family val="1"/>
      </rPr>
      <t>продажба</t>
    </r>
    <r>
      <rPr>
        <sz val="12"/>
        <rFont val="Times New Roman CYR"/>
        <family val="1"/>
      </rPr>
      <t xml:space="preserve"> на държавни (общински) ценни книжа (+)</t>
    </r>
  </si>
  <si>
    <r>
      <rPr>
        <b/>
        <i/>
        <sz val="12"/>
        <rFont val="Times New Roman CYR"/>
        <family val="1"/>
      </rPr>
      <t>получени погашения</t>
    </r>
    <r>
      <rPr>
        <sz val="12"/>
        <rFont val="Times New Roman CYR"/>
        <family val="1"/>
      </rPr>
      <t xml:space="preserve"> по държавни (общински) ценни книжа (+)</t>
    </r>
  </si>
  <si>
    <r>
      <rPr>
        <b/>
        <sz val="12"/>
        <color indexed="59"/>
        <rFont val="Times New Roman CYR"/>
        <family val="1"/>
      </rPr>
      <t xml:space="preserve">Операции с други ценни книжа и финансови активи за управление на ликвидността - </t>
    </r>
    <r>
      <rPr>
        <b/>
        <i/>
        <sz val="12"/>
        <color indexed="59"/>
        <rFont val="Times New Roman CYR"/>
        <family val="1"/>
      </rPr>
      <t xml:space="preserve">нето </t>
    </r>
    <r>
      <rPr>
        <sz val="12"/>
        <color indexed="59"/>
        <rFont val="Times New Roman CYR"/>
        <family val="1"/>
      </rPr>
      <t>(</t>
    </r>
    <r>
      <rPr>
        <b/>
        <i/>
        <sz val="12"/>
        <color indexed="59"/>
        <rFont val="Times New Roman CYR"/>
        <family val="1"/>
      </rPr>
      <t>+</t>
    </r>
    <r>
      <rPr>
        <sz val="12"/>
        <color indexed="59"/>
        <rFont val="Times New Roman CYR"/>
        <family val="1"/>
      </rPr>
      <t>/</t>
    </r>
    <r>
      <rPr>
        <b/>
        <i/>
        <sz val="12"/>
        <color indexed="59"/>
        <rFont val="Times New Roman CYR"/>
        <family val="1"/>
      </rPr>
      <t>-</t>
    </r>
    <r>
      <rPr>
        <sz val="12"/>
        <color indexed="59"/>
        <rFont val="Times New Roman CYR"/>
        <family val="1"/>
      </rPr>
      <t>)</t>
    </r>
  </si>
  <si>
    <r>
      <rPr>
        <sz val="12"/>
        <rFont val="Times New Roman CYR"/>
        <family val="1"/>
      </rPr>
      <t xml:space="preserve">с </t>
    </r>
    <r>
      <rPr>
        <b/>
        <i/>
        <sz val="12"/>
        <rFont val="Times New Roman CYR"/>
        <family val="1"/>
      </rPr>
      <t>чуждестранни</t>
    </r>
    <r>
      <rPr>
        <sz val="12"/>
        <rFont val="Times New Roman CYR"/>
        <family val="1"/>
      </rPr>
      <t xml:space="preserve"> ценни книжа и финасови активи (+/-)</t>
    </r>
  </si>
  <si>
    <r>
      <rPr>
        <sz val="12"/>
        <rFont val="Times New Roman CYR"/>
        <family val="1"/>
      </rPr>
      <t xml:space="preserve">с ценни книжа и финансови активи </t>
    </r>
    <r>
      <rPr>
        <b/>
        <i/>
        <sz val="12"/>
        <rFont val="Times New Roman CYR"/>
        <family val="1"/>
      </rPr>
      <t>на местни лица /резиденти/</t>
    </r>
    <r>
      <rPr>
        <sz val="12"/>
        <rFont val="Times New Roman CYR"/>
        <family val="1"/>
      </rPr>
      <t xml:space="preserve"> (+/-)</t>
    </r>
  </si>
  <si>
    <r>
      <rPr>
        <b/>
        <sz val="12"/>
        <color indexed="59"/>
        <rFont val="Times New Roman CYR"/>
        <family val="1"/>
      </rPr>
      <t xml:space="preserve">Друго финансиране - </t>
    </r>
    <r>
      <rPr>
        <b/>
        <i/>
        <sz val="12"/>
        <color indexed="59"/>
        <rFont val="Times New Roman CYR"/>
        <family val="1"/>
      </rPr>
      <t>нето</t>
    </r>
    <r>
      <rPr>
        <sz val="12"/>
        <color indexed="59"/>
        <rFont val="Times New Roman CYR"/>
        <family val="1"/>
      </rPr>
      <t>(</t>
    </r>
    <r>
      <rPr>
        <b/>
        <sz val="12"/>
        <color indexed="59"/>
        <rFont val="Times New Roman CYR"/>
        <family val="1"/>
      </rPr>
      <t>+/-</t>
    </r>
    <r>
      <rPr>
        <sz val="12"/>
        <color indexed="59"/>
        <rFont val="Times New Roman CYR"/>
        <family val="1"/>
      </rPr>
      <t>)</t>
    </r>
  </si>
  <si>
    <t>чужди средства от държавни/общински предприятия (+/-)</t>
  </si>
  <si>
    <r>
      <rPr>
        <b/>
        <i/>
        <sz val="12"/>
        <rFont val="Times New Roman CYR"/>
        <family val="1"/>
      </rPr>
      <t xml:space="preserve">чужди средства </t>
    </r>
    <r>
      <rPr>
        <sz val="12"/>
        <rFont val="Times New Roman CYR"/>
        <family val="1"/>
      </rPr>
      <t>от други лица (небюджетни предприятия и физически лица) (+/-)</t>
    </r>
  </si>
  <si>
    <r>
      <rPr>
        <sz val="12"/>
        <rFont val="Times New Roman CYR"/>
        <family val="1"/>
      </rPr>
      <t>задължения по финансов лизинг и търговски кредит (</t>
    </r>
    <r>
      <rPr>
        <b/>
        <i/>
        <sz val="12"/>
        <rFont val="Times New Roman CYR"/>
        <family val="1"/>
      </rPr>
      <t>+</t>
    </r>
    <r>
      <rPr>
        <sz val="12"/>
        <rFont val="Times New Roman CYR"/>
        <family val="1"/>
      </rPr>
      <t>)</t>
    </r>
  </si>
  <si>
    <r>
      <rPr>
        <sz val="12"/>
        <rFont val="Times New Roman CYR"/>
        <family val="1"/>
      </rPr>
      <t>погашения по финансов лизинг и търговски кредит (</t>
    </r>
    <r>
      <rPr>
        <i/>
        <sz val="12"/>
        <rFont val="Times New Roman Cyr"/>
        <family val="1"/>
      </rPr>
      <t>-</t>
    </r>
    <r>
      <rPr>
        <sz val="12"/>
        <rFont val="Times New Roman CYR"/>
        <family val="1"/>
      </rPr>
      <t>)</t>
    </r>
  </si>
  <si>
    <r>
      <rPr>
        <b/>
        <i/>
        <sz val="12"/>
        <rFont val="Times New Roman CYR"/>
      </rPr>
      <t xml:space="preserve">плащания </t>
    </r>
    <r>
      <rPr>
        <sz val="12"/>
        <rFont val="Times New Roman CYR"/>
      </rPr>
      <t xml:space="preserve">за сметка на Европейския съюз - </t>
    </r>
    <r>
      <rPr>
        <b/>
        <i/>
        <sz val="12"/>
        <rFont val="Times New Roman CYR"/>
      </rPr>
      <t>директни плащания на земеделски производители (-)</t>
    </r>
  </si>
  <si>
    <r>
      <rPr>
        <b/>
        <i/>
        <sz val="12"/>
        <rFont val="Times New Roman CYR"/>
      </rPr>
      <t xml:space="preserve">възстановени суми </t>
    </r>
    <r>
      <rPr>
        <sz val="12"/>
        <rFont val="Times New Roman CYR"/>
      </rPr>
      <t xml:space="preserve">от Европейския съюз - </t>
    </r>
    <r>
      <rPr>
        <b/>
        <i/>
        <sz val="12"/>
        <rFont val="Times New Roman CYR"/>
      </rPr>
      <t>директни плащания на земеделски производители (+)</t>
    </r>
  </si>
  <si>
    <r>
      <rPr>
        <b/>
        <i/>
        <sz val="12"/>
        <rFont val="Times New Roman CYR"/>
      </rPr>
      <t>плащания</t>
    </r>
    <r>
      <rPr>
        <sz val="12"/>
        <rFont val="Times New Roman CYR"/>
      </rPr>
      <t xml:space="preserve"> за сметка на Европейския съюз - </t>
    </r>
    <r>
      <rPr>
        <b/>
        <i/>
        <sz val="12"/>
        <rFont val="Times New Roman CYR"/>
      </rPr>
      <t>средства от ЕЗФРСР, прехвърлени към директни плащания (-)</t>
    </r>
  </si>
  <si>
    <r>
      <rPr>
        <b/>
        <i/>
        <sz val="12"/>
        <rFont val="Times New Roman CYR"/>
      </rPr>
      <t xml:space="preserve">възстановени суми </t>
    </r>
    <r>
      <rPr>
        <sz val="12"/>
        <rFont val="Times New Roman CYR"/>
      </rPr>
      <t xml:space="preserve">от Европейския съюз - </t>
    </r>
    <r>
      <rPr>
        <b/>
        <i/>
        <sz val="12"/>
        <rFont val="Times New Roman CYR"/>
      </rPr>
      <t>средства от ЕЗФРСР, прехвърлени към директни плащания (+)</t>
    </r>
  </si>
  <si>
    <r>
      <rPr>
        <b/>
        <i/>
        <sz val="12"/>
        <rFont val="Times New Roman CYR"/>
      </rPr>
      <t>плащания</t>
    </r>
    <r>
      <rPr>
        <sz val="12"/>
        <rFont val="Times New Roman CYR"/>
      </rPr>
      <t xml:space="preserve"> за сметка на Европейския съюз -</t>
    </r>
    <r>
      <rPr>
        <b/>
        <i/>
        <sz val="12"/>
        <rFont val="Times New Roman CYR"/>
      </rPr>
      <t xml:space="preserve"> пазарни мерки  (-)</t>
    </r>
  </si>
  <si>
    <r>
      <rPr>
        <b/>
        <i/>
        <sz val="12"/>
        <rFont val="Times New Roman CYR"/>
      </rPr>
      <t xml:space="preserve">възстановени суми </t>
    </r>
    <r>
      <rPr>
        <sz val="12"/>
        <rFont val="Times New Roman CYR"/>
      </rPr>
      <t xml:space="preserve">от Европейския съюз - </t>
    </r>
    <r>
      <rPr>
        <b/>
        <i/>
        <sz val="12"/>
        <rFont val="Times New Roman CYR"/>
      </rPr>
      <t>пазарни мерки (+)</t>
    </r>
  </si>
  <si>
    <t>плащания за сметка на средства на Европейския съюз от суми за преструктуриране (-)</t>
  </si>
  <si>
    <t xml:space="preserve"> постъпления от Европейския съюз - суми за преструктуриране (+)</t>
  </si>
  <si>
    <t>суми по разчети с централния бюджет за финансиране на плащания при недостиг на средства по сметки (+/-)</t>
  </si>
  <si>
    <r>
      <rPr>
        <b/>
        <i/>
        <sz val="12"/>
        <rFont val="Times New Roman CYR"/>
      </rPr>
      <t xml:space="preserve">друго финансиране - операции с активи - </t>
    </r>
    <r>
      <rPr>
        <sz val="12"/>
        <rFont val="Times New Roman CYR"/>
      </rPr>
      <t>предоставени временни депозити и гаранции на други бюджетни организации (-/+)</t>
    </r>
  </si>
  <si>
    <r>
      <rPr>
        <sz val="12"/>
        <rFont val="Times New Roman CYR"/>
        <family val="1"/>
      </rPr>
      <t xml:space="preserve">друго финансиране - </t>
    </r>
    <r>
      <rPr>
        <b/>
        <i/>
        <sz val="12"/>
        <rFont val="Times New Roman CYR"/>
      </rPr>
      <t>операции с пасиви</t>
    </r>
    <r>
      <rPr>
        <sz val="12"/>
        <rFont val="Times New Roman CYR"/>
        <family val="1"/>
      </rPr>
      <t xml:space="preserve"> - получени временни депозити и гаранции от други бюджетни организации (-/+)</t>
    </r>
  </si>
  <si>
    <r>
      <rPr>
        <b/>
        <i/>
        <sz val="12"/>
        <rFont val="Times New Roman CYR"/>
      </rPr>
      <t xml:space="preserve">друго финансиране - </t>
    </r>
    <r>
      <rPr>
        <sz val="12"/>
        <rFont val="Times New Roman CYR"/>
      </rPr>
      <t xml:space="preserve">операции с </t>
    </r>
    <r>
      <rPr>
        <i/>
        <sz val="12"/>
        <rFont val="Times New Roman CYR"/>
      </rPr>
      <t>активи</t>
    </r>
    <r>
      <rPr>
        <b/>
        <i/>
        <sz val="12"/>
        <rFont val="Times New Roman CYR"/>
      </rPr>
      <t xml:space="preserve"> (+/-)</t>
    </r>
  </si>
  <si>
    <r>
      <rPr>
        <sz val="12"/>
        <rFont val="Times New Roman CYR"/>
        <family val="1"/>
      </rPr>
      <t>друго финансиране - операции с</t>
    </r>
    <r>
      <rPr>
        <i/>
        <sz val="12"/>
        <rFont val="Times New Roman CYR"/>
      </rPr>
      <t xml:space="preserve"> пасиви</t>
    </r>
    <r>
      <rPr>
        <sz val="12"/>
        <rFont val="Times New Roman CYR"/>
        <family val="1"/>
      </rPr>
      <t xml:space="preserve"> (+/-)</t>
    </r>
  </si>
  <si>
    <r>
      <rPr>
        <i/>
        <sz val="12"/>
        <rFont val="Times New Roman CYR"/>
      </rPr>
      <t xml:space="preserve">събрани </t>
    </r>
    <r>
      <rPr>
        <sz val="12"/>
        <rFont val="Times New Roman CYR"/>
      </rPr>
      <t xml:space="preserve">суми за </t>
    </r>
    <r>
      <rPr>
        <i/>
        <sz val="12"/>
        <rFont val="Times New Roman CYR"/>
      </rPr>
      <t>допълнително задължително пенсионно осигуряване (+)</t>
    </r>
  </si>
  <si>
    <r>
      <rPr>
        <i/>
        <sz val="12"/>
        <rFont val="Times New Roman CYR"/>
      </rPr>
      <t xml:space="preserve">разпределени </t>
    </r>
    <r>
      <rPr>
        <sz val="12"/>
        <rFont val="Times New Roman CYR"/>
      </rPr>
      <t>суми за</t>
    </r>
    <r>
      <rPr>
        <i/>
        <sz val="12"/>
        <rFont val="Times New Roman CYR"/>
      </rPr>
      <t xml:space="preserve"> допълнително задължително пенсионно осигуряване (-)</t>
    </r>
  </si>
  <si>
    <r>
      <rPr>
        <i/>
        <sz val="12"/>
        <rFont val="Times New Roman CYR"/>
      </rPr>
      <t>получени</t>
    </r>
    <r>
      <rPr>
        <sz val="12"/>
        <rFont val="Times New Roman CYR"/>
        <family val="1"/>
      </rPr>
      <t xml:space="preserve"> парични наличности при </t>
    </r>
    <r>
      <rPr>
        <i/>
        <sz val="12"/>
        <rFont val="Times New Roman CYR"/>
      </rPr>
      <t xml:space="preserve">преобразуване на бюджетни организации </t>
    </r>
    <r>
      <rPr>
        <sz val="12"/>
        <rFont val="Times New Roman CYR"/>
        <family val="1"/>
      </rPr>
      <t>(+)</t>
    </r>
  </si>
  <si>
    <r>
      <rPr>
        <i/>
        <sz val="12"/>
        <rFont val="Times New Roman CYR"/>
      </rPr>
      <t xml:space="preserve">прехвърлени </t>
    </r>
    <r>
      <rPr>
        <sz val="12"/>
        <rFont val="Times New Roman CYR"/>
      </rPr>
      <t>парични наличности при</t>
    </r>
    <r>
      <rPr>
        <i/>
        <sz val="12"/>
        <rFont val="Times New Roman CYR"/>
      </rPr>
      <t xml:space="preserve"> преобразуване на бюджетни организации</t>
    </r>
    <r>
      <rPr>
        <b/>
        <i/>
        <sz val="12"/>
        <rFont val="Times New Roman CYR"/>
        <family val="1"/>
      </rPr>
      <t xml:space="preserve"> (-)</t>
    </r>
  </si>
  <si>
    <r>
      <rPr>
        <b/>
        <sz val="12"/>
        <color indexed="59"/>
        <rFont val="Times New Roman CYR"/>
        <family val="1"/>
      </rPr>
      <t xml:space="preserve">Депозити и средства по сметки - </t>
    </r>
    <r>
      <rPr>
        <b/>
        <i/>
        <sz val="12"/>
        <color indexed="59"/>
        <rFont val="Times New Roman CYR"/>
        <family val="1"/>
      </rPr>
      <t>нето</t>
    </r>
    <r>
      <rPr>
        <b/>
        <sz val="12"/>
        <color indexed="59"/>
        <rFont val="Times New Roman CYR"/>
        <family val="1"/>
      </rPr>
      <t xml:space="preserve"> (+/-)   </t>
    </r>
  </si>
  <si>
    <r>
      <rPr>
        <b/>
        <i/>
        <sz val="12"/>
        <rFont val="Times New Roman CYR"/>
        <family val="1"/>
      </rPr>
      <t>остатък</t>
    </r>
    <r>
      <rPr>
        <sz val="12"/>
        <rFont val="Times New Roman CYR"/>
        <family val="1"/>
      </rPr>
      <t xml:space="preserve"> в</t>
    </r>
    <r>
      <rPr>
        <b/>
        <sz val="12"/>
        <rFont val="Times New Roman CYR"/>
        <family val="1"/>
      </rPr>
      <t xml:space="preserve"> </t>
    </r>
    <r>
      <rPr>
        <sz val="12"/>
        <rFont val="Times New Roman CYR"/>
        <family val="1"/>
      </rPr>
      <t xml:space="preserve">левове </t>
    </r>
    <r>
      <rPr>
        <b/>
        <sz val="12"/>
        <rFont val="Times New Roman CYR"/>
        <family val="1"/>
      </rPr>
      <t>по сметки</t>
    </r>
    <r>
      <rPr>
        <sz val="12"/>
        <rFont val="Times New Roman CYR"/>
        <family val="1"/>
      </rPr>
      <t xml:space="preserve"> от</t>
    </r>
    <r>
      <rPr>
        <b/>
        <i/>
        <sz val="12"/>
        <rFont val="Times New Roman CYR"/>
        <family val="1"/>
      </rPr>
      <t xml:space="preserve"> предходния период</t>
    </r>
    <r>
      <rPr>
        <sz val="12"/>
        <rFont val="Times New Roman CYR"/>
        <family val="1"/>
      </rPr>
      <t xml:space="preserve"> (+)</t>
    </r>
  </si>
  <si>
    <r>
      <rPr>
        <b/>
        <i/>
        <sz val="12"/>
        <rFont val="Times New Roman CYR"/>
        <family val="1"/>
      </rPr>
      <t>остатък</t>
    </r>
    <r>
      <rPr>
        <sz val="12"/>
        <rFont val="Times New Roman CYR"/>
        <family val="1"/>
      </rPr>
      <t xml:space="preserve"> в левова равностойност </t>
    </r>
    <r>
      <rPr>
        <b/>
        <sz val="12"/>
        <rFont val="Times New Roman CYR"/>
        <family val="1"/>
      </rPr>
      <t>по валутни сметки</t>
    </r>
    <r>
      <rPr>
        <sz val="12"/>
        <rFont val="Times New Roman CYR"/>
        <family val="1"/>
      </rPr>
      <t xml:space="preserve"> от</t>
    </r>
    <r>
      <rPr>
        <b/>
        <i/>
        <sz val="12"/>
        <rFont val="Times New Roman CYR"/>
        <family val="1"/>
      </rPr>
      <t xml:space="preserve"> предходния период</t>
    </r>
    <r>
      <rPr>
        <sz val="12"/>
        <rFont val="Times New Roman CYR"/>
        <family val="1"/>
      </rPr>
      <t xml:space="preserve"> (+)</t>
    </r>
  </si>
  <si>
    <r>
      <rPr>
        <b/>
        <i/>
        <sz val="12"/>
        <rFont val="Times New Roman CYR"/>
        <family val="1"/>
      </rPr>
      <t>остатък</t>
    </r>
    <r>
      <rPr>
        <sz val="12"/>
        <rFont val="Times New Roman CYR"/>
        <family val="1"/>
      </rPr>
      <t xml:space="preserve"> в левове </t>
    </r>
    <r>
      <rPr>
        <b/>
        <sz val="12"/>
        <rFont val="Times New Roman CYR"/>
        <family val="1"/>
      </rPr>
      <t>по депозити</t>
    </r>
    <r>
      <rPr>
        <sz val="12"/>
        <rFont val="Times New Roman CYR"/>
        <family val="1"/>
      </rPr>
      <t xml:space="preserve"> от </t>
    </r>
    <r>
      <rPr>
        <b/>
        <i/>
        <sz val="12"/>
        <rFont val="Times New Roman CYR"/>
        <family val="1"/>
      </rPr>
      <t>предходния период</t>
    </r>
    <r>
      <rPr>
        <sz val="12"/>
        <rFont val="Times New Roman CYR"/>
        <family val="1"/>
      </rPr>
      <t xml:space="preserve"> (+)</t>
    </r>
  </si>
  <si>
    <r>
      <rPr>
        <b/>
        <i/>
        <sz val="12"/>
        <rFont val="Times New Roman CYR"/>
        <family val="1"/>
      </rPr>
      <t>остатък</t>
    </r>
    <r>
      <rPr>
        <sz val="12"/>
        <rFont val="Times New Roman CYR"/>
        <family val="1"/>
      </rPr>
      <t xml:space="preserve"> в левова равностойност</t>
    </r>
    <r>
      <rPr>
        <b/>
        <sz val="12"/>
        <rFont val="Times New Roman CYR"/>
        <family val="1"/>
      </rPr>
      <t xml:space="preserve"> по депозити във валута</t>
    </r>
    <r>
      <rPr>
        <sz val="12"/>
        <rFont val="Times New Roman CYR"/>
        <family val="1"/>
      </rPr>
      <t xml:space="preserve"> от </t>
    </r>
    <r>
      <rPr>
        <b/>
        <i/>
        <sz val="12"/>
        <rFont val="Times New Roman CYR"/>
        <family val="1"/>
      </rPr>
      <t>предходния период</t>
    </r>
    <r>
      <rPr>
        <sz val="12"/>
        <rFont val="Times New Roman CYR"/>
        <family val="1"/>
      </rPr>
      <t xml:space="preserve"> (+)</t>
    </r>
  </si>
  <si>
    <r>
      <rPr>
        <b/>
        <i/>
        <sz val="12"/>
        <rFont val="Times New Roman CYR"/>
        <family val="1"/>
      </rPr>
      <t>остатък</t>
    </r>
    <r>
      <rPr>
        <sz val="12"/>
        <rFont val="Times New Roman CYR"/>
        <family val="1"/>
      </rPr>
      <t xml:space="preserve"> </t>
    </r>
    <r>
      <rPr>
        <b/>
        <sz val="12"/>
        <rFont val="Times New Roman CYR"/>
        <family val="1"/>
      </rPr>
      <t>в касата</t>
    </r>
    <r>
      <rPr>
        <sz val="12"/>
        <rFont val="Times New Roman CYR"/>
        <family val="1"/>
      </rPr>
      <t xml:space="preserve"> в  левове </t>
    </r>
    <r>
      <rPr>
        <b/>
        <i/>
        <sz val="12"/>
        <rFont val="Times New Roman CYR"/>
        <family val="1"/>
      </rPr>
      <t>от предходния период</t>
    </r>
    <r>
      <rPr>
        <sz val="12"/>
        <rFont val="Times New Roman CYR"/>
        <family val="1"/>
      </rPr>
      <t xml:space="preserve"> (+)</t>
    </r>
  </si>
  <si>
    <r>
      <rPr>
        <b/>
        <i/>
        <sz val="12"/>
        <rFont val="Times New Roman CYR"/>
        <family val="1"/>
      </rPr>
      <t>остътък</t>
    </r>
    <r>
      <rPr>
        <sz val="12"/>
        <rFont val="Times New Roman CYR"/>
        <family val="1"/>
      </rPr>
      <t xml:space="preserve">  </t>
    </r>
    <r>
      <rPr>
        <b/>
        <sz val="12"/>
        <rFont val="Times New Roman CYR"/>
        <family val="1"/>
      </rPr>
      <t>в касата във валута</t>
    </r>
    <r>
      <rPr>
        <sz val="12"/>
        <rFont val="Times New Roman CYR"/>
        <family val="1"/>
      </rPr>
      <t xml:space="preserve"> от </t>
    </r>
    <r>
      <rPr>
        <b/>
        <i/>
        <sz val="12"/>
        <rFont val="Times New Roman CYR"/>
        <family val="1"/>
      </rPr>
      <t>предходния период</t>
    </r>
    <r>
      <rPr>
        <sz val="12"/>
        <rFont val="Times New Roman CYR"/>
        <family val="1"/>
      </rPr>
      <t xml:space="preserve"> (+)</t>
    </r>
  </si>
  <si>
    <r>
      <rPr>
        <b/>
        <i/>
        <sz val="12"/>
        <rFont val="Times New Roman CYR"/>
        <family val="1"/>
      </rPr>
      <t>наличност</t>
    </r>
    <r>
      <rPr>
        <sz val="12"/>
        <rFont val="Times New Roman CYR"/>
        <family val="1"/>
      </rPr>
      <t xml:space="preserve"> в левове </t>
    </r>
    <r>
      <rPr>
        <b/>
        <sz val="12"/>
        <rFont val="Times New Roman CYR"/>
        <family val="1"/>
      </rPr>
      <t>по сметки</t>
    </r>
    <r>
      <rPr>
        <sz val="12"/>
        <rFont val="Times New Roman CYR"/>
        <family val="1"/>
      </rPr>
      <t xml:space="preserve"> в </t>
    </r>
    <r>
      <rPr>
        <b/>
        <i/>
        <sz val="12"/>
        <rFont val="Times New Roman CYR"/>
        <family val="1"/>
      </rPr>
      <t>края на периода</t>
    </r>
    <r>
      <rPr>
        <sz val="12"/>
        <rFont val="Times New Roman CYR"/>
        <family val="1"/>
      </rPr>
      <t xml:space="preserve"> (-)</t>
    </r>
  </si>
  <si>
    <r>
      <rPr>
        <b/>
        <i/>
        <sz val="12"/>
        <rFont val="Times New Roman CYR"/>
        <family val="1"/>
      </rPr>
      <t>наличност</t>
    </r>
    <r>
      <rPr>
        <sz val="12"/>
        <rFont val="Times New Roman CYR"/>
        <family val="1"/>
      </rPr>
      <t xml:space="preserve"> в левова равностойност </t>
    </r>
    <r>
      <rPr>
        <b/>
        <sz val="12"/>
        <rFont val="Times New Roman CYR"/>
        <family val="1"/>
      </rPr>
      <t>по валутни сметки</t>
    </r>
    <r>
      <rPr>
        <sz val="12"/>
        <rFont val="Times New Roman CYR"/>
        <family val="1"/>
      </rPr>
      <t xml:space="preserve"> в </t>
    </r>
    <r>
      <rPr>
        <b/>
        <i/>
        <sz val="12"/>
        <rFont val="Times New Roman CYR"/>
        <family val="1"/>
      </rPr>
      <t>края на периода</t>
    </r>
    <r>
      <rPr>
        <sz val="12"/>
        <rFont val="Times New Roman CYR"/>
        <family val="1"/>
      </rPr>
      <t xml:space="preserve"> (-)</t>
    </r>
  </si>
  <si>
    <r>
      <rPr>
        <b/>
        <i/>
        <sz val="12"/>
        <rFont val="Times New Roman CYR"/>
        <family val="1"/>
      </rPr>
      <t>наличност</t>
    </r>
    <r>
      <rPr>
        <sz val="12"/>
        <rFont val="Times New Roman CYR"/>
        <family val="1"/>
      </rPr>
      <t xml:space="preserve"> в левове </t>
    </r>
    <r>
      <rPr>
        <b/>
        <sz val="12"/>
        <rFont val="Times New Roman CYR"/>
        <family val="1"/>
      </rPr>
      <t>по депозити</t>
    </r>
    <r>
      <rPr>
        <sz val="12"/>
        <rFont val="Times New Roman CYR"/>
        <family val="1"/>
      </rPr>
      <t xml:space="preserve"> в </t>
    </r>
    <r>
      <rPr>
        <b/>
        <i/>
        <sz val="12"/>
        <rFont val="Times New Roman CYR"/>
        <family val="1"/>
      </rPr>
      <t>края на периода</t>
    </r>
    <r>
      <rPr>
        <sz val="12"/>
        <rFont val="Times New Roman CYR"/>
        <family val="1"/>
      </rPr>
      <t xml:space="preserve"> (-)</t>
    </r>
  </si>
  <si>
    <r>
      <rPr>
        <b/>
        <i/>
        <sz val="12"/>
        <rFont val="Times New Roman CYR"/>
        <family val="1"/>
      </rPr>
      <t>наличност</t>
    </r>
    <r>
      <rPr>
        <sz val="12"/>
        <rFont val="Times New Roman CYR"/>
        <family val="1"/>
      </rPr>
      <t xml:space="preserve"> в левова равностойност </t>
    </r>
    <r>
      <rPr>
        <b/>
        <sz val="12"/>
        <rFont val="Times New Roman CYR"/>
        <family val="1"/>
      </rPr>
      <t>по депозити във валута</t>
    </r>
    <r>
      <rPr>
        <sz val="12"/>
        <rFont val="Times New Roman CYR"/>
        <family val="1"/>
      </rPr>
      <t xml:space="preserve"> в </t>
    </r>
    <r>
      <rPr>
        <b/>
        <i/>
        <sz val="12"/>
        <rFont val="Times New Roman CYR"/>
        <family val="1"/>
      </rPr>
      <t>края на периода</t>
    </r>
    <r>
      <rPr>
        <sz val="12"/>
        <rFont val="Times New Roman CYR"/>
        <family val="1"/>
      </rPr>
      <t xml:space="preserve"> (-)</t>
    </r>
  </si>
  <si>
    <r>
      <rPr>
        <b/>
        <i/>
        <sz val="12"/>
        <rFont val="Times New Roman CYR"/>
        <family val="1"/>
      </rPr>
      <t>наличност</t>
    </r>
    <r>
      <rPr>
        <sz val="12"/>
        <rFont val="Times New Roman CYR"/>
        <family val="1"/>
      </rPr>
      <t xml:space="preserve"> </t>
    </r>
    <r>
      <rPr>
        <b/>
        <sz val="12"/>
        <rFont val="Times New Roman CYR"/>
        <family val="1"/>
      </rPr>
      <t>в касата</t>
    </r>
    <r>
      <rPr>
        <sz val="12"/>
        <rFont val="Times New Roman CYR"/>
        <family val="1"/>
      </rPr>
      <t xml:space="preserve"> в левове в </t>
    </r>
    <r>
      <rPr>
        <b/>
        <i/>
        <sz val="12"/>
        <rFont val="Times New Roman CYR"/>
        <family val="1"/>
      </rPr>
      <t>края на периода</t>
    </r>
    <r>
      <rPr>
        <sz val="12"/>
        <rFont val="Times New Roman CYR"/>
        <family val="1"/>
      </rPr>
      <t xml:space="preserve"> (-)</t>
    </r>
  </si>
  <si>
    <r>
      <rPr>
        <b/>
        <i/>
        <sz val="12"/>
        <rFont val="Times New Roman CYR"/>
        <family val="1"/>
      </rPr>
      <t>наличност</t>
    </r>
    <r>
      <rPr>
        <sz val="12"/>
        <rFont val="Times New Roman CYR"/>
        <family val="1"/>
      </rPr>
      <t xml:space="preserve"> </t>
    </r>
    <r>
      <rPr>
        <b/>
        <sz val="12"/>
        <rFont val="Times New Roman CYR"/>
        <family val="1"/>
      </rPr>
      <t>в касата във валута</t>
    </r>
    <r>
      <rPr>
        <sz val="12"/>
        <rFont val="Times New Roman CYR"/>
        <family val="1"/>
      </rPr>
      <t xml:space="preserve"> в </t>
    </r>
    <r>
      <rPr>
        <b/>
        <i/>
        <sz val="12"/>
        <rFont val="Times New Roman CYR"/>
        <family val="1"/>
      </rPr>
      <t>края на периода</t>
    </r>
    <r>
      <rPr>
        <sz val="12"/>
        <rFont val="Times New Roman CYR"/>
        <family val="1"/>
      </rPr>
      <t xml:space="preserve"> (-)</t>
    </r>
  </si>
  <si>
    <r>
      <rPr>
        <sz val="12"/>
        <rFont val="Times New Roman CYR"/>
        <family val="1"/>
      </rPr>
      <t xml:space="preserve">преводи </t>
    </r>
    <r>
      <rPr>
        <b/>
        <i/>
        <sz val="12"/>
        <rFont val="Times New Roman CYR"/>
        <family val="1"/>
      </rPr>
      <t>в процес на сетълмент (-/+)</t>
    </r>
  </si>
  <si>
    <r>
      <rPr>
        <sz val="12"/>
        <rFont val="Times New Roman CYR"/>
        <family val="1"/>
      </rPr>
      <t xml:space="preserve"> </t>
    </r>
    <r>
      <rPr>
        <b/>
        <i/>
        <sz val="12"/>
        <rFont val="Times New Roman CYR"/>
        <family val="1"/>
      </rPr>
      <t>преоценка</t>
    </r>
    <r>
      <rPr>
        <sz val="12"/>
        <rFont val="Times New Roman CYR"/>
        <family val="1"/>
      </rPr>
      <t xml:space="preserve"> на валутни наличности </t>
    </r>
    <r>
      <rPr>
        <b/>
        <i/>
        <sz val="12"/>
        <rFont val="Times New Roman CYR"/>
        <family val="1"/>
      </rPr>
      <t xml:space="preserve">(нереализирани курсови разлики) по сметки и средства в страната </t>
    </r>
    <r>
      <rPr>
        <sz val="12"/>
        <rFont val="Times New Roman CYR"/>
        <family val="1"/>
      </rPr>
      <t xml:space="preserve"> (+/-)</t>
    </r>
  </si>
  <si>
    <r>
      <rPr>
        <sz val="12"/>
        <rFont val="Times New Roman CYR"/>
      </rPr>
      <t xml:space="preserve">остатък в левова равностойност по валутни сметки  в чужбина от </t>
    </r>
    <r>
      <rPr>
        <i/>
        <sz val="12"/>
        <rFont val="Times New Roman CYR"/>
      </rPr>
      <t xml:space="preserve">предходния период </t>
    </r>
    <r>
      <rPr>
        <sz val="12"/>
        <rFont val="Times New Roman CYR"/>
      </rPr>
      <t>(+)</t>
    </r>
  </si>
  <si>
    <r>
      <rPr>
        <sz val="12"/>
        <rFont val="Times New Roman CYR"/>
      </rPr>
      <t xml:space="preserve">остатък в касата във валута  </t>
    </r>
    <r>
      <rPr>
        <i/>
        <sz val="12"/>
        <rFont val="Times New Roman CYR"/>
      </rPr>
      <t xml:space="preserve">в чужбина </t>
    </r>
    <r>
      <rPr>
        <sz val="12"/>
        <rFont val="Times New Roman CYR"/>
      </rPr>
      <t xml:space="preserve">от </t>
    </r>
    <r>
      <rPr>
        <i/>
        <sz val="12"/>
        <rFont val="Times New Roman CYR"/>
      </rPr>
      <t>предходния период</t>
    </r>
    <r>
      <rPr>
        <sz val="12"/>
        <rFont val="Times New Roman CYR"/>
      </rPr>
      <t xml:space="preserve"> (+)</t>
    </r>
  </si>
  <si>
    <r>
      <rPr>
        <i/>
        <sz val="12"/>
        <rFont val="Times New Roman CYR"/>
      </rPr>
      <t>наличност</t>
    </r>
    <r>
      <rPr>
        <sz val="12"/>
        <rFont val="Times New Roman CYR"/>
      </rPr>
      <t xml:space="preserve"> в касата във валута  </t>
    </r>
    <r>
      <rPr>
        <i/>
        <sz val="12"/>
        <rFont val="Times New Roman CYR"/>
      </rPr>
      <t>в чужбина</t>
    </r>
    <r>
      <rPr>
        <sz val="12"/>
        <rFont val="Times New Roman CYR"/>
      </rPr>
      <t xml:space="preserve"> в </t>
    </r>
    <r>
      <rPr>
        <i/>
        <sz val="12"/>
        <rFont val="Times New Roman CYR"/>
      </rPr>
      <t>края на периода</t>
    </r>
    <r>
      <rPr>
        <sz val="12"/>
        <rFont val="Times New Roman CYR"/>
      </rPr>
      <t xml:space="preserve"> (-)</t>
    </r>
  </si>
  <si>
    <r>
      <rPr>
        <i/>
        <sz val="12"/>
        <rFont val="Times New Roman CYR"/>
      </rPr>
      <t>наличност</t>
    </r>
    <r>
      <rPr>
        <sz val="12"/>
        <rFont val="Times New Roman CYR"/>
      </rPr>
      <t xml:space="preserve"> в левова равностойност по валутни сметки </t>
    </r>
    <r>
      <rPr>
        <i/>
        <sz val="12"/>
        <rFont val="Times New Roman CYR"/>
      </rPr>
      <t>в чужбина</t>
    </r>
    <r>
      <rPr>
        <sz val="12"/>
        <rFont val="Times New Roman CYR"/>
      </rPr>
      <t xml:space="preserve"> в </t>
    </r>
    <r>
      <rPr>
        <i/>
        <sz val="12"/>
        <rFont val="Times New Roman CYR"/>
      </rPr>
      <t>края на периода</t>
    </r>
    <r>
      <rPr>
        <sz val="12"/>
        <rFont val="Times New Roman CYR"/>
      </rPr>
      <t>(-)</t>
    </r>
  </si>
  <si>
    <t>преоценка на валутни наличности (нереализирани курсови разлики) по сметки и средства в чужбина (+/-)</t>
  </si>
  <si>
    <r>
      <rPr>
        <b/>
        <sz val="12"/>
        <color indexed="59"/>
        <rFont val="Times New Roman CYR"/>
        <family val="1"/>
      </rPr>
      <t xml:space="preserve">Депозити и сметки консолидирани в </t>
    </r>
    <r>
      <rPr>
        <b/>
        <i/>
        <sz val="12"/>
        <color indexed="59"/>
        <rFont val="Times New Roman CYR"/>
        <family val="1"/>
      </rPr>
      <t>системата на "Единната сметка"-нето</t>
    </r>
    <r>
      <rPr>
        <b/>
        <sz val="12"/>
        <color indexed="59"/>
        <rFont val="Times New Roman CYR"/>
        <family val="1"/>
      </rPr>
      <t xml:space="preserve"> (+/-)</t>
    </r>
  </si>
  <si>
    <r>
      <rPr>
        <i/>
        <sz val="12"/>
        <rFont val="Times New Roman CYR"/>
      </rPr>
      <t>остатък</t>
    </r>
    <r>
      <rPr>
        <sz val="12"/>
        <rFont val="Times New Roman CYR"/>
      </rPr>
      <t xml:space="preserve"> по </t>
    </r>
    <r>
      <rPr>
        <i/>
        <sz val="12"/>
        <rFont val="Times New Roman CYR"/>
      </rPr>
      <t>левови</t>
    </r>
    <r>
      <rPr>
        <sz val="12"/>
        <rFont val="Times New Roman CYR"/>
      </rPr>
      <t xml:space="preserve"> текущи сметки на бюджетните организации в БНБ от</t>
    </r>
    <r>
      <rPr>
        <i/>
        <sz val="12"/>
        <rFont val="Times New Roman CYR"/>
      </rPr>
      <t xml:space="preserve"> предходния период</t>
    </r>
    <r>
      <rPr>
        <sz val="12"/>
        <rFont val="Times New Roman CYR"/>
      </rPr>
      <t xml:space="preserve"> (+) </t>
    </r>
  </si>
  <si>
    <t>остатък по левови депозити на бюджетните организации в БНБ от предходния период (+)</t>
  </si>
  <si>
    <r>
      <rPr>
        <i/>
        <sz val="12"/>
        <rFont val="Times New Roman CYR"/>
      </rPr>
      <t>наличност</t>
    </r>
    <r>
      <rPr>
        <sz val="12"/>
        <rFont val="Times New Roman CYR"/>
      </rPr>
      <t xml:space="preserve"> по </t>
    </r>
    <r>
      <rPr>
        <i/>
        <sz val="12"/>
        <rFont val="Times New Roman CYR"/>
      </rPr>
      <t>левови</t>
    </r>
    <r>
      <rPr>
        <sz val="12"/>
        <rFont val="Times New Roman CYR"/>
      </rPr>
      <t xml:space="preserve"> текущи сметки на бюджетните организации в БНБ в </t>
    </r>
    <r>
      <rPr>
        <i/>
        <sz val="12"/>
        <rFont val="Times New Roman CYR"/>
      </rPr>
      <t>края на периода</t>
    </r>
    <r>
      <rPr>
        <sz val="12"/>
        <rFont val="Times New Roman CYR"/>
      </rPr>
      <t xml:space="preserve"> (-) </t>
    </r>
  </si>
  <si>
    <r>
      <rPr>
        <i/>
        <sz val="12"/>
        <rFont val="Times New Roman CYR"/>
      </rPr>
      <t>наличност</t>
    </r>
    <r>
      <rPr>
        <sz val="12"/>
        <rFont val="Times New Roman CYR"/>
      </rPr>
      <t xml:space="preserve"> по </t>
    </r>
    <r>
      <rPr>
        <i/>
        <sz val="12"/>
        <rFont val="Times New Roman CYR"/>
      </rPr>
      <t>левови</t>
    </r>
    <r>
      <rPr>
        <sz val="12"/>
        <rFont val="Times New Roman CYR"/>
      </rPr>
      <t xml:space="preserve"> депозити на бюджетните организации </t>
    </r>
    <r>
      <rPr>
        <sz val="11"/>
        <rFont val="Times New Roman Cyr"/>
      </rPr>
      <t>в</t>
    </r>
    <r>
      <rPr>
        <sz val="12"/>
        <rFont val="Times New Roman CYR"/>
      </rPr>
      <t xml:space="preserve"> </t>
    </r>
    <r>
      <rPr>
        <sz val="10"/>
        <rFont val="Times New Roman CYR"/>
      </rPr>
      <t>БНБ</t>
    </r>
    <r>
      <rPr>
        <sz val="12"/>
        <rFont val="Times New Roman CYR"/>
      </rPr>
      <t xml:space="preserve"> </t>
    </r>
    <r>
      <rPr>
        <sz val="11"/>
        <rFont val="Times New Roman Cyr"/>
      </rPr>
      <t>в</t>
    </r>
    <r>
      <rPr>
        <sz val="12"/>
        <rFont val="Times New Roman CYR"/>
      </rPr>
      <t xml:space="preserve"> </t>
    </r>
    <r>
      <rPr>
        <i/>
        <sz val="12"/>
        <rFont val="Times New Roman CYR"/>
      </rPr>
      <t>края на периода</t>
    </r>
    <r>
      <rPr>
        <sz val="10"/>
        <rFont val="Times New Roman CYR"/>
      </rPr>
      <t xml:space="preserve"> (-)</t>
    </r>
  </si>
  <si>
    <t>Касови операции, депозити, покупко-продажба на валута и сетълмент операции</t>
  </si>
  <si>
    <r>
      <rPr>
        <b/>
        <i/>
        <sz val="12"/>
        <rFont val="Times New Roman CYR"/>
        <family val="1"/>
      </rPr>
      <t>операции в брой</t>
    </r>
    <r>
      <rPr>
        <sz val="12"/>
        <rFont val="Times New Roman CYR"/>
        <family val="1"/>
      </rPr>
      <t xml:space="preserve"> между банка и каса (+/-)</t>
    </r>
  </si>
  <si>
    <r>
      <rPr>
        <sz val="12"/>
        <rFont val="Times New Roman CYR"/>
        <family val="1"/>
      </rPr>
      <t xml:space="preserve">предоставяне (възстановяване) на средства по </t>
    </r>
    <r>
      <rPr>
        <b/>
        <i/>
        <sz val="12"/>
        <rFont val="Times New Roman CYR"/>
        <family val="1"/>
      </rPr>
      <t>срочни депозити</t>
    </r>
    <r>
      <rPr>
        <sz val="12"/>
        <rFont val="Times New Roman CYR"/>
        <family val="1"/>
      </rPr>
      <t xml:space="preserve"> (+/-)</t>
    </r>
  </si>
  <si>
    <r>
      <rPr>
        <sz val="12"/>
        <rFont val="Times New Roman CYR"/>
        <family val="1"/>
      </rPr>
      <t xml:space="preserve">покупко-продажба на </t>
    </r>
    <r>
      <rPr>
        <b/>
        <i/>
        <sz val="12"/>
        <rFont val="Times New Roman CYR"/>
        <family val="1"/>
      </rPr>
      <t>валута</t>
    </r>
    <r>
      <rPr>
        <sz val="12"/>
        <rFont val="Times New Roman CYR"/>
        <family val="1"/>
      </rPr>
      <t xml:space="preserve"> (+/-)</t>
    </r>
  </si>
  <si>
    <r>
      <rPr>
        <sz val="12"/>
        <rFont val="Times New Roman CYR"/>
        <family val="1"/>
      </rPr>
      <t xml:space="preserve">операции </t>
    </r>
    <r>
      <rPr>
        <b/>
        <i/>
        <sz val="12"/>
        <rFont val="Times New Roman CYR"/>
        <family val="1"/>
      </rPr>
      <t>СЕБРА</t>
    </r>
    <r>
      <rPr>
        <i/>
        <sz val="12"/>
        <rFont val="Times New Roman Cyr"/>
        <family val="1"/>
      </rPr>
      <t xml:space="preserve"> - </t>
    </r>
    <r>
      <rPr>
        <b/>
        <i/>
        <sz val="12"/>
        <rFont val="Times New Roman CYR"/>
        <family val="1"/>
      </rPr>
      <t>захранване на "сметки за наличности"</t>
    </r>
    <r>
      <rPr>
        <sz val="12"/>
        <rFont val="Times New Roman CYR"/>
        <family val="1"/>
      </rPr>
      <t xml:space="preserve"> (+/-)</t>
    </r>
  </si>
  <si>
    <t>салдо по сметката на ЦБ за разпределение на преводи от системата за брутен сетълмент в реално време (+/-)</t>
  </si>
  <si>
    <t>VI. ВСИЧКО ОПЕРАЦИИ С ФИНАНСОВИ АКТИВИ И ПАСИВИ</t>
  </si>
  <si>
    <t>ГЛ. СЧЕТОВОДИТЕЛ:</t>
  </si>
  <si>
    <t>( име и фамилия)</t>
  </si>
  <si>
    <t>ИЗГОТВИЛ:</t>
  </si>
  <si>
    <t>РЪКОВОДИТЕЛ:</t>
  </si>
  <si>
    <t>дата</t>
  </si>
  <si>
    <t xml:space="preserve">                                                                      ( име и фамилия)</t>
  </si>
  <si>
    <t xml:space="preserve">служебни телефони </t>
  </si>
  <si>
    <t>e-mail:</t>
  </si>
  <si>
    <t>Web-адрес:</t>
  </si>
  <si>
    <t>Кодове на групи</t>
  </si>
  <si>
    <t>код</t>
  </si>
  <si>
    <t>Наименование</t>
  </si>
  <si>
    <t>Изпълнителни и законодателни органи</t>
  </si>
  <si>
    <t>Общи служби</t>
  </si>
  <si>
    <t>Наука</t>
  </si>
  <si>
    <t>Отбрана</t>
  </si>
  <si>
    <t>Полиция, вътрешен ред и сигурност</t>
  </si>
  <si>
    <t>Съдебна власт</t>
  </si>
  <si>
    <t>Администрация на затворите</t>
  </si>
  <si>
    <t>Защита на населението, управление и дейности при стихийни бедствия и аварии</t>
  </si>
  <si>
    <t>Образование</t>
  </si>
  <si>
    <t>Здравеопазване</t>
  </si>
  <si>
    <t>Социални помощи и обезщетения</t>
  </si>
  <si>
    <t>Програми, дейности и служби по социалното осигуряване, подпомагане и заетостта</t>
  </si>
  <si>
    <t>Жилищно строителство, благоустройство, комунално стопанство</t>
  </si>
  <si>
    <t>Опазване на околната среда</t>
  </si>
  <si>
    <t>Почивно дело</t>
  </si>
  <si>
    <t>Физическа култура и спорт</t>
  </si>
  <si>
    <t>Култура</t>
  </si>
  <si>
    <t>Религиозно дело</t>
  </si>
  <si>
    <t>Минно дело, горива и енергия</t>
  </si>
  <si>
    <t>Селско стопанство, горско стопанство, лов и риболов</t>
  </si>
  <si>
    <t>Транспорт и съобщения</t>
  </si>
  <si>
    <t>Промишленост и строителство</t>
  </si>
  <si>
    <t>Туризъм</t>
  </si>
  <si>
    <t>Други дейности по икономиката</t>
  </si>
  <si>
    <t>Разходи некласифицирани в другите функции</t>
  </si>
  <si>
    <t>Указания:</t>
  </si>
  <si>
    <t>В полето код на група се въвежда кода съответстващ на наименованието на групата от горната таблица.</t>
  </si>
  <si>
    <t>Name:</t>
  </si>
  <si>
    <t>SMETKA</t>
  </si>
  <si>
    <t>ОТЧЕТНИ ДАННИ ПО ЕБК ЗА ИЗПЪЛНЕНИЕТО НА БЮДЖЕТА</t>
  </si>
  <si>
    <r>
      <rPr>
        <b/>
        <sz val="14"/>
        <rFont val="Times New Roman"/>
        <family val="1"/>
      </rPr>
      <t xml:space="preserve">                                  </t>
    </r>
    <r>
      <rPr>
        <b/>
        <i/>
        <sz val="14"/>
        <color indexed="20"/>
        <rFont val="Times New Roman"/>
        <family val="1"/>
      </rPr>
      <t>ОТЧЕТ</t>
    </r>
    <r>
      <rPr>
        <b/>
        <sz val="14"/>
        <rFont val="Times New Roman"/>
        <family val="1"/>
      </rPr>
      <t xml:space="preserve"> ЗА КАСОВОТО ИЗПЪЛНЕНИЕ НА БЮДЖЕТА</t>
    </r>
  </si>
  <si>
    <t>ОТЧЕТНИ ДАННИ ПО ЕБК ЗА СМЕТКИТЕ ЗА ЧУЖДИ СРЕДСТВА</t>
  </si>
  <si>
    <r>
      <rPr>
        <b/>
        <sz val="14"/>
        <rFont val="Times New Roman"/>
        <family val="1"/>
      </rPr>
      <t xml:space="preserve">                   </t>
    </r>
    <r>
      <rPr>
        <b/>
        <i/>
        <sz val="14"/>
        <color indexed="16"/>
        <rFont val="Times New Roman"/>
        <family val="1"/>
      </rPr>
      <t>ОТЧЕТ</t>
    </r>
    <r>
      <rPr>
        <b/>
        <sz val="14"/>
        <rFont val="Times New Roman"/>
        <family val="1"/>
      </rPr>
      <t xml:space="preserve"> ЗА КАСОВОТО ИЗПЪЛНЕНИЕ НА СМЕТКИТЕ ЗА ЧУЖДИ СРЕДСТВА</t>
    </r>
  </si>
  <si>
    <t>ОТЧЕТНИ ДАННИ ПО ЕБК ЗА СМЕТКИТЕ ЗА СРЕДСТВАТА ОТ ЕВРОПЕЙСКИЯ СЪЮЗ - РА</t>
  </si>
  <si>
    <r>
      <rPr>
        <b/>
        <i/>
        <sz val="14"/>
        <color indexed="18"/>
        <rFont val="Times New Roman"/>
        <family val="1"/>
      </rPr>
      <t>ОТЧЕТ</t>
    </r>
    <r>
      <rPr>
        <b/>
        <sz val="14"/>
        <rFont val="Times New Roman"/>
        <family val="1"/>
      </rPr>
      <t xml:space="preserve"> ЗА КАСОВОТО ИЗПЪЛНЕНИЕ НА СМЕТКИТЕ ЗА СРЕДСТВАТА ОТ ЕВРОПЕЙСКИЯ СЪЮЗ - РА</t>
    </r>
  </si>
  <si>
    <t>ОТЧЕТНИ ДАННИ ПО ЕБК ЗА СМЕТКИТЕ ЗА СРЕДСТВАТА ОТ ЕВРОПЕЙСКИЯ СЪЮЗ - ДЕС</t>
  </si>
  <si>
    <r>
      <rPr>
        <b/>
        <i/>
        <sz val="14"/>
        <color indexed="18"/>
        <rFont val="Times New Roman"/>
        <family val="1"/>
      </rPr>
      <t>ОТЧЕТ</t>
    </r>
    <r>
      <rPr>
        <b/>
        <sz val="14"/>
        <rFont val="Times New Roman"/>
        <family val="1"/>
      </rPr>
      <t xml:space="preserve"> ЗА КАСОВОТО ИЗПЪЛНЕНИЕ НА СМЕТКИТЕ ЗА СРЕДСТВАТА ОТ ЕВРОПЕЙСКИЯ СЪЮЗ - ДЕС</t>
    </r>
  </si>
  <si>
    <t>ОТЧЕТНИ ДАННИ ПО ЕБК ЗА СМЕТКИТЕ ЗА СРЕДСТВАТА ОТ ЕВРОПЕЙСКИЯ СЪЮЗ - ДМП</t>
  </si>
  <si>
    <r>
      <rPr>
        <b/>
        <i/>
        <sz val="14"/>
        <color indexed="18"/>
        <rFont val="Times New Roman"/>
        <family val="1"/>
      </rPr>
      <t>ОТЧЕТ</t>
    </r>
    <r>
      <rPr>
        <b/>
        <sz val="14"/>
        <rFont val="Times New Roman"/>
        <family val="1"/>
      </rPr>
      <t xml:space="preserve"> ЗА КАСОВОТО ИЗПЪЛНЕНИЕ НА СМЕТКИТЕ ЗА СРЕДСТВАТА ОТ ЕВРОПЕЙСКИЯ СЪЮЗ - ДМП</t>
    </r>
  </si>
  <si>
    <t>ОТЧЕТНИ ДАННИ ПО ЕБК ЗА СМЕТКИТЕ ЗА СРЕДСТВАТА ОТ ЕВРОПЕЙСКИЯ СЪЮЗ - КСФ</t>
  </si>
  <si>
    <r>
      <rPr>
        <b/>
        <i/>
        <sz val="14"/>
        <color indexed="18"/>
        <rFont val="Times New Roman"/>
        <family val="1"/>
      </rPr>
      <t>ОТЧЕТ</t>
    </r>
    <r>
      <rPr>
        <b/>
        <sz val="14"/>
        <rFont val="Times New Roman"/>
        <family val="1"/>
      </rPr>
      <t xml:space="preserve"> ЗА КАСОВОТО ИЗПЪЛНЕНИЕ НА СМЕТКИТЕ ЗА СРЕДСТВАТА ОТ ЕВРОПЕЙСКИЯ СЪЮЗ - КСФ</t>
    </r>
  </si>
  <si>
    <t>"EBK_DEIN" и "EBK_DEIN2"</t>
  </si>
  <si>
    <t>ИЗБЕРЕТЕ ДЕЙНОСТ</t>
  </si>
  <si>
    <r>
      <rPr>
        <i/>
        <sz val="12"/>
        <rFont val="Times New Roman CYR"/>
      </rPr>
      <t>101</t>
    </r>
    <r>
      <rPr>
        <i/>
        <sz val="12"/>
        <rFont val="Times New Roman Cyr"/>
        <family val="1"/>
      </rPr>
      <t xml:space="preserve"> Централни държавни органи</t>
    </r>
  </si>
  <si>
    <r>
      <rPr>
        <i/>
        <sz val="12"/>
        <rFont val="Times New Roman CYR"/>
      </rPr>
      <t>103</t>
    </r>
    <r>
      <rPr>
        <i/>
        <sz val="12"/>
        <rFont val="Times New Roman Cyr"/>
        <family val="1"/>
      </rPr>
      <t xml:space="preserve"> Централни държавни органи по образованието</t>
    </r>
  </si>
  <si>
    <t>104 Централни държавни органи по здравеопазването</t>
  </si>
  <si>
    <t>105 Централни държавни органи по социалното осигуряването</t>
  </si>
  <si>
    <t>106 Централни държавни органи по регионалното развитие и благоустройство</t>
  </si>
  <si>
    <t>107 Централни държавни органи по културата и спорта</t>
  </si>
  <si>
    <t>108 Централни държавни органи по икономическите дейности и услуги</t>
  </si>
  <si>
    <t>111 Контролни органи</t>
  </si>
  <si>
    <t>115 Управление, контрол и регулиране на външните работи</t>
  </si>
  <si>
    <t>116 Посолства, консулства, представителства и мисии в чужбина</t>
  </si>
  <si>
    <t>117 Държавни и общински служби и дейности по изборите</t>
  </si>
  <si>
    <t>121 Областни администрации</t>
  </si>
  <si>
    <t>122 Общинска администрация</t>
  </si>
  <si>
    <t xml:space="preserve">123 Общински съвети </t>
  </si>
  <si>
    <t>125 Членове на Европейския парламент от Република България</t>
  </si>
  <si>
    <t>128 Международни програми и споразумения, дарения и помощи от чужбина</t>
  </si>
  <si>
    <t>139 Други изпълнителни и законодателни органи</t>
  </si>
  <si>
    <t>141 Статистически институт,служби и дейности,социологически проучвания и анкети</t>
  </si>
  <si>
    <t>142 Общоикономическо и социално програмиране и прогнозиране</t>
  </si>
  <si>
    <t>143 Регистрация и контрол на чуждестранните инвестиции</t>
  </si>
  <si>
    <t>144 Служби и дейности за връзки с българите в чужбина</t>
  </si>
  <si>
    <t>145 Служби и дейности за подпомагане на бежанците</t>
  </si>
  <si>
    <t>146 Управление и администриране на получена чуждестранна помощ</t>
  </si>
  <si>
    <t>147 Управление на държавния резерв и военновременните запаси</t>
  </si>
  <si>
    <t>148 Управление на гражд.администрация и административнообслужване на населението</t>
  </si>
  <si>
    <t>149 Други общи служби</t>
  </si>
  <si>
    <t>151 Ликвидационна комисия за закрити бюджетни организации</t>
  </si>
  <si>
    <t>158 Международни програми и споразумения, дарения и помощи от чужбина</t>
  </si>
  <si>
    <t>161 Организация и управление на научните изследвания и дейности</t>
  </si>
  <si>
    <t>162 Научноизследователско дело</t>
  </si>
  <si>
    <t>163 Научноизследователски институти и центрове</t>
  </si>
  <si>
    <t>168 Международни програми и споразумения, дарения и помощи от чужбина</t>
  </si>
  <si>
    <t>179 Други дейности на науката</t>
  </si>
  <si>
    <t>201 Дейности по отбраната</t>
  </si>
  <si>
    <t>205 Участие на Република България в НАТО</t>
  </si>
  <si>
    <t>206 Мироопазващи мисии в чужбина</t>
  </si>
  <si>
    <t>215 Приложни научни изследвания в областта на отбраната</t>
  </si>
  <si>
    <t>218 Международни програми и споразумения, дарения и помощи от чужбина</t>
  </si>
  <si>
    <t>219 Други дейности по отбраната</t>
  </si>
  <si>
    <t>221 Полиция и вътрешен ред</t>
  </si>
  <si>
    <t>222 Национална служба за охрана</t>
  </si>
  <si>
    <t>223 Държавна агенция "Разузнаване"</t>
  </si>
  <si>
    <t>224 Противопожарна охрана</t>
  </si>
  <si>
    <t>225 Приложни научни изследвания в областта на вътрешния ред и сигурност</t>
  </si>
  <si>
    <t>228 Международни програми и споразумения, дарения и помощи от чужбина</t>
  </si>
  <si>
    <t>239 Други дейности по вътрешната сигурност</t>
  </si>
  <si>
    <t>241 Висш съдебен съвет</t>
  </si>
  <si>
    <t>242 Върховен административен съд</t>
  </si>
  <si>
    <t>243 Върховен касационен съд</t>
  </si>
  <si>
    <t>244 Прокуратура</t>
  </si>
  <si>
    <t>245 Национална следствена служба</t>
  </si>
  <si>
    <t>246 Съдилища</t>
  </si>
  <si>
    <t>247 Окръжни следствени служби</t>
  </si>
  <si>
    <t>248 Инспекторат към Висшия съдебен съвет</t>
  </si>
  <si>
    <t>249 Национален институт на правосъдието</t>
  </si>
  <si>
    <t>258 Международни програми и споразумения, дарения и помощи от чужбина</t>
  </si>
  <si>
    <t>259 Други дейности на съдебната власт</t>
  </si>
  <si>
    <t>261 Места за лишаване от свобода</t>
  </si>
  <si>
    <t>268 Международни програми и споразумения, дарения и помощи от чужбина</t>
  </si>
  <si>
    <t>279 Други дейности на администрацията на затворите</t>
  </si>
  <si>
    <t>281 Неотложна дейност по защита на населението и националното стопанство</t>
  </si>
  <si>
    <t>282 Отбранително-мобилизационна подготовка, поддържане на запаси и мощности</t>
  </si>
  <si>
    <t>283 Превантивна дейност за намаляване на вредните последствия от бедствия и аварии</t>
  </si>
  <si>
    <t>284 Ликвидиране на последици от стихийни бедствия и производствени аварии</t>
  </si>
  <si>
    <t>285 Доброволни формирования за защита при бедствия</t>
  </si>
  <si>
    <t>288 Международни програми и споразумения, дарения и помощи от чужбина</t>
  </si>
  <si>
    <t>289 Други дейности за защита на населението при стихийни бедствия и аварии</t>
  </si>
  <si>
    <t>301 Управление, контрол, регулиране и лицензиране на дейности по образованието</t>
  </si>
  <si>
    <t>311 Детски градини</t>
  </si>
  <si>
    <t>312 Специални групи в детски градини за деца със СОП</t>
  </si>
  <si>
    <t>318 Подготвителна група в училище</t>
  </si>
  <si>
    <t>321 Специални училища и центрове за специална образователна подкрепа</t>
  </si>
  <si>
    <t>322 Неспециализирани училища, без професионални гимназии</t>
  </si>
  <si>
    <t>323 Училища по културата и училища по изкуствата</t>
  </si>
  <si>
    <t>324 Спортни училища</t>
  </si>
  <si>
    <t>325 Български училища в чужбина</t>
  </si>
  <si>
    <t>326 Професионални гимназии и паралелки за професионална подготовка</t>
  </si>
  <si>
    <t>327 Училища в места за лишаване от свобода</t>
  </si>
  <si>
    <t>332 Общежития</t>
  </si>
  <si>
    <t>333 Ученически почивни лагери</t>
  </si>
  <si>
    <t>334 Повишаване на квалификацията</t>
  </si>
  <si>
    <t>336 Столове</t>
  </si>
  <si>
    <t>337 Център за подкрепа за личностно развитие</t>
  </si>
  <si>
    <t>338 Ресурсно подпомагане</t>
  </si>
  <si>
    <t>341 Академии, университети и висши училища</t>
  </si>
  <si>
    <t>349 Приложни научни изследвания в областта на образованието</t>
  </si>
  <si>
    <t>359 Други дейности за децата</t>
  </si>
  <si>
    <t>369 Други дейности за младежта</t>
  </si>
  <si>
    <t>388 Международни програми и споразумения, дарения и помощи от чужбина</t>
  </si>
  <si>
    <t>389 Други дейности по образованието</t>
  </si>
  <si>
    <t>401 Управление, контрол и регулиране на дейности по здравеопазването</t>
  </si>
  <si>
    <t xml:space="preserve">412 Многопрофилни болници за активно лечение </t>
  </si>
  <si>
    <t xml:space="preserve">415 Домове за медико-социални грижи </t>
  </si>
  <si>
    <t>418 Психиатрични болници</t>
  </si>
  <si>
    <t>429 Центрове за спешна медицинска помощ</t>
  </si>
  <si>
    <t>431 Детски ясли, детски кухни и яслени групи в детска градина</t>
  </si>
  <si>
    <t>433 Рехабилитация</t>
  </si>
  <si>
    <t>436 Национални центрове</t>
  </si>
  <si>
    <t>437 Здравен кабинет в детски градини и училища</t>
  </si>
  <si>
    <t>448 Центрове за комплексно обслужване на деца с увреждания и хронични заболявания</t>
  </si>
  <si>
    <t>450 Преобразувани лечебни заведения</t>
  </si>
  <si>
    <t>451 Плащания за първична извънболнична медицинска помощ</t>
  </si>
  <si>
    <t>452 Плащания за специализирана извънболнична медицинска помощ</t>
  </si>
  <si>
    <t>453 Плащания за дентална помощ</t>
  </si>
  <si>
    <t>454 Плащания за медико-диагностична дейност</t>
  </si>
  <si>
    <t>455 Плащания за лекарствени продукти, медицински изделия и диетични храни за специални медицински цели за домашно лечение на територията на страната</t>
  </si>
  <si>
    <t>456 Плащания за болнична медицинска помощ</t>
  </si>
  <si>
    <t>457 Плащания за медицински изделия прилагани в болничната медицинска помощ</t>
  </si>
  <si>
    <t>458 Плащания за лекарствени продукти в условия на болнична медицинска помощ</t>
  </si>
  <si>
    <r>
      <rPr>
        <i/>
        <sz val="12"/>
        <rFont val="Times New Roman CYR"/>
      </rPr>
      <t xml:space="preserve">459 Други </t>
    </r>
    <r>
      <rPr>
        <i/>
        <sz val="12"/>
        <rFont val="Times New Roman Bold"/>
      </rPr>
      <t>здравноосигурителни плащания</t>
    </r>
  </si>
  <si>
    <t>465 Приложни научни изследвания в областта на здравеопазването</t>
  </si>
  <si>
    <t>467 Национални програми</t>
  </si>
  <si>
    <t>468 Международни програми и споразумения, дарения и помощи от чужбина</t>
  </si>
  <si>
    <t>469 Други дейности по здравеопазването</t>
  </si>
  <si>
    <t>501 Пенсии</t>
  </si>
  <si>
    <t>511 Помощи по Закона за семейните помощи за деца</t>
  </si>
  <si>
    <t>512 Помощи по Закона за социално подпомагане</t>
  </si>
  <si>
    <t>513 Помощи по Закона за хората с увреждания</t>
  </si>
  <si>
    <t>514 Помощи за диагностика и лечение на социално слаби лица</t>
  </si>
  <si>
    <t>515 Помощи по Закона за закрила на детето</t>
  </si>
  <si>
    <t>516 Помощи по Закона за ветераните от войните на Република България</t>
  </si>
  <si>
    <t>517 Помощи по Закона за военноинвалидите и военнопострадалите</t>
  </si>
  <si>
    <t>518 Социални помощи и обезщетения по международни програми, помощи и дарения</t>
  </si>
  <si>
    <t>519 Други помощи и обезщетения</t>
  </si>
  <si>
    <t>521 Служби по социалното осигуряване (ДОО и др.)</t>
  </si>
  <si>
    <t>522 Дирекции за социално подпомагане</t>
  </si>
  <si>
    <t>524 Домашен социален патронаж</t>
  </si>
  <si>
    <t>525 Клубове на пенсионера, инвалида и др.</t>
  </si>
  <si>
    <t>526 Центрове за обществена подкрепа</t>
  </si>
  <si>
    <t>527 Звена "Майка и бебе"</t>
  </si>
  <si>
    <t>528 Център за работа с деца на улицата</t>
  </si>
  <si>
    <t>529 Кризисен център</t>
  </si>
  <si>
    <t>530 Център за настаняване от семеен тип</t>
  </si>
  <si>
    <t>531 Дейности за предотвратяване на трудови злополуки и професионални болести</t>
  </si>
  <si>
    <t>532 Програми за временна заетост</t>
  </si>
  <si>
    <t>533 Други програми и дейности за осигуряване на заетост</t>
  </si>
  <si>
    <t>534 Наблюдавани жилища</t>
  </si>
  <si>
    <t>535 Преходни жилища</t>
  </si>
  <si>
    <t>538 Програми за закрила на детето</t>
  </si>
  <si>
    <t>540 Домове за стари хора</t>
  </si>
  <si>
    <t>541 Домове за пълнолетни лица с увреждания</t>
  </si>
  <si>
    <t>545 Социални услуги в домашна среда</t>
  </si>
  <si>
    <t>546 Домове за деца</t>
  </si>
  <si>
    <t>547 Център за временно настаняване</t>
  </si>
  <si>
    <t>548 Дневни центрове за стари хора</t>
  </si>
  <si>
    <t>550 Центрове за социална рехабилитация и интеграция</t>
  </si>
  <si>
    <t>551 Дневни центрове за лица с увреждания</t>
  </si>
  <si>
    <t>553 Приюти</t>
  </si>
  <si>
    <t>554 Защитени жилища</t>
  </si>
  <si>
    <t>556 Приложни научни изследвания в областта на социалното осигуряване и подпомагане</t>
  </si>
  <si>
    <t>561 Асистентска подкрепа</t>
  </si>
  <si>
    <t>562 Асистенти за лична помощ</t>
  </si>
  <si>
    <t>588 Международни програми и споразумения, дарения и помощи от чужбина</t>
  </si>
  <si>
    <t>589 Други служби и дейности по социалното осигуряване, подпомагане и заетостта</t>
  </si>
  <si>
    <t>601 Управление, контрол и регулиране на дейностите по жил. строителство и териториално развитие</t>
  </si>
  <si>
    <t>602 Служби по кадастър, геодезия и регистрация на недвижимата собственост</t>
  </si>
  <si>
    <t>603 Водоснабдяване и канализация</t>
  </si>
  <si>
    <t>604 Осветление на улици и площади</t>
  </si>
  <si>
    <t>605 Минерални води и бани</t>
  </si>
  <si>
    <t>606 Изграждане, ремонт и поддържане на уличната мрежа</t>
  </si>
  <si>
    <t>618 Международни програми и споразумения, дарения и помощи от чужбина</t>
  </si>
  <si>
    <t>619 Други дейности по жилищното строителство, благоустройството и регионалното развитие</t>
  </si>
  <si>
    <t>621 Управление, контрол и регулиране на дейностите по опазване на околната среда</t>
  </si>
  <si>
    <t>622 Озеленяване</t>
  </si>
  <si>
    <t>623 Чистота</t>
  </si>
  <si>
    <t>624 Геозащита</t>
  </si>
  <si>
    <t>625 Приложни и научни изследвания  в областта на опазване на околната среда</t>
  </si>
  <si>
    <t>626 Пречистване на отпадъчните води от населените места</t>
  </si>
  <si>
    <t>627 Управление на дейностите по отпадъците</t>
  </si>
  <si>
    <t>628 Международни програми и споразумения, дарения и помощи от чужбина</t>
  </si>
  <si>
    <t>629 Други дейности по опазване на околната среда</t>
  </si>
  <si>
    <t>701 Дейности по почивното дело и социалния отдих</t>
  </si>
  <si>
    <t>708 Международни програми и споразумения, дарения и помощи от чужбина</t>
  </si>
  <si>
    <t>711 Управление, контрол и регулиране на дейностите по спорта</t>
  </si>
  <si>
    <t>712 Детски и специализирани спортни школи</t>
  </si>
  <si>
    <t>713 Спорт за всички</t>
  </si>
  <si>
    <t>714 Спортни бази за спорт за всички</t>
  </si>
  <si>
    <t>718 Международни програми и споразумения, дарения и помощи от чужбина</t>
  </si>
  <si>
    <t>719 Други дейности по спорта и физическата култура</t>
  </si>
  <si>
    <t>731 Управление, контрол и регулиране на дейностите по културата</t>
  </si>
  <si>
    <t>732 Културни дейности</t>
  </si>
  <si>
    <t>733 Български културни институти в чужбина</t>
  </si>
  <si>
    <t>735 Театри</t>
  </si>
  <si>
    <t>736 Оперно - филхармонични дружества и опери</t>
  </si>
  <si>
    <t>737 Оркестри и ансамбли</t>
  </si>
  <si>
    <t>738 Читалища</t>
  </si>
  <si>
    <t>739 Музеи, худ. галерии, паметници на културата и етногр. комплекси с национален и регионален харакер</t>
  </si>
  <si>
    <t>740 Музеи, художествени галерии, паметници на културата и етнографски комплекси с местен харакер</t>
  </si>
  <si>
    <t>741 Радиотранслационни възли</t>
  </si>
  <si>
    <t>742 Радио</t>
  </si>
  <si>
    <t>743 Телевизия</t>
  </si>
  <si>
    <t>744 Филмотечно и фонотечно дело</t>
  </si>
  <si>
    <t>745 Обредни домове и зали</t>
  </si>
  <si>
    <t>746 Зоопаркове</t>
  </si>
  <si>
    <t>747 Държавен архив и териториални архиви</t>
  </si>
  <si>
    <t>748 Подпомагане развитието на културата</t>
  </si>
  <si>
    <t>751 Библиотеки с национален и регионален характер</t>
  </si>
  <si>
    <t>752 Градски библиотеки</t>
  </si>
  <si>
    <t>755 Приложни и научни изследвания  в областта на опазване на културата</t>
  </si>
  <si>
    <t>758 Международни програми и споразумения, дарения и помощи от чужбина</t>
  </si>
  <si>
    <t>759 Други дейности по културата</t>
  </si>
  <si>
    <t>761 Контрол и регулиране на дейностите по религиозно дело</t>
  </si>
  <si>
    <t>762 Субсидии и други разходи за дейности по религиозно дело</t>
  </si>
  <si>
    <t>768 Международни програми и споразумения, дарения и помощи от чужбина</t>
  </si>
  <si>
    <t>801 Управление, контрол и регулиране на минното дело и дейностите по енергетиката</t>
  </si>
  <si>
    <t>802 Изследвания, измервания и анализи на горивата и енергията</t>
  </si>
  <si>
    <t>803 Безопасност и съхраняване на радиоактивни отпадъци</t>
  </si>
  <si>
    <t>804 Извеждане на ядрени съоръжения от експлоатация</t>
  </si>
  <si>
    <t>805 Приложни и научни изследвания  в областта на минното дело, горивата и енергията</t>
  </si>
  <si>
    <t>807 Международни програми и споразумения, дарения и помощи от чужбина</t>
  </si>
  <si>
    <t>808 Други дейности по минното дело</t>
  </si>
  <si>
    <t>809 Други дейности по горивата и енергията</t>
  </si>
  <si>
    <t>811 Управление, контрол и регулиране на дейностите по растениевъдство</t>
  </si>
  <si>
    <t>813 Областни земеделски служби</t>
  </si>
  <si>
    <t>814 Управление, контрол и регулиране на дейностите по горското стопанство</t>
  </si>
  <si>
    <t>815 Управление, контрол и регулиране на дейностите по лова и риболова</t>
  </si>
  <si>
    <t>816 Машинно-изпитателни центрове и контролно технически инспекции</t>
  </si>
  <si>
    <t>817 Ветеринарно-медицински служби</t>
  </si>
  <si>
    <t>821 Други служби по поземлената реформа</t>
  </si>
  <si>
    <t>824 Национални доплащания и съфинансиране към директните плащания за земеделски производители</t>
  </si>
  <si>
    <t>825 Приложни и научни изследвания  в областта на земеделието и горите</t>
  </si>
  <si>
    <t>826 Рибарство</t>
  </si>
  <si>
    <t>827 Развитие на селските райони</t>
  </si>
  <si>
    <t>828 Международни програми и споразумения, дарения и помощи от чужбина</t>
  </si>
  <si>
    <t>829 Други дейности по селско и горско стопанство, лов и риболов</t>
  </si>
  <si>
    <t>831 Управление,контрол и регулиране на дейностите по транспорта и пътищата</t>
  </si>
  <si>
    <t>832 Служби и дейности по поддържане, ремонт и изграждане на пътищата</t>
  </si>
  <si>
    <t>833 Проучвания, измервания и анализи на пътната мрежа</t>
  </si>
  <si>
    <t>834 Дейности по автомобилния транспорт</t>
  </si>
  <si>
    <t>835 Дейности по железопътния транспорт</t>
  </si>
  <si>
    <t>836 Дейности по въздушния транспорт</t>
  </si>
  <si>
    <t>837 Дейности по водния транспорт</t>
  </si>
  <si>
    <t>838 Управление, контрол и регулиране на дейностите по комуникациите</t>
  </si>
  <si>
    <t>839 Пощи и далекосъобщения</t>
  </si>
  <si>
    <t>845 Приложни и научни изследвания  в областта на транспорта и съобщенията</t>
  </si>
  <si>
    <t>848 Международни програми и споразумения, дарения и помощи от чужбина</t>
  </si>
  <si>
    <t>849 Други дейности по транспорта,пътищата,пощите и далекосъобщенията</t>
  </si>
  <si>
    <t>851 Управление, контрол и регулиране на дейностите по промишлеността</t>
  </si>
  <si>
    <t>852 Управление, контрол и регулиране на дейностите по строителството</t>
  </si>
  <si>
    <t>853 Международни програми и споразумения, дарения и помощи от чужбина</t>
  </si>
  <si>
    <t>855 Приложни и научни изследвания  в областта на промишлеността и строителството</t>
  </si>
  <si>
    <t>858 Други дейности по промишлеността</t>
  </si>
  <si>
    <t>859 Други дейности по строителството</t>
  </si>
  <si>
    <t>861 Управление, контрол и регулиране на дейностите по туризма</t>
  </si>
  <si>
    <t>862 Туристически бази</t>
  </si>
  <si>
    <t>863 Специализирани спортно-туристически школи</t>
  </si>
  <si>
    <t>864 Международни програми и споразумения, дарения и помощи от чужбина</t>
  </si>
  <si>
    <t>865 Други дейности по туризма</t>
  </si>
  <si>
    <t>866 Общински пазари и тържища</t>
  </si>
  <si>
    <t>867 Реклама и маркетинг</t>
  </si>
  <si>
    <t>868 Информационно-изчислителни центрове</t>
  </si>
  <si>
    <t>869 Издателска дейност и печатни бази</t>
  </si>
  <si>
    <t>871 Помощни стопанства, столове и други спомагателни дейности</t>
  </si>
  <si>
    <t>872 Дворци, резиденции и стопанства</t>
  </si>
  <si>
    <t>873 Оздравителни програми за предприятия в изолация и ликвидация</t>
  </si>
  <si>
    <t>875 Органи и дейности по приватизация</t>
  </si>
  <si>
    <t>876 Органи по стандартизация и метрология</t>
  </si>
  <si>
    <t>877 Патентно дело</t>
  </si>
  <si>
    <t>878 Приюти за безстопанствени животни</t>
  </si>
  <si>
    <t>885 Приложни и научни изследвания  в други дейности по икономиката</t>
  </si>
  <si>
    <t>888 Структурни реформи</t>
  </si>
  <si>
    <t>897 Международни програми и споразумения, дарения и помощи от чужбина</t>
  </si>
  <si>
    <t>898 Други дейности по икономиката</t>
  </si>
  <si>
    <t>910 Разходи за лихви</t>
  </si>
  <si>
    <t>997 Други разходи некласифицирани по другите функции</t>
  </si>
  <si>
    <t xml:space="preserve">998 Резерв </t>
  </si>
  <si>
    <t>"OP_LIST"  и "OP_LIST2"</t>
  </si>
  <si>
    <t xml:space="preserve">ИЗБЕРЕТЕ ОПЕРАТИВНА ПРОГРАМА </t>
  </si>
  <si>
    <t>ПЕРИОД 2014-2020</t>
  </si>
  <si>
    <t>КФ - ОП "Транспорт и транспортна инфраструктура"</t>
  </si>
  <si>
    <t>98111</t>
  </si>
  <si>
    <t>КФ - ОП "Околна среда"</t>
  </si>
  <si>
    <t>98112</t>
  </si>
  <si>
    <t>ЕФРР - ОП "Транспорт и транспортна инфраструктура"</t>
  </si>
  <si>
    <t>98211</t>
  </si>
  <si>
    <t>ЕФРР - ОП "Региони в растеж"</t>
  </si>
  <si>
    <t>98212</t>
  </si>
  <si>
    <t>ЕФРР - ОП "Наука и образование за интелигентен растеж"</t>
  </si>
  <si>
    <t>98213</t>
  </si>
  <si>
    <t>ЕФРР - ОП "Иновации и конкурентоспособност "</t>
  </si>
  <si>
    <t>98214</t>
  </si>
  <si>
    <t>ЕФРР - ОП "Околна среда"</t>
  </si>
  <si>
    <t>98215</t>
  </si>
  <si>
    <t>ЕФРР - ОП "Инициатива за малки и средни предприятия"</t>
  </si>
  <si>
    <t>98224</t>
  </si>
  <si>
    <t>ЕСФ - ОП "Развитие на човешките ресурси"</t>
  </si>
  <si>
    <t>98311</t>
  </si>
  <si>
    <t>ЕСФ - ОП "Добро управление"</t>
  </si>
  <si>
    <t>98312</t>
  </si>
  <si>
    <t>ЕСФ - ОП "Наука и образование за интелигентен растеж"</t>
  </si>
  <si>
    <t>98313</t>
  </si>
  <si>
    <t xml:space="preserve">ОП "Фонд за европейско подпомагане на най-нуждаещите се лица" </t>
  </si>
  <si>
    <t>ПЕРИОД 2007-2013</t>
  </si>
  <si>
    <t>КФ - ОП "ТРАНСПОРТ"</t>
  </si>
  <si>
    <t>98101</t>
  </si>
  <si>
    <t>КФ - ОП "ОКОЛНА СРЕДА" /2007-2013/</t>
  </si>
  <si>
    <t>98102</t>
  </si>
  <si>
    <t>ЕФРР - ОП "ТРАНСПОРТ"</t>
  </si>
  <si>
    <t>98201</t>
  </si>
  <si>
    <t>ЕФРР - ОП "РЕГИОНАЛНО РАЗВИТИЕ"</t>
  </si>
  <si>
    <t>98202</t>
  </si>
  <si>
    <t>ЕФРР - ОП "КОНКУРЕНТНОСПОСОБНОСТ"</t>
  </si>
  <si>
    <t>98204</t>
  </si>
  <si>
    <t>ЕФРР - ОП "ОКОЛНА СРЕДА" /2007-2013/</t>
  </si>
  <si>
    <t>98205</t>
  </si>
  <si>
    <t>ЕСФ - ОП "ЧОВЕШКИ РЕСУРСИ"</t>
  </si>
  <si>
    <t>98301</t>
  </si>
  <si>
    <t>ЕСФ - ОП "АДМИНИСТРАТИВЕН КАПАЦИТЕТ"</t>
  </si>
  <si>
    <t>98302</t>
  </si>
  <si>
    <t>ПЕРИОД 2021-2027</t>
  </si>
  <si>
    <t>КФ - Програма за околна среда</t>
  </si>
  <si>
    <t>98121</t>
  </si>
  <si>
    <t>КФ - Програма за транспортна свързаност</t>
  </si>
  <si>
    <t>98122</t>
  </si>
  <si>
    <t>ЕФРР - Програма за конкурентоспособност и иновации в предприятията</t>
  </si>
  <si>
    <t>98221</t>
  </si>
  <si>
    <t>ЕФРР - Програма за околна среда</t>
  </si>
  <si>
    <t>98222</t>
  </si>
  <si>
    <t>ЕФРР - Програма за транспортна свързаност</t>
  </si>
  <si>
    <t>98223</t>
  </si>
  <si>
    <t>ЕФРР - Програма за техническа помощ</t>
  </si>
  <si>
    <t>98225</t>
  </si>
  <si>
    <t>ЕФРР - Програма за развитие на регионите</t>
  </si>
  <si>
    <t>98226</t>
  </si>
  <si>
    <t>ЕФРР - Програма за научни изследвания, иновации и дигитализация за интелигентна трансформация</t>
  </si>
  <si>
    <t>98227</t>
  </si>
  <si>
    <t>ЕСФ+ - Програма за образование</t>
  </si>
  <si>
    <t>98321</t>
  </si>
  <si>
    <t>ЕСФ+ - Програма за техническа помощ</t>
  </si>
  <si>
    <t>98322</t>
  </si>
  <si>
    <t>ЕСФ+ - Програма за развитие на човешките ресурси</t>
  </si>
  <si>
    <t>98323</t>
  </si>
  <si>
    <t>ЕСФ+ - Програма за храни и/или основно материално подпомагане</t>
  </si>
  <si>
    <t>98324</t>
  </si>
  <si>
    <t>Разходи по Плана за възстановяване и устойчивост на РБ</t>
  </si>
  <si>
    <t>"PRBK"</t>
  </si>
  <si>
    <r>
      <rPr>
        <sz val="11"/>
        <color indexed="8"/>
        <rFont val="Arial"/>
        <family val="2"/>
      </rPr>
      <t>А )</t>
    </r>
    <r>
      <rPr>
        <b/>
        <sz val="12"/>
        <color indexed="20"/>
        <rFont val="Times New Roman CYR"/>
      </rPr>
      <t xml:space="preserve"> </t>
    </r>
    <r>
      <rPr>
        <b/>
        <sz val="12"/>
        <color indexed="18"/>
        <rFont val="Times New Roman CYR"/>
      </rPr>
      <t>Кодове на бюджетни организации от подсектор "централно управление" (подсектор "ЦУ")</t>
    </r>
  </si>
  <si>
    <r>
      <rPr>
        <sz val="11"/>
        <color indexed="8"/>
        <rFont val="Arial"/>
        <family val="2"/>
      </rPr>
      <t xml:space="preserve">    </t>
    </r>
    <r>
      <rPr>
        <b/>
        <i/>
        <sz val="14"/>
        <color indexed="20"/>
        <rFont val="Times New Roman CYR"/>
      </rPr>
      <t>А.1)</t>
    </r>
    <r>
      <rPr>
        <b/>
        <sz val="12"/>
        <color indexed="20"/>
        <rFont val="Times New Roman CYR"/>
      </rPr>
      <t xml:space="preserve"> </t>
    </r>
    <r>
      <rPr>
        <b/>
        <sz val="12"/>
        <color indexed="18"/>
        <rFont val="Times New Roman CYR"/>
      </rPr>
      <t>Кодове на централния бюджет и разпоредителите с бюджет по държавния бюджет</t>
    </r>
  </si>
  <si>
    <t>0100</t>
  </si>
  <si>
    <t>Народно събрание</t>
  </si>
  <si>
    <t>0200</t>
  </si>
  <si>
    <t>Администрация на президентството</t>
  </si>
  <si>
    <t>0300</t>
  </si>
  <si>
    <t xml:space="preserve">Министерски съвет </t>
  </si>
  <si>
    <t>0400</t>
  </si>
  <si>
    <t>Конституционен съд</t>
  </si>
  <si>
    <t>0500</t>
  </si>
  <si>
    <t>Сметна палата</t>
  </si>
  <si>
    <t>0600</t>
  </si>
  <si>
    <t>Висш съдебен съвет</t>
  </si>
  <si>
    <t>1000</t>
  </si>
  <si>
    <t>Министерство на финансите</t>
  </si>
  <si>
    <t>1100</t>
  </si>
  <si>
    <t>Министерство на външните работи</t>
  </si>
  <si>
    <t>1200</t>
  </si>
  <si>
    <t>Министерство на отбраната</t>
  </si>
  <si>
    <t>1300</t>
  </si>
  <si>
    <t>Министерство на вътрешните работи</t>
  </si>
  <si>
    <t>1400</t>
  </si>
  <si>
    <t>Министерство на правосъдието</t>
  </si>
  <si>
    <t>1500</t>
  </si>
  <si>
    <t>Министерство на труда и социалната политика</t>
  </si>
  <si>
    <t>1600</t>
  </si>
  <si>
    <t>Министерство на здравеопазването</t>
  </si>
  <si>
    <t>1700</t>
  </si>
  <si>
    <t xml:space="preserve">Министерство на образованието и науката </t>
  </si>
  <si>
    <t>1800</t>
  </si>
  <si>
    <t>Министерство на културата</t>
  </si>
  <si>
    <t>1900</t>
  </si>
  <si>
    <t>Министерство на околната среда и водите</t>
  </si>
  <si>
    <t>2000</t>
  </si>
  <si>
    <t>Министерство на икономиката</t>
  </si>
  <si>
    <t>2100</t>
  </si>
  <si>
    <t>Министерство на регионалното развитие и благоустройство</t>
  </si>
  <si>
    <t>2200</t>
  </si>
  <si>
    <t>Министерство на земеделието и храните</t>
  </si>
  <si>
    <t>2300</t>
  </si>
  <si>
    <t>Министерство на транспорта, информационните технологии и съобщенията</t>
  </si>
  <si>
    <t>2400</t>
  </si>
  <si>
    <t>Министерство на енергетиката</t>
  </si>
  <si>
    <t>2500</t>
  </si>
  <si>
    <t>Министерство на младежта и спорта</t>
  </si>
  <si>
    <t>3000</t>
  </si>
  <si>
    <t>Държавна агенция  "Национална сигурност"</t>
  </si>
  <si>
    <t>3200</t>
  </si>
  <si>
    <t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t>
  </si>
  <si>
    <t>3300</t>
  </si>
  <si>
    <t>Комисия за защита от дискриминация</t>
  </si>
  <si>
    <t>3400</t>
  </si>
  <si>
    <t>Комисия за защита на личните данни</t>
  </si>
  <si>
    <t>3500</t>
  </si>
  <si>
    <t>Държавна агенция “Електронно управление”</t>
  </si>
  <si>
    <t>3700</t>
  </si>
  <si>
    <t>Комисия за отнемане на незаконно придобито имущество</t>
  </si>
  <si>
    <t>3800</t>
  </si>
  <si>
    <t>Национална служба за охрана</t>
  </si>
  <si>
    <t>3900</t>
  </si>
  <si>
    <t>Държавна агенция "Разузнаване"</t>
  </si>
  <si>
    <t>4000</t>
  </si>
  <si>
    <t>Омбудсман</t>
  </si>
  <si>
    <t>4100</t>
  </si>
  <si>
    <t>Национален статистически институт</t>
  </si>
  <si>
    <t>4200</t>
  </si>
  <si>
    <t>Комисия за защита на конкуренцията</t>
  </si>
  <si>
    <t>4300</t>
  </si>
  <si>
    <t>Комисия за регулиране на съобщенията</t>
  </si>
  <si>
    <t>4400</t>
  </si>
  <si>
    <t>Съвет за електронни медии</t>
  </si>
  <si>
    <t>4500</t>
  </si>
  <si>
    <t>Комисия за енергийно и водно регулиране</t>
  </si>
  <si>
    <t>4600</t>
  </si>
  <si>
    <t>Агенция за ядрено регулиране</t>
  </si>
  <si>
    <t>4700</t>
  </si>
  <si>
    <t>Комисия за финансов надзор</t>
  </si>
  <si>
    <t>4800</t>
  </si>
  <si>
    <t>Държавна комисия по сигурността на информацията</t>
  </si>
  <si>
    <t>5300</t>
  </si>
  <si>
    <t>Държавна агенция "Държавен резерв и военновременни запаси"</t>
  </si>
  <si>
    <t>6100</t>
  </si>
  <si>
    <t>Българска национална телевизия</t>
  </si>
  <si>
    <t>6200</t>
  </si>
  <si>
    <t>Българско национално радио</t>
  </si>
  <si>
    <t>6300</t>
  </si>
  <si>
    <t>Българска телеграфна агенция</t>
  </si>
  <si>
    <t>7100</t>
  </si>
  <si>
    <t>Министерство на туризма</t>
  </si>
  <si>
    <t>7900</t>
  </si>
  <si>
    <t>Министерство за Българското председателство на Съвета на Европейския съюз 2018</t>
  </si>
  <si>
    <t>8200</t>
  </si>
  <si>
    <t>Централна избирателна комисия</t>
  </si>
  <si>
    <t>8300</t>
  </si>
  <si>
    <t>Комисия за публичен надзор над регистрираните одитори</t>
  </si>
  <si>
    <t>8400</t>
  </si>
  <si>
    <t>Държавен фонд "Земеделие"</t>
  </si>
  <si>
    <t>8500</t>
  </si>
  <si>
    <t>Национално бюро за контрол на специалните разузнавателни средства</t>
  </si>
  <si>
    <t>8600</t>
  </si>
  <si>
    <t>Държавна агенция „Технически операции”</t>
  </si>
  <si>
    <t>9900</t>
  </si>
  <si>
    <t>Централен бюджет</t>
  </si>
  <si>
    <r>
      <rPr>
        <b/>
        <i/>
        <sz val="14"/>
        <color indexed="10"/>
        <rFont val="Times New Roman CYR"/>
        <family val="1"/>
      </rPr>
      <t xml:space="preserve">    </t>
    </r>
    <r>
      <rPr>
        <b/>
        <i/>
        <sz val="14"/>
        <color indexed="20"/>
        <rFont val="Times New Roman CYR"/>
      </rPr>
      <t xml:space="preserve"> А.2)</t>
    </r>
    <r>
      <rPr>
        <b/>
        <sz val="12"/>
        <color indexed="12"/>
        <rFont val="Times New Roman CYR"/>
        <family val="1"/>
      </rPr>
      <t xml:space="preserve"> </t>
    </r>
    <r>
      <rPr>
        <b/>
        <sz val="12"/>
        <color indexed="18"/>
        <rFont val="Times New Roman CYR"/>
      </rPr>
      <t>Кодове на други бюджетни организации от подсектор "централно управление"</t>
    </r>
  </si>
  <si>
    <r>
      <rPr>
        <b/>
        <i/>
        <sz val="12"/>
        <color indexed="10"/>
        <rFont val="Times New Roman CYR"/>
      </rPr>
      <t xml:space="preserve">    А.2.1)</t>
    </r>
    <r>
      <rPr>
        <b/>
        <sz val="12"/>
        <color indexed="62"/>
        <rFont val="Times New Roman CYR"/>
      </rPr>
      <t xml:space="preserve"> </t>
    </r>
    <r>
      <rPr>
        <b/>
        <sz val="12"/>
        <rFont val="Times New Roman CYR"/>
        <family val="1"/>
      </rPr>
      <t>кодове на държавните висши училища и Българската академия на науките</t>
    </r>
  </si>
  <si>
    <r>
      <rPr>
        <b/>
        <i/>
        <sz val="12"/>
        <color indexed="62"/>
        <rFont val="Times New Roman CYR"/>
      </rPr>
      <t xml:space="preserve">        А.2.1а)</t>
    </r>
    <r>
      <rPr>
        <b/>
        <sz val="12"/>
        <color indexed="62"/>
        <rFont val="Times New Roman CYR"/>
      </rPr>
      <t xml:space="preserve"> </t>
    </r>
    <r>
      <rPr>
        <b/>
        <sz val="12"/>
        <rFont val="Times New Roman CYR"/>
        <family val="1"/>
      </rPr>
      <t>кодове на ДВУ и БАН, финансирани от</t>
    </r>
    <r>
      <rPr>
        <b/>
        <i/>
        <sz val="12"/>
        <rFont val="Times New Roman Bold"/>
      </rPr>
      <t xml:space="preserve"> </t>
    </r>
    <r>
      <rPr>
        <b/>
        <i/>
        <sz val="12"/>
        <color indexed="18"/>
        <rFont val="Times New Roman Bold"/>
      </rPr>
      <t>Министерството на образованието и науката</t>
    </r>
  </si>
  <si>
    <t>1701</t>
  </si>
  <si>
    <r>
      <rPr>
        <sz val="12"/>
        <color indexed="18"/>
        <rFont val="Times New Roman CYR"/>
        <family val="1"/>
      </rPr>
      <t xml:space="preserve">Софийски университет </t>
    </r>
    <r>
      <rPr>
        <b/>
        <i/>
        <sz val="12"/>
        <color indexed="18"/>
        <rFont val="Times New Roman Bold"/>
      </rPr>
      <t>"Климент Охридски" - София</t>
    </r>
  </si>
  <si>
    <t>1702</t>
  </si>
  <si>
    <r>
      <rPr>
        <sz val="12"/>
        <color indexed="18"/>
        <rFont val="Times New Roman CYR"/>
        <family val="1"/>
      </rPr>
      <t xml:space="preserve">Пловдивски университет </t>
    </r>
    <r>
      <rPr>
        <b/>
        <i/>
        <sz val="12"/>
        <color indexed="18"/>
        <rFont val="Times New Roman Bold"/>
      </rPr>
      <t>"Паисий Хилендарски" - Пловдив</t>
    </r>
  </si>
  <si>
    <t>1703</t>
  </si>
  <si>
    <r>
      <rPr>
        <sz val="12"/>
        <color indexed="18"/>
        <rFont val="Times New Roman CYR"/>
        <family val="1"/>
      </rPr>
      <t>Университет</t>
    </r>
    <r>
      <rPr>
        <b/>
        <i/>
        <sz val="12"/>
        <color indexed="18"/>
        <rFont val="Times New Roman Cyr"/>
        <family val="1"/>
      </rPr>
      <t xml:space="preserve"> </t>
    </r>
    <r>
      <rPr>
        <b/>
        <i/>
        <sz val="12"/>
        <color indexed="18"/>
        <rFont val="Times New Roman Bold"/>
      </rPr>
      <t>"Проф. д-р Асен Златаров"</t>
    </r>
    <r>
      <rPr>
        <sz val="12"/>
        <color indexed="18"/>
        <rFont val="Times New Roman Bold"/>
      </rPr>
      <t xml:space="preserve"> - </t>
    </r>
    <r>
      <rPr>
        <b/>
        <i/>
        <sz val="12"/>
        <color indexed="18"/>
        <rFont val="Times New Roman Bold"/>
      </rPr>
      <t>Бургас</t>
    </r>
  </si>
  <si>
    <t>1704</t>
  </si>
  <si>
    <r>
      <rPr>
        <sz val="12"/>
        <color indexed="18"/>
        <rFont val="Times New Roman CYR"/>
        <family val="1"/>
      </rPr>
      <t xml:space="preserve">Великотърновки университет </t>
    </r>
    <r>
      <rPr>
        <b/>
        <i/>
        <sz val="12"/>
        <color indexed="18"/>
        <rFont val="Times New Roman Bold"/>
      </rPr>
      <t>"Св. св . Кирил и Методий" - В. Търново</t>
    </r>
  </si>
  <si>
    <t>1705</t>
  </si>
  <si>
    <r>
      <rPr>
        <sz val="12"/>
        <color indexed="18"/>
        <rFont val="Times New Roman CYR"/>
        <family val="1"/>
      </rPr>
      <t>Югозападен университет</t>
    </r>
    <r>
      <rPr>
        <b/>
        <i/>
        <sz val="12"/>
        <color indexed="18"/>
        <rFont val="Times New Roman Cyr"/>
        <family val="1"/>
      </rPr>
      <t xml:space="preserve"> </t>
    </r>
    <r>
      <rPr>
        <b/>
        <i/>
        <sz val="12"/>
        <color indexed="18"/>
        <rFont val="Times New Roman Bold"/>
      </rPr>
      <t>"Неофит Рилски"</t>
    </r>
    <r>
      <rPr>
        <sz val="12"/>
        <color indexed="18"/>
        <rFont val="Times New Roman Bold"/>
      </rPr>
      <t xml:space="preserve"> - </t>
    </r>
    <r>
      <rPr>
        <b/>
        <i/>
        <sz val="12"/>
        <color indexed="18"/>
        <rFont val="Times New Roman Bold"/>
      </rPr>
      <t>Благоевград</t>
    </r>
  </si>
  <si>
    <t>1706</t>
  </si>
  <si>
    <r>
      <rPr>
        <sz val="12"/>
        <color indexed="18"/>
        <rFont val="Times New Roman CYR"/>
        <family val="1"/>
      </rPr>
      <t xml:space="preserve">Шуменски университет </t>
    </r>
    <r>
      <rPr>
        <b/>
        <i/>
        <sz val="12"/>
        <color indexed="18"/>
        <rFont val="Times New Roman Bold"/>
      </rPr>
      <t>"Епископ Константин Преславски" - Шумен</t>
    </r>
  </si>
  <si>
    <t>1711</t>
  </si>
  <si>
    <r>
      <rPr>
        <sz val="12"/>
        <color indexed="18"/>
        <rFont val="Times New Roman CYR"/>
        <family val="1"/>
      </rPr>
      <t xml:space="preserve">Русенски университет </t>
    </r>
    <r>
      <rPr>
        <b/>
        <i/>
        <sz val="12"/>
        <color indexed="18"/>
        <rFont val="Times New Roman Bold"/>
      </rPr>
      <t>"Ангел Кънчев"</t>
    </r>
    <r>
      <rPr>
        <sz val="12"/>
        <color indexed="18"/>
        <rFont val="Times New Roman Bold"/>
      </rPr>
      <t xml:space="preserve"> - </t>
    </r>
    <r>
      <rPr>
        <b/>
        <i/>
        <sz val="12"/>
        <color indexed="18"/>
        <rFont val="Times New Roman Bold"/>
      </rPr>
      <t>Русе</t>
    </r>
  </si>
  <si>
    <t>1712</t>
  </si>
  <si>
    <r>
      <rPr>
        <b/>
        <i/>
        <sz val="12"/>
        <color indexed="18"/>
        <rFont val="Times New Roman Bold"/>
      </rPr>
      <t>Технически</t>
    </r>
    <r>
      <rPr>
        <sz val="12"/>
        <color indexed="18"/>
        <rFont val="Times New Roman CYR"/>
        <family val="1"/>
      </rPr>
      <t xml:space="preserve"> университет - </t>
    </r>
    <r>
      <rPr>
        <b/>
        <i/>
        <sz val="12"/>
        <color indexed="18"/>
        <rFont val="Times New Roman Bold"/>
      </rPr>
      <t>София</t>
    </r>
  </si>
  <si>
    <t>1713</t>
  </si>
  <si>
    <r>
      <rPr>
        <b/>
        <i/>
        <sz val="12"/>
        <color indexed="18"/>
        <rFont val="Times New Roman Bold"/>
      </rPr>
      <t>Технически</t>
    </r>
    <r>
      <rPr>
        <sz val="12"/>
        <color indexed="18"/>
        <rFont val="Times New Roman CYR"/>
        <family val="1"/>
      </rPr>
      <t xml:space="preserve"> университет - </t>
    </r>
    <r>
      <rPr>
        <b/>
        <i/>
        <sz val="12"/>
        <color indexed="18"/>
        <rFont val="Times New Roman Bold"/>
      </rPr>
      <t>София - филиал Пловдив</t>
    </r>
  </si>
  <si>
    <t>1714</t>
  </si>
  <si>
    <r>
      <rPr>
        <b/>
        <i/>
        <sz val="12"/>
        <color indexed="18"/>
        <rFont val="Times New Roman Bold"/>
      </rPr>
      <t>Технически</t>
    </r>
    <r>
      <rPr>
        <sz val="12"/>
        <color indexed="18"/>
        <rFont val="Times New Roman CYR"/>
        <family val="1"/>
      </rPr>
      <t xml:space="preserve"> университет - </t>
    </r>
    <r>
      <rPr>
        <b/>
        <i/>
        <sz val="12"/>
        <color indexed="18"/>
        <rFont val="Times New Roman Bold"/>
      </rPr>
      <t>Варна</t>
    </r>
  </si>
  <si>
    <t>1715</t>
  </si>
  <si>
    <r>
      <rPr>
        <b/>
        <i/>
        <sz val="12"/>
        <color indexed="18"/>
        <rFont val="Times New Roman Bold"/>
      </rPr>
      <t>Технически</t>
    </r>
    <r>
      <rPr>
        <sz val="12"/>
        <color indexed="18"/>
        <rFont val="Times New Roman CYR"/>
        <family val="1"/>
      </rPr>
      <t xml:space="preserve"> университет - </t>
    </r>
    <r>
      <rPr>
        <b/>
        <i/>
        <sz val="12"/>
        <color indexed="18"/>
        <rFont val="Times New Roman Bold"/>
      </rPr>
      <t>Габрово</t>
    </r>
  </si>
  <si>
    <t>1716</t>
  </si>
  <si>
    <r>
      <rPr>
        <sz val="12"/>
        <color indexed="18"/>
        <rFont val="Times New Roman CYR"/>
        <family val="1"/>
      </rPr>
      <t xml:space="preserve">Университет по </t>
    </r>
    <r>
      <rPr>
        <b/>
        <i/>
        <sz val="12"/>
        <color indexed="18"/>
        <rFont val="Times New Roman Bold"/>
      </rPr>
      <t>архитектура, строителство и геодезия</t>
    </r>
    <r>
      <rPr>
        <sz val="12"/>
        <color indexed="18"/>
        <rFont val="Times New Roman Bold"/>
      </rPr>
      <t xml:space="preserve"> - </t>
    </r>
    <r>
      <rPr>
        <b/>
        <i/>
        <sz val="12"/>
        <color indexed="18"/>
        <rFont val="Times New Roman Bold"/>
      </rPr>
      <t>София</t>
    </r>
  </si>
  <si>
    <t>1717</t>
  </si>
  <si>
    <r>
      <rPr>
        <sz val="12"/>
        <color indexed="18"/>
        <rFont val="Times New Roman CYR"/>
        <family val="1"/>
      </rPr>
      <t xml:space="preserve">Минно-геоложки университет </t>
    </r>
    <r>
      <rPr>
        <b/>
        <i/>
        <sz val="12"/>
        <color indexed="18"/>
        <rFont val="Times New Roman Bold"/>
      </rPr>
      <t>"Св. Ив. Рилски"</t>
    </r>
    <r>
      <rPr>
        <sz val="12"/>
        <color indexed="18"/>
        <rFont val="Times New Roman Bold"/>
      </rPr>
      <t xml:space="preserve"> - </t>
    </r>
    <r>
      <rPr>
        <b/>
        <i/>
        <sz val="12"/>
        <color indexed="18"/>
        <rFont val="Times New Roman Bold"/>
      </rPr>
      <t>София</t>
    </r>
  </si>
  <si>
    <t>1718</t>
  </si>
  <si>
    <r>
      <rPr>
        <b/>
        <i/>
        <sz val="12"/>
        <color indexed="18"/>
        <rFont val="Times New Roman Bold"/>
      </rPr>
      <t>Лесотехнически</t>
    </r>
    <r>
      <rPr>
        <sz val="12"/>
        <color indexed="18"/>
        <rFont val="Times New Roman CYR"/>
        <family val="1"/>
      </rPr>
      <t xml:space="preserve"> университет -</t>
    </r>
    <r>
      <rPr>
        <b/>
        <i/>
        <sz val="12"/>
        <color indexed="18"/>
        <rFont val="Times New Roman Cyr"/>
        <family val="1"/>
      </rPr>
      <t xml:space="preserve"> </t>
    </r>
    <r>
      <rPr>
        <b/>
        <i/>
        <sz val="12"/>
        <color indexed="18"/>
        <rFont val="Times New Roman Bold"/>
      </rPr>
      <t>София</t>
    </r>
  </si>
  <si>
    <t>1719</t>
  </si>
  <si>
    <r>
      <rPr>
        <b/>
        <i/>
        <sz val="12"/>
        <color indexed="18"/>
        <rFont val="Times New Roman Bold"/>
      </rPr>
      <t>Химико-технологичен и металургичен</t>
    </r>
    <r>
      <rPr>
        <sz val="12"/>
        <color indexed="18"/>
        <rFont val="Times New Roman CYR"/>
        <family val="1"/>
      </rPr>
      <t xml:space="preserve"> университет - </t>
    </r>
    <r>
      <rPr>
        <b/>
        <i/>
        <sz val="12"/>
        <color indexed="18"/>
        <rFont val="Times New Roman Bold"/>
      </rPr>
      <t>София</t>
    </r>
  </si>
  <si>
    <t>1721</t>
  </si>
  <si>
    <r>
      <rPr>
        <sz val="12"/>
        <color indexed="18"/>
        <rFont val="Times New Roman CYR"/>
        <family val="1"/>
      </rPr>
      <t xml:space="preserve">Университет по </t>
    </r>
    <r>
      <rPr>
        <b/>
        <i/>
        <sz val="12"/>
        <color indexed="18"/>
        <rFont val="Times New Roman Bold"/>
      </rPr>
      <t>хранителни технологии</t>
    </r>
    <r>
      <rPr>
        <sz val="12"/>
        <color indexed="18"/>
        <rFont val="Times New Roman Bold"/>
      </rPr>
      <t xml:space="preserve"> - </t>
    </r>
    <r>
      <rPr>
        <b/>
        <i/>
        <sz val="12"/>
        <color indexed="18"/>
        <rFont val="Times New Roman Bold"/>
      </rPr>
      <t>Пловдив</t>
    </r>
  </si>
  <si>
    <t>1722</t>
  </si>
  <si>
    <r>
      <rPr>
        <b/>
        <i/>
        <sz val="12"/>
        <color indexed="18"/>
        <rFont val="Times New Roman Bold"/>
      </rPr>
      <t>Аграрен</t>
    </r>
    <r>
      <rPr>
        <b/>
        <i/>
        <sz val="12"/>
        <color indexed="18"/>
        <rFont val="Times New Roman Cyr"/>
        <family val="1"/>
      </rPr>
      <t xml:space="preserve"> </t>
    </r>
    <r>
      <rPr>
        <sz val="12"/>
        <color indexed="18"/>
        <rFont val="Times New Roman CYR"/>
        <family val="1"/>
      </rPr>
      <t xml:space="preserve">университет - </t>
    </r>
    <r>
      <rPr>
        <b/>
        <i/>
        <sz val="12"/>
        <color indexed="18"/>
        <rFont val="Times New Roman Bold"/>
      </rPr>
      <t>Пловдив</t>
    </r>
  </si>
  <si>
    <t>1723</t>
  </si>
  <si>
    <r>
      <rPr>
        <b/>
        <i/>
        <sz val="12"/>
        <color indexed="18"/>
        <rFont val="Times New Roman Bold"/>
      </rPr>
      <t>Тракийски</t>
    </r>
    <r>
      <rPr>
        <sz val="12"/>
        <color indexed="18"/>
        <rFont val="Times New Roman CYR"/>
        <family val="1"/>
      </rPr>
      <t xml:space="preserve"> университет - </t>
    </r>
    <r>
      <rPr>
        <b/>
        <i/>
        <sz val="12"/>
        <color indexed="18"/>
        <rFont val="Times New Roman Bold"/>
      </rPr>
      <t>Стара Загора</t>
    </r>
  </si>
  <si>
    <t>1731</t>
  </si>
  <si>
    <r>
      <rPr>
        <b/>
        <i/>
        <sz val="12"/>
        <color indexed="18"/>
        <rFont val="Times New Roman Bold"/>
      </rPr>
      <t>Медицински</t>
    </r>
    <r>
      <rPr>
        <sz val="12"/>
        <color indexed="18"/>
        <rFont val="Times New Roman CYR"/>
        <family val="1"/>
      </rPr>
      <t xml:space="preserve"> университет - </t>
    </r>
    <r>
      <rPr>
        <b/>
        <i/>
        <sz val="12"/>
        <color indexed="18"/>
        <rFont val="Times New Roman Bold"/>
      </rPr>
      <t>София</t>
    </r>
  </si>
  <si>
    <t>1732</t>
  </si>
  <si>
    <r>
      <rPr>
        <b/>
        <i/>
        <sz val="12"/>
        <color indexed="18"/>
        <rFont val="Times New Roman Bold"/>
      </rPr>
      <t>Медицински</t>
    </r>
    <r>
      <rPr>
        <sz val="12"/>
        <color indexed="18"/>
        <rFont val="Times New Roman CYR"/>
        <family val="1"/>
      </rPr>
      <t xml:space="preserve"> университет - </t>
    </r>
    <r>
      <rPr>
        <b/>
        <i/>
        <sz val="12"/>
        <color indexed="18"/>
        <rFont val="Times New Roman Bold"/>
      </rPr>
      <t>Пловдив</t>
    </r>
  </si>
  <si>
    <t>1733</t>
  </si>
  <si>
    <r>
      <rPr>
        <b/>
        <i/>
        <sz val="12"/>
        <color indexed="18"/>
        <rFont val="Times New Roman Bold"/>
      </rPr>
      <t>Медицински</t>
    </r>
    <r>
      <rPr>
        <sz val="12"/>
        <color indexed="18"/>
        <rFont val="Times New Roman CYR"/>
        <family val="1"/>
      </rPr>
      <t xml:space="preserve"> университет </t>
    </r>
    <r>
      <rPr>
        <b/>
        <i/>
        <sz val="12"/>
        <color indexed="18"/>
        <rFont val="Times New Roman Bold"/>
      </rPr>
      <t>"Проф. д-р Параскев Иванов Стоянов"</t>
    </r>
    <r>
      <rPr>
        <sz val="12"/>
        <color indexed="18"/>
        <rFont val="Times New Roman Bold"/>
      </rPr>
      <t xml:space="preserve"> - </t>
    </r>
    <r>
      <rPr>
        <b/>
        <i/>
        <sz val="12"/>
        <color indexed="18"/>
        <rFont val="Times New Roman Bold"/>
      </rPr>
      <t>Варна</t>
    </r>
  </si>
  <si>
    <t>1734</t>
  </si>
  <si>
    <r>
      <rPr>
        <b/>
        <i/>
        <sz val="12"/>
        <color indexed="18"/>
        <rFont val="Times New Roman Bold"/>
      </rPr>
      <t>Тракийски</t>
    </r>
    <r>
      <rPr>
        <sz val="12"/>
        <color indexed="18"/>
        <rFont val="Times New Roman CYR"/>
        <family val="1"/>
      </rPr>
      <t xml:space="preserve"> университет - </t>
    </r>
    <r>
      <rPr>
        <b/>
        <i/>
        <sz val="12"/>
        <color indexed="18"/>
        <rFont val="Times New Roman Bold"/>
      </rPr>
      <t>Стара Загора - медицински факултет</t>
    </r>
  </si>
  <si>
    <t>1735</t>
  </si>
  <si>
    <r>
      <rPr>
        <b/>
        <i/>
        <sz val="12"/>
        <color indexed="18"/>
        <rFont val="Times New Roman Bold"/>
      </rPr>
      <t>Медицински</t>
    </r>
    <r>
      <rPr>
        <sz val="12"/>
        <color indexed="18"/>
        <rFont val="Times New Roman CYR"/>
        <family val="1"/>
      </rPr>
      <t xml:space="preserve"> университет - </t>
    </r>
    <r>
      <rPr>
        <b/>
        <i/>
        <sz val="12"/>
        <color indexed="18"/>
        <rFont val="Times New Roman Bold"/>
      </rPr>
      <t>Плевен</t>
    </r>
  </si>
  <si>
    <t>1741</t>
  </si>
  <si>
    <r>
      <rPr>
        <sz val="12"/>
        <color indexed="18"/>
        <rFont val="Times New Roman CYR"/>
        <family val="1"/>
      </rPr>
      <t xml:space="preserve">Университет за </t>
    </r>
    <r>
      <rPr>
        <b/>
        <i/>
        <sz val="12"/>
        <color indexed="18"/>
        <rFont val="Times New Roman Bold"/>
      </rPr>
      <t>национално и световно стопанство</t>
    </r>
    <r>
      <rPr>
        <sz val="12"/>
        <color indexed="18"/>
        <rFont val="Times New Roman Bold"/>
      </rPr>
      <t xml:space="preserve"> - </t>
    </r>
    <r>
      <rPr>
        <b/>
        <i/>
        <sz val="12"/>
        <color indexed="18"/>
        <rFont val="Times New Roman Bold"/>
      </rPr>
      <t>София</t>
    </r>
  </si>
  <si>
    <t>1742</t>
  </si>
  <si>
    <r>
      <rPr>
        <b/>
        <i/>
        <sz val="12"/>
        <color indexed="18"/>
        <rFont val="Times New Roman Bold"/>
      </rPr>
      <t>Икономически</t>
    </r>
    <r>
      <rPr>
        <sz val="12"/>
        <color indexed="18"/>
        <rFont val="Times New Roman CYR"/>
        <family val="1"/>
      </rPr>
      <t xml:space="preserve"> университет - </t>
    </r>
    <r>
      <rPr>
        <b/>
        <i/>
        <sz val="12"/>
        <color indexed="18"/>
        <rFont val="Times New Roman Bold"/>
      </rPr>
      <t>Варна</t>
    </r>
  </si>
  <si>
    <t>1743</t>
  </si>
  <si>
    <r>
      <rPr>
        <sz val="12"/>
        <color indexed="18"/>
        <rFont val="Times New Roman CYR"/>
        <family val="1"/>
      </rPr>
      <t xml:space="preserve">Стопанска академия </t>
    </r>
    <r>
      <rPr>
        <b/>
        <i/>
        <sz val="12"/>
        <color indexed="18"/>
        <rFont val="Times New Roman Bold"/>
      </rPr>
      <t>"Димитър Ценов"</t>
    </r>
    <r>
      <rPr>
        <sz val="12"/>
        <color indexed="18"/>
        <rFont val="Times New Roman Bold"/>
      </rPr>
      <t xml:space="preserve"> - </t>
    </r>
    <r>
      <rPr>
        <b/>
        <i/>
        <sz val="12"/>
        <color indexed="18"/>
        <rFont val="Times New Roman Bold"/>
      </rPr>
      <t>Свищов</t>
    </r>
  </si>
  <si>
    <t>1751</t>
  </si>
  <si>
    <r>
      <rPr>
        <sz val="12"/>
        <color indexed="18"/>
        <rFont val="Times New Roman CYR"/>
        <family val="1"/>
      </rPr>
      <t xml:space="preserve">Държавна музикална академия </t>
    </r>
    <r>
      <rPr>
        <b/>
        <i/>
        <sz val="12"/>
        <color indexed="18"/>
        <rFont val="Times New Roman Bold"/>
      </rPr>
      <t>"Панчо Владигеров"</t>
    </r>
    <r>
      <rPr>
        <sz val="12"/>
        <color indexed="18"/>
        <rFont val="Times New Roman Bold"/>
      </rPr>
      <t xml:space="preserve"> - </t>
    </r>
    <r>
      <rPr>
        <b/>
        <i/>
        <sz val="12"/>
        <color indexed="18"/>
        <rFont val="Times New Roman Bold"/>
      </rPr>
      <t>София</t>
    </r>
  </si>
  <si>
    <t>1752</t>
  </si>
  <si>
    <r>
      <rPr>
        <sz val="12"/>
        <color indexed="18"/>
        <rFont val="Times New Roman CYR"/>
        <family val="1"/>
      </rPr>
      <t xml:space="preserve">Национална академия за театрално и филмово изкуство </t>
    </r>
    <r>
      <rPr>
        <b/>
        <i/>
        <sz val="12"/>
        <color indexed="18"/>
        <rFont val="Times New Roman Bold"/>
      </rPr>
      <t xml:space="preserve">"Кр. Сарафов" </t>
    </r>
    <r>
      <rPr>
        <sz val="12"/>
        <color indexed="18"/>
        <rFont val="Times New Roman Bold"/>
      </rPr>
      <t xml:space="preserve">- </t>
    </r>
    <r>
      <rPr>
        <b/>
        <i/>
        <sz val="12"/>
        <color indexed="18"/>
        <rFont val="Times New Roman Bold"/>
      </rPr>
      <t>София</t>
    </r>
  </si>
  <si>
    <t>1753</t>
  </si>
  <si>
    <r>
      <rPr>
        <sz val="12"/>
        <color indexed="18"/>
        <rFont val="Times New Roman CYR"/>
        <family val="1"/>
      </rPr>
      <t xml:space="preserve">Национална </t>
    </r>
    <r>
      <rPr>
        <b/>
        <i/>
        <sz val="12"/>
        <color indexed="18"/>
        <rFont val="Times New Roman Bold"/>
      </rPr>
      <t>художествена</t>
    </r>
    <r>
      <rPr>
        <sz val="12"/>
        <color indexed="18"/>
        <rFont val="Times New Roman CYR"/>
        <family val="1"/>
      </rPr>
      <t xml:space="preserve"> академия - </t>
    </r>
    <r>
      <rPr>
        <b/>
        <i/>
        <sz val="12"/>
        <color indexed="18"/>
        <rFont val="Times New Roman Bold"/>
      </rPr>
      <t>София</t>
    </r>
  </si>
  <si>
    <t>1754</t>
  </si>
  <si>
    <r>
      <rPr>
        <sz val="12"/>
        <color indexed="18"/>
        <rFont val="Times New Roman CYR"/>
        <family val="1"/>
      </rPr>
      <t>Академия за</t>
    </r>
    <r>
      <rPr>
        <sz val="12"/>
        <color indexed="18"/>
        <rFont val="Times New Roman Bold"/>
      </rPr>
      <t xml:space="preserve"> </t>
    </r>
    <r>
      <rPr>
        <b/>
        <i/>
        <sz val="12"/>
        <color indexed="18"/>
        <rFont val="Times New Roman Bold"/>
      </rPr>
      <t>музикално, танцово и изобразително изкуство</t>
    </r>
    <r>
      <rPr>
        <sz val="12"/>
        <color indexed="18"/>
        <rFont val="Times New Roman Bold"/>
      </rPr>
      <t xml:space="preserve"> - </t>
    </r>
    <r>
      <rPr>
        <b/>
        <i/>
        <sz val="12"/>
        <color indexed="18"/>
        <rFont val="Times New Roman Bold"/>
      </rPr>
      <t>Пловдив</t>
    </r>
  </si>
  <si>
    <t>1759</t>
  </si>
  <si>
    <r>
      <rPr>
        <sz val="12"/>
        <color indexed="18"/>
        <rFont val="Times New Roman CYR"/>
        <family val="1"/>
      </rPr>
      <t xml:space="preserve">Национална </t>
    </r>
    <r>
      <rPr>
        <b/>
        <i/>
        <sz val="12"/>
        <color indexed="18"/>
        <rFont val="Times New Roman Bold"/>
      </rPr>
      <t>спортна</t>
    </r>
    <r>
      <rPr>
        <sz val="12"/>
        <color indexed="18"/>
        <rFont val="Times New Roman CYR"/>
        <family val="1"/>
      </rPr>
      <t xml:space="preserve"> академия </t>
    </r>
    <r>
      <rPr>
        <b/>
        <i/>
        <sz val="12"/>
        <color indexed="18"/>
        <rFont val="Times New Roman Bold"/>
      </rPr>
      <t>"Васил Левски"</t>
    </r>
    <r>
      <rPr>
        <sz val="12"/>
        <color indexed="18"/>
        <rFont val="Times New Roman Bold"/>
      </rPr>
      <t xml:space="preserve"> - </t>
    </r>
    <r>
      <rPr>
        <b/>
        <i/>
        <sz val="12"/>
        <color indexed="18"/>
        <rFont val="Times New Roman Bold"/>
      </rPr>
      <t>София</t>
    </r>
  </si>
  <si>
    <t>1767</t>
  </si>
  <si>
    <r>
      <rPr>
        <sz val="12"/>
        <color indexed="18"/>
        <rFont val="Times New Roman CYR"/>
        <family val="1"/>
      </rPr>
      <t xml:space="preserve">Висше строително училище </t>
    </r>
    <r>
      <rPr>
        <b/>
        <i/>
        <sz val="12"/>
        <color indexed="18"/>
        <rFont val="Times New Roman Bold"/>
      </rPr>
      <t xml:space="preserve">"Любен Каравелов" </t>
    </r>
    <r>
      <rPr>
        <sz val="12"/>
        <color indexed="18"/>
        <rFont val="Times New Roman Bold"/>
      </rPr>
      <t xml:space="preserve">- </t>
    </r>
    <r>
      <rPr>
        <b/>
        <i/>
        <sz val="12"/>
        <color indexed="18"/>
        <rFont val="Times New Roman Bold"/>
      </rPr>
      <t>София</t>
    </r>
  </si>
  <si>
    <t>1768</t>
  </si>
  <si>
    <r>
      <rPr>
        <sz val="12"/>
        <color indexed="18"/>
        <rFont val="Times New Roman CYR"/>
        <family val="1"/>
      </rPr>
      <t xml:space="preserve">Висше транспортно училище </t>
    </r>
    <r>
      <rPr>
        <b/>
        <i/>
        <sz val="12"/>
        <color indexed="18"/>
        <rFont val="Times New Roman Bold"/>
      </rPr>
      <t xml:space="preserve">"Тодор Каблешков" </t>
    </r>
    <r>
      <rPr>
        <sz val="12"/>
        <color indexed="18"/>
        <rFont val="Times New Roman Bold"/>
      </rPr>
      <t xml:space="preserve">- </t>
    </r>
    <r>
      <rPr>
        <b/>
        <i/>
        <sz val="12"/>
        <color indexed="18"/>
        <rFont val="Times New Roman Bold"/>
      </rPr>
      <t>София</t>
    </r>
  </si>
  <si>
    <t>1771</t>
  </si>
  <si>
    <r>
      <rPr>
        <sz val="12"/>
        <color indexed="18"/>
        <rFont val="Times New Roman CYR"/>
        <family val="1"/>
      </rPr>
      <t>Университет по</t>
    </r>
    <r>
      <rPr>
        <sz val="12"/>
        <color indexed="18"/>
        <rFont val="Times New Roman Bold"/>
      </rPr>
      <t xml:space="preserve"> </t>
    </r>
    <r>
      <rPr>
        <b/>
        <i/>
        <sz val="12"/>
        <color indexed="18"/>
        <rFont val="Times New Roman Bold"/>
      </rPr>
      <t>библиотекознание и информационни технологии</t>
    </r>
    <r>
      <rPr>
        <sz val="12"/>
        <color indexed="18"/>
        <rFont val="Times New Roman Bold"/>
      </rPr>
      <t xml:space="preserve"> - </t>
    </r>
    <r>
      <rPr>
        <b/>
        <i/>
        <sz val="12"/>
        <color indexed="18"/>
        <rFont val="Times New Roman Bold"/>
      </rPr>
      <t>София</t>
    </r>
    <r>
      <rPr>
        <sz val="12"/>
        <color indexed="18"/>
        <rFont val="Times New Roman Bold"/>
      </rPr>
      <t xml:space="preserve"> </t>
    </r>
  </si>
  <si>
    <t>1772</t>
  </si>
  <si>
    <t>Висше училище по телекомуникации и пощи - София</t>
  </si>
  <si>
    <t>1790</t>
  </si>
  <si>
    <r>
      <rPr>
        <b/>
        <i/>
        <sz val="12"/>
        <color indexed="16"/>
        <rFont val="Times New Roman BOLD"/>
      </rPr>
      <t>Българска академия на науките</t>
    </r>
    <r>
      <rPr>
        <sz val="12"/>
        <color indexed="16"/>
        <rFont val="Times New Roman Bold"/>
      </rPr>
      <t xml:space="preserve"> - </t>
    </r>
    <r>
      <rPr>
        <b/>
        <i/>
        <sz val="12"/>
        <color indexed="16"/>
        <rFont val="Times New Roman BOLD"/>
      </rPr>
      <t>София</t>
    </r>
  </si>
  <si>
    <r>
      <rPr>
        <b/>
        <i/>
        <sz val="12"/>
        <color indexed="18"/>
        <rFont val="Times New Roman CYR"/>
      </rPr>
      <t xml:space="preserve">        А.2.1.б)</t>
    </r>
    <r>
      <rPr>
        <b/>
        <sz val="12"/>
        <color indexed="18"/>
        <rFont val="Times New Roman CYR"/>
      </rPr>
      <t xml:space="preserve"> </t>
    </r>
    <r>
      <rPr>
        <b/>
        <sz val="11"/>
        <rFont val="Times New Roman CYR"/>
        <family val="1"/>
      </rPr>
      <t xml:space="preserve">кодове на ДВУ и ВА "Г. С. Раковски", финансирани от </t>
    </r>
    <r>
      <rPr>
        <b/>
        <i/>
        <sz val="11"/>
        <color indexed="18"/>
        <rFont val="Times New Roman Bold"/>
      </rPr>
      <t>Министерството на отбраната</t>
    </r>
  </si>
  <si>
    <t>1281</t>
  </si>
  <si>
    <r>
      <rPr>
        <sz val="12"/>
        <rFont val="Times New Roman CYR"/>
        <family val="1"/>
      </rPr>
      <t xml:space="preserve">Военна академия </t>
    </r>
    <r>
      <rPr>
        <b/>
        <i/>
        <sz val="12"/>
        <color indexed="18"/>
        <rFont val="Times New Roman Bold"/>
      </rPr>
      <t>"Г. С. Раковски"</t>
    </r>
    <r>
      <rPr>
        <b/>
        <i/>
        <sz val="12"/>
        <rFont val="Times New Roman Bold"/>
      </rPr>
      <t xml:space="preserve"> - </t>
    </r>
    <r>
      <rPr>
        <b/>
        <i/>
        <sz val="12"/>
        <color indexed="18"/>
        <rFont val="Times New Roman Bold"/>
      </rPr>
      <t>София</t>
    </r>
  </si>
  <si>
    <t>1282</t>
  </si>
  <si>
    <r>
      <rPr>
        <sz val="12"/>
        <rFont val="Times New Roman CYR"/>
        <family val="1"/>
      </rPr>
      <t xml:space="preserve">Национален </t>
    </r>
    <r>
      <rPr>
        <b/>
        <i/>
        <sz val="12"/>
        <color indexed="18"/>
        <rFont val="Times New Roman Bold"/>
      </rPr>
      <t>военен</t>
    </r>
    <r>
      <rPr>
        <sz val="12"/>
        <rFont val="Times New Roman CYR"/>
        <family val="1"/>
      </rPr>
      <t xml:space="preserve"> университет </t>
    </r>
    <r>
      <rPr>
        <b/>
        <i/>
        <sz val="12"/>
        <color indexed="18"/>
        <rFont val="Times New Roman Bold"/>
      </rPr>
      <t>"Васил Левски"</t>
    </r>
    <r>
      <rPr>
        <sz val="12"/>
        <color indexed="18"/>
        <rFont val="Times New Roman Bold"/>
      </rPr>
      <t xml:space="preserve"> </t>
    </r>
    <r>
      <rPr>
        <sz val="12"/>
        <rFont val="Times New Roman Bold"/>
      </rPr>
      <t xml:space="preserve">- </t>
    </r>
    <r>
      <rPr>
        <b/>
        <i/>
        <sz val="12"/>
        <color indexed="18"/>
        <rFont val="Times New Roman Bold"/>
      </rPr>
      <t>Велико Търново</t>
    </r>
  </si>
  <si>
    <t>1283</t>
  </si>
  <si>
    <r>
      <rPr>
        <sz val="12"/>
        <rFont val="Times New Roman CYR"/>
        <family val="1"/>
      </rPr>
      <t xml:space="preserve">Висше </t>
    </r>
    <r>
      <rPr>
        <b/>
        <i/>
        <sz val="12"/>
        <color indexed="18"/>
        <rFont val="Times New Roman Bold"/>
      </rPr>
      <t>военноморско</t>
    </r>
    <r>
      <rPr>
        <sz val="12"/>
        <rFont val="Times New Roman CYR"/>
        <family val="1"/>
      </rPr>
      <t xml:space="preserve"> училище </t>
    </r>
    <r>
      <rPr>
        <b/>
        <i/>
        <sz val="12"/>
        <color indexed="18"/>
        <rFont val="Times New Roman Bold"/>
      </rPr>
      <t>"Н. Й. Вапцаров"</t>
    </r>
    <r>
      <rPr>
        <b/>
        <i/>
        <sz val="12"/>
        <color indexed="17"/>
        <rFont val="Times New Roman Bold"/>
      </rPr>
      <t xml:space="preserve"> </t>
    </r>
    <r>
      <rPr>
        <sz val="12"/>
        <rFont val="Times New Roman Bold"/>
      </rPr>
      <t xml:space="preserve">- </t>
    </r>
    <r>
      <rPr>
        <b/>
        <i/>
        <sz val="12"/>
        <color indexed="18"/>
        <rFont val="Times New Roman Bold"/>
      </rPr>
      <t>Варна</t>
    </r>
  </si>
  <si>
    <r>
      <rPr>
        <b/>
        <i/>
        <sz val="12"/>
        <color indexed="10"/>
        <rFont val="Times New Roman CYR"/>
      </rPr>
      <t xml:space="preserve">    А.2.2)</t>
    </r>
    <r>
      <rPr>
        <b/>
        <sz val="12"/>
        <color indexed="18"/>
        <rFont val="Times New Roman CYR"/>
      </rPr>
      <t xml:space="preserve"> </t>
    </r>
    <r>
      <rPr>
        <b/>
        <sz val="11"/>
        <rFont val="Times New Roman CYR"/>
        <family val="1"/>
      </rPr>
      <t>кодове на други разпоредители с бюджет по чл. 13, ал. 3 от ЗПФ</t>
    </r>
  </si>
  <si>
    <r>
      <rPr>
        <b/>
        <i/>
        <sz val="12"/>
        <color indexed="10"/>
        <rFont val="Times New Roman CYR"/>
      </rPr>
      <t xml:space="preserve">    А.2.3)</t>
    </r>
    <r>
      <rPr>
        <b/>
        <sz val="12"/>
        <color indexed="10"/>
        <rFont val="Times New Roman CYR"/>
      </rPr>
      <t xml:space="preserve"> </t>
    </r>
    <r>
      <rPr>
        <b/>
        <sz val="11"/>
        <rFont val="Times New Roman CYR"/>
        <family val="1"/>
      </rPr>
      <t>кодове на разпоредители с бюджет по чл. 13, ал. 4 от ЗПФ</t>
    </r>
  </si>
  <si>
    <t>1313</t>
  </si>
  <si>
    <t>Държавно предприятие „Център за предоставяне на услуги”</t>
  </si>
  <si>
    <t>3535</t>
  </si>
  <si>
    <t xml:space="preserve">Държавно предприятие „Единен системен оператор“ </t>
  </si>
  <si>
    <t>1950</t>
  </si>
  <si>
    <r>
      <rPr>
        <sz val="12"/>
        <rFont val="Times New Roman CYR"/>
        <family val="1"/>
      </rPr>
      <t>Предприятие за управление на дейностите по опазване на околната среда (ПУДООС)                    - ч</t>
    </r>
    <r>
      <rPr>
        <b/>
        <sz val="12"/>
        <rFont val="Times New Roman Cyr"/>
      </rPr>
      <t>л. 60 от ЗООС</t>
    </r>
  </si>
  <si>
    <t>2170</t>
  </si>
  <si>
    <r>
      <rPr>
        <sz val="12"/>
        <rFont val="Times New Roman CYR"/>
        <family val="1"/>
      </rPr>
      <t xml:space="preserve">Национална компания "Стратегически инфраструктурни проекти"                                                      - </t>
    </r>
    <r>
      <rPr>
        <b/>
        <sz val="12"/>
        <rFont val="Times New Roman Cyr"/>
      </rPr>
      <t>чл. 28a от Закона за пътищата</t>
    </r>
  </si>
  <si>
    <t>2480</t>
  </si>
  <si>
    <t>Фонд "Сигурност на електроенергийната система"</t>
  </si>
  <si>
    <t>9817</t>
  </si>
  <si>
    <t>Национален фонд към Министерството на финансите</t>
  </si>
  <si>
    <t>2220</t>
  </si>
  <si>
    <t>Държавен фонд "Земеделие" - Разплащателна агенция</t>
  </si>
  <si>
    <t>1060</t>
  </si>
  <si>
    <t>Сметка към министъра на финансите за средствата от продажбата на предписани емисионни единици (§ 10, ал. 1 от ЗПФ)</t>
  </si>
  <si>
    <t>5500</t>
  </si>
  <si>
    <t>Национален осигурителен институт - Държавно обществено осигуряване</t>
  </si>
  <si>
    <t>5591</t>
  </si>
  <si>
    <t>Национален осигурителен институт - Учителски пенсионен фонд</t>
  </si>
  <si>
    <t>5592</t>
  </si>
  <si>
    <t>Национален осигрителен инститт - фонд "Гарантирани вземания на работници и служители"</t>
  </si>
  <si>
    <t>5600</t>
  </si>
  <si>
    <t>Национална здравноосигурителна каса</t>
  </si>
  <si>
    <t>5101</t>
  </si>
  <si>
    <t>Банско</t>
  </si>
  <si>
    <t>5102</t>
  </si>
  <si>
    <t>Белица</t>
  </si>
  <si>
    <t>5103</t>
  </si>
  <si>
    <t>Благоевград</t>
  </si>
  <si>
    <t>5104</t>
  </si>
  <si>
    <t>Гоце Делчев</t>
  </si>
  <si>
    <t>5105</t>
  </si>
  <si>
    <t>Гърмен</t>
  </si>
  <si>
    <t>5106</t>
  </si>
  <si>
    <t>Кресна</t>
  </si>
  <si>
    <t>5107</t>
  </si>
  <si>
    <t>Петрич</t>
  </si>
  <si>
    <t>5108</t>
  </si>
  <si>
    <t>Разлог</t>
  </si>
  <si>
    <t>5109</t>
  </si>
  <si>
    <t>Сандански</t>
  </si>
  <si>
    <t>5110</t>
  </si>
  <si>
    <t>Сатовча</t>
  </si>
  <si>
    <t>5111</t>
  </si>
  <si>
    <t>Симитли</t>
  </si>
  <si>
    <t>5112</t>
  </si>
  <si>
    <t>Струмяни</t>
  </si>
  <si>
    <t>5113</t>
  </si>
  <si>
    <t>Хаджидимово</t>
  </si>
  <si>
    <t>5114</t>
  </si>
  <si>
    <t>Якоруда</t>
  </si>
  <si>
    <t>5201</t>
  </si>
  <si>
    <t>Айтос</t>
  </si>
  <si>
    <t>5202</t>
  </si>
  <si>
    <t xml:space="preserve">Бургас </t>
  </si>
  <si>
    <t>5203</t>
  </si>
  <si>
    <t>Камено</t>
  </si>
  <si>
    <t>5204</t>
  </si>
  <si>
    <t>Карнобат</t>
  </si>
  <si>
    <t>5205</t>
  </si>
  <si>
    <t>Малко Търново</t>
  </si>
  <si>
    <t>5206</t>
  </si>
  <si>
    <t>Несебър</t>
  </si>
  <si>
    <t>5207</t>
  </si>
  <si>
    <t>Поморие</t>
  </si>
  <si>
    <t>5208</t>
  </si>
  <si>
    <t>Приморско</t>
  </si>
  <si>
    <t>5209</t>
  </si>
  <si>
    <t>Руен</t>
  </si>
  <si>
    <t>5210</t>
  </si>
  <si>
    <t>Созопол</t>
  </si>
  <si>
    <t>5211</t>
  </si>
  <si>
    <t>Средец</t>
  </si>
  <si>
    <t>5212</t>
  </si>
  <si>
    <t>Сунгурларе</t>
  </si>
  <si>
    <t>5213</t>
  </si>
  <si>
    <t>Царево</t>
  </si>
  <si>
    <t>5301</t>
  </si>
  <si>
    <t>Аврен</t>
  </si>
  <si>
    <t>5302</t>
  </si>
  <si>
    <t>Аксаково</t>
  </si>
  <si>
    <t>5303</t>
  </si>
  <si>
    <t>Белослав</t>
  </si>
  <si>
    <t>5304</t>
  </si>
  <si>
    <t>Бяла</t>
  </si>
  <si>
    <t>5305</t>
  </si>
  <si>
    <t>Варна</t>
  </si>
  <si>
    <t>5306</t>
  </si>
  <si>
    <t>Ветрино</t>
  </si>
  <si>
    <t>5307</t>
  </si>
  <si>
    <t>Вълчидол</t>
  </si>
  <si>
    <t>5308</t>
  </si>
  <si>
    <t>Девня</t>
  </si>
  <si>
    <t>5309</t>
  </si>
  <si>
    <t>Долни Чифлик</t>
  </si>
  <si>
    <t>5310</t>
  </si>
  <si>
    <t>Дългопол</t>
  </si>
  <si>
    <t>5311</t>
  </si>
  <si>
    <t>Провадия</t>
  </si>
  <si>
    <t>5312</t>
  </si>
  <si>
    <t>Суворово</t>
  </si>
  <si>
    <t>5401</t>
  </si>
  <si>
    <t>Велико Търново</t>
  </si>
  <si>
    <t>5402</t>
  </si>
  <si>
    <t>Горна Оряховица</t>
  </si>
  <si>
    <t>5403</t>
  </si>
  <si>
    <t>Елена</t>
  </si>
  <si>
    <t>5404</t>
  </si>
  <si>
    <t>Златарица</t>
  </si>
  <si>
    <t>5405</t>
  </si>
  <si>
    <t>Лясковец</t>
  </si>
  <si>
    <t>5406</t>
  </si>
  <si>
    <t>Павликени</t>
  </si>
  <si>
    <t>5407</t>
  </si>
  <si>
    <t>Полски Тръмбеш</t>
  </si>
  <si>
    <t>5408</t>
  </si>
  <si>
    <t>Свищов</t>
  </si>
  <si>
    <t>5409</t>
  </si>
  <si>
    <t>Стражица</t>
  </si>
  <si>
    <t>5410</t>
  </si>
  <si>
    <t>Сухиндол</t>
  </si>
  <si>
    <t>5501</t>
  </si>
  <si>
    <t>Белоградчик</t>
  </si>
  <si>
    <t>5502</t>
  </si>
  <si>
    <t>Бойница</t>
  </si>
  <si>
    <t>5503</t>
  </si>
  <si>
    <t>Брегово</t>
  </si>
  <si>
    <t>5504</t>
  </si>
  <si>
    <t>Видин</t>
  </si>
  <si>
    <t>5505</t>
  </si>
  <si>
    <t>Грамада</t>
  </si>
  <si>
    <t>5506</t>
  </si>
  <si>
    <t>Димово</t>
  </si>
  <si>
    <t>5507</t>
  </si>
  <si>
    <t>Кула</t>
  </si>
  <si>
    <t>5508</t>
  </si>
  <si>
    <t>Макреш</t>
  </si>
  <si>
    <t>5509</t>
  </si>
  <si>
    <t>Ново село</t>
  </si>
  <si>
    <t>5510</t>
  </si>
  <si>
    <t>Ружинци</t>
  </si>
  <si>
    <t>5511</t>
  </si>
  <si>
    <t>Чупрене</t>
  </si>
  <si>
    <t>5601</t>
  </si>
  <si>
    <t>Борован</t>
  </si>
  <si>
    <t>5602</t>
  </si>
  <si>
    <t>Бяла Слатина</t>
  </si>
  <si>
    <t>5603</t>
  </si>
  <si>
    <t>Враца</t>
  </si>
  <si>
    <t>5605</t>
  </si>
  <si>
    <t>Козлодуй</t>
  </si>
  <si>
    <t>5606</t>
  </si>
  <si>
    <t>Криводол</t>
  </si>
  <si>
    <t>5607</t>
  </si>
  <si>
    <t>Мездра</t>
  </si>
  <si>
    <t>5608</t>
  </si>
  <si>
    <t>Мизия</t>
  </si>
  <si>
    <t>5609</t>
  </si>
  <si>
    <t>Оряхово</t>
  </si>
  <si>
    <t>5610</t>
  </si>
  <si>
    <t>Роман</t>
  </si>
  <si>
    <t>5611</t>
  </si>
  <si>
    <t>Хайредин</t>
  </si>
  <si>
    <t>5701</t>
  </si>
  <si>
    <t>Габрово</t>
  </si>
  <si>
    <t>5702</t>
  </si>
  <si>
    <t>Дряново</t>
  </si>
  <si>
    <t>5703</t>
  </si>
  <si>
    <t>Севлиево</t>
  </si>
  <si>
    <t>5704</t>
  </si>
  <si>
    <t>Трявна</t>
  </si>
  <si>
    <t>5801</t>
  </si>
  <si>
    <t>Балчик</t>
  </si>
  <si>
    <t>5802</t>
  </si>
  <si>
    <t>Генерал Тошево</t>
  </si>
  <si>
    <t>5803</t>
  </si>
  <si>
    <t>Добрич</t>
  </si>
  <si>
    <t>5804</t>
  </si>
  <si>
    <t>Добричка</t>
  </si>
  <si>
    <t>5805</t>
  </si>
  <si>
    <t>Каварна</t>
  </si>
  <si>
    <t>5806</t>
  </si>
  <si>
    <t>Крушари</t>
  </si>
  <si>
    <t>5807</t>
  </si>
  <si>
    <t>Тервел</t>
  </si>
  <si>
    <t>5808</t>
  </si>
  <si>
    <t>Шабла</t>
  </si>
  <si>
    <t>5901</t>
  </si>
  <si>
    <t>Ардино</t>
  </si>
  <si>
    <t>5902</t>
  </si>
  <si>
    <t>Джебел</t>
  </si>
  <si>
    <t>5903</t>
  </si>
  <si>
    <t>Кирково</t>
  </si>
  <si>
    <t>5904</t>
  </si>
  <si>
    <t>Крумовград</t>
  </si>
  <si>
    <t>5905</t>
  </si>
  <si>
    <t>Кърджали</t>
  </si>
  <si>
    <t>5906</t>
  </si>
  <si>
    <t>Момчилград</t>
  </si>
  <si>
    <t>5907</t>
  </si>
  <si>
    <t>Черноочене</t>
  </si>
  <si>
    <t>6001</t>
  </si>
  <si>
    <t>Бобовдол</t>
  </si>
  <si>
    <t>6002</t>
  </si>
  <si>
    <t>Бобошево</t>
  </si>
  <si>
    <t>6003</t>
  </si>
  <si>
    <t>Дупница</t>
  </si>
  <si>
    <t>6004</t>
  </si>
  <si>
    <t>Кочериново</t>
  </si>
  <si>
    <t>6005</t>
  </si>
  <si>
    <t>Кюстендил</t>
  </si>
  <si>
    <t>6006</t>
  </si>
  <si>
    <t>Невестино</t>
  </si>
  <si>
    <t>6007</t>
  </si>
  <si>
    <t>Рила</t>
  </si>
  <si>
    <t>6008</t>
  </si>
  <si>
    <t>Сапарева баня</t>
  </si>
  <si>
    <t>6009</t>
  </si>
  <si>
    <t>Трекляно</t>
  </si>
  <si>
    <t>6101</t>
  </si>
  <si>
    <t>Априлци</t>
  </si>
  <si>
    <t>6102</t>
  </si>
  <si>
    <t>Летница</t>
  </si>
  <si>
    <t>6103</t>
  </si>
  <si>
    <t>Ловеч</t>
  </si>
  <si>
    <t>6104</t>
  </si>
  <si>
    <t>Луковит</t>
  </si>
  <si>
    <t>6105</t>
  </si>
  <si>
    <t>Тетевен</t>
  </si>
  <si>
    <t>6106</t>
  </si>
  <si>
    <t>Троян</t>
  </si>
  <si>
    <t>6107</t>
  </si>
  <si>
    <t>Угърчин</t>
  </si>
  <si>
    <t>6108</t>
  </si>
  <si>
    <t>Ябланица</t>
  </si>
  <si>
    <t>6201</t>
  </si>
  <si>
    <t>Берковица</t>
  </si>
  <si>
    <t>6202</t>
  </si>
  <si>
    <t>Бойчиновци</t>
  </si>
  <si>
    <t>6203</t>
  </si>
  <si>
    <t>Брусарци</t>
  </si>
  <si>
    <t>6204</t>
  </si>
  <si>
    <t>Вълчедръм</t>
  </si>
  <si>
    <t>6205</t>
  </si>
  <si>
    <t>Вършец</t>
  </si>
  <si>
    <t>6206</t>
  </si>
  <si>
    <t>Георги Дамяново</t>
  </si>
  <si>
    <t>6207</t>
  </si>
  <si>
    <t>Лом</t>
  </si>
  <si>
    <t>6208</t>
  </si>
  <si>
    <t>Медковец</t>
  </si>
  <si>
    <t>6209</t>
  </si>
  <si>
    <t>Монтана</t>
  </si>
  <si>
    <t>6210</t>
  </si>
  <si>
    <t>Чипровци</t>
  </si>
  <si>
    <t>6211</t>
  </si>
  <si>
    <t>Якимово</t>
  </si>
  <si>
    <t>6301</t>
  </si>
  <si>
    <t>Батак</t>
  </si>
  <si>
    <t>6302</t>
  </si>
  <si>
    <t>Белово</t>
  </si>
  <si>
    <t>6303</t>
  </si>
  <si>
    <t>Брацигово</t>
  </si>
  <si>
    <t>6304</t>
  </si>
  <si>
    <t>Велинград</t>
  </si>
  <si>
    <t>6305</t>
  </si>
  <si>
    <t>Лесичово</t>
  </si>
  <si>
    <t>6306</t>
  </si>
  <si>
    <t>Пазарджик</t>
  </si>
  <si>
    <t>6307</t>
  </si>
  <si>
    <t>Панагюрище</t>
  </si>
  <si>
    <t>6308</t>
  </si>
  <si>
    <t>Пещера</t>
  </si>
  <si>
    <t>6309</t>
  </si>
  <si>
    <t>Ракитово</t>
  </si>
  <si>
    <t>6310</t>
  </si>
  <si>
    <t>Септември</t>
  </si>
  <si>
    <t>6311</t>
  </si>
  <si>
    <t>Стрелча</t>
  </si>
  <si>
    <t>6312</t>
  </si>
  <si>
    <t>Сърница</t>
  </si>
  <si>
    <t>6401</t>
  </si>
  <si>
    <t>Брезник</t>
  </si>
  <si>
    <t>6402</t>
  </si>
  <si>
    <t>Земен</t>
  </si>
  <si>
    <t>6403</t>
  </si>
  <si>
    <t>Ковачевци</t>
  </si>
  <si>
    <t>6404</t>
  </si>
  <si>
    <t>Перник</t>
  </si>
  <si>
    <t>6405</t>
  </si>
  <si>
    <t>Радомир</t>
  </si>
  <si>
    <t>6406</t>
  </si>
  <si>
    <t>Трън</t>
  </si>
  <si>
    <t>6501</t>
  </si>
  <si>
    <t>Белене</t>
  </si>
  <si>
    <t>6502</t>
  </si>
  <si>
    <t>Гулянци</t>
  </si>
  <si>
    <t>6503</t>
  </si>
  <si>
    <t>Долна Митрополия</t>
  </si>
  <si>
    <t>6504</t>
  </si>
  <si>
    <t>Долни Дъбник</t>
  </si>
  <si>
    <t>6505</t>
  </si>
  <si>
    <t>Искър</t>
  </si>
  <si>
    <t>6506</t>
  </si>
  <si>
    <t>Левски</t>
  </si>
  <si>
    <t>6507</t>
  </si>
  <si>
    <t>Никопол</t>
  </si>
  <si>
    <t>6508</t>
  </si>
  <si>
    <t>Плевен</t>
  </si>
  <si>
    <t>6509</t>
  </si>
  <si>
    <t>Пордим</t>
  </si>
  <si>
    <t>6510</t>
  </si>
  <si>
    <t>Червен бряг</t>
  </si>
  <si>
    <t>6511</t>
  </si>
  <si>
    <t>Кнежа</t>
  </si>
  <si>
    <t>6601</t>
  </si>
  <si>
    <t>Асеновград</t>
  </si>
  <si>
    <t>6602</t>
  </si>
  <si>
    <t>Брезово</t>
  </si>
  <si>
    <t>6603</t>
  </si>
  <si>
    <t>Калояново</t>
  </si>
  <si>
    <t>6604</t>
  </si>
  <si>
    <t>Карлово</t>
  </si>
  <si>
    <t>6605</t>
  </si>
  <si>
    <t>Кричим</t>
  </si>
  <si>
    <t>6606</t>
  </si>
  <si>
    <t>Лъки</t>
  </si>
  <si>
    <t>6607</t>
  </si>
  <si>
    <t>Марица</t>
  </si>
  <si>
    <t>6608</t>
  </si>
  <si>
    <t>Перущица</t>
  </si>
  <si>
    <t>6609</t>
  </si>
  <si>
    <t>Пловдив</t>
  </si>
  <si>
    <t>6610</t>
  </si>
  <si>
    <t>Първомай</t>
  </si>
  <si>
    <t>6611</t>
  </si>
  <si>
    <t>Раковски</t>
  </si>
  <si>
    <t>6612</t>
  </si>
  <si>
    <t>Родопи</t>
  </si>
  <si>
    <t>6613</t>
  </si>
  <si>
    <t>Садово</t>
  </si>
  <si>
    <t>6614</t>
  </si>
  <si>
    <t>Стамболийски</t>
  </si>
  <si>
    <t>6615</t>
  </si>
  <si>
    <t>Съединение</t>
  </si>
  <si>
    <t>6616</t>
  </si>
  <si>
    <t>Хисаря</t>
  </si>
  <si>
    <t>6617</t>
  </si>
  <si>
    <t>Куклен</t>
  </si>
  <si>
    <t>6618</t>
  </si>
  <si>
    <t>Сопот</t>
  </si>
  <si>
    <t>6701</t>
  </si>
  <si>
    <t>Завет</t>
  </si>
  <si>
    <t>6702</t>
  </si>
  <si>
    <t>Исперих</t>
  </si>
  <si>
    <t>6703</t>
  </si>
  <si>
    <t>Кубрат</t>
  </si>
  <si>
    <t>6704</t>
  </si>
  <si>
    <t>Лозница</t>
  </si>
  <si>
    <t>6705</t>
  </si>
  <si>
    <t>Разград</t>
  </si>
  <si>
    <t>6706</t>
  </si>
  <si>
    <t>Самуил</t>
  </si>
  <si>
    <t>6707</t>
  </si>
  <si>
    <t>Цар Калоян</t>
  </si>
  <si>
    <t>6801</t>
  </si>
  <si>
    <t>Борово</t>
  </si>
  <si>
    <t>6802</t>
  </si>
  <si>
    <t>6803</t>
  </si>
  <si>
    <t>Ветово</t>
  </si>
  <si>
    <t>6804</t>
  </si>
  <si>
    <t>Две могили</t>
  </si>
  <si>
    <t>6805</t>
  </si>
  <si>
    <t>Иваново</t>
  </si>
  <si>
    <t>6806</t>
  </si>
  <si>
    <t>Русе</t>
  </si>
  <si>
    <t>6807</t>
  </si>
  <si>
    <t>Сливо поле</t>
  </si>
  <si>
    <t>6808</t>
  </si>
  <si>
    <t>Ценово</t>
  </si>
  <si>
    <t>6901</t>
  </si>
  <si>
    <t>Алфатар</t>
  </si>
  <si>
    <t>6902</t>
  </si>
  <si>
    <t>Главиница</t>
  </si>
  <si>
    <t>6903</t>
  </si>
  <si>
    <t>Дулово</t>
  </si>
  <si>
    <t>6904</t>
  </si>
  <si>
    <t>Кайнарджа</t>
  </si>
  <si>
    <t>6905</t>
  </si>
  <si>
    <t>Силистра</t>
  </si>
  <si>
    <t>6906</t>
  </si>
  <si>
    <t>Ситово</t>
  </si>
  <si>
    <t>6907</t>
  </si>
  <si>
    <t>Тутракан</t>
  </si>
  <si>
    <t>7001</t>
  </si>
  <si>
    <t>Котел</t>
  </si>
  <si>
    <t>7002</t>
  </si>
  <si>
    <t>Нова Загора</t>
  </si>
  <si>
    <t>7003</t>
  </si>
  <si>
    <t>Сливен</t>
  </si>
  <si>
    <t>7004</t>
  </si>
  <si>
    <t>Твърдица</t>
  </si>
  <si>
    <t>7101</t>
  </si>
  <si>
    <t>Баните</t>
  </si>
  <si>
    <t>7102</t>
  </si>
  <si>
    <t>Борино</t>
  </si>
  <si>
    <t>7103</t>
  </si>
  <si>
    <t>Девин</t>
  </si>
  <si>
    <t>7104</t>
  </si>
  <si>
    <t>Доспат</t>
  </si>
  <si>
    <t>7105</t>
  </si>
  <si>
    <t>Златоград</t>
  </si>
  <si>
    <t>7106</t>
  </si>
  <si>
    <t>Мадан</t>
  </si>
  <si>
    <t>7107</t>
  </si>
  <si>
    <t>Неделино</t>
  </si>
  <si>
    <t>7108</t>
  </si>
  <si>
    <t>Рудозем</t>
  </si>
  <si>
    <t>7109</t>
  </si>
  <si>
    <t>Смолян</t>
  </si>
  <si>
    <t>7110</t>
  </si>
  <si>
    <t>Чепеларе</t>
  </si>
  <si>
    <t>7201</t>
  </si>
  <si>
    <t>Район Банкя</t>
  </si>
  <si>
    <t>7202</t>
  </si>
  <si>
    <t>Район Витоша</t>
  </si>
  <si>
    <t>7203</t>
  </si>
  <si>
    <t xml:space="preserve">Район Възраждане </t>
  </si>
  <si>
    <t>7204</t>
  </si>
  <si>
    <t>Район Връбница</t>
  </si>
  <si>
    <t>7205</t>
  </si>
  <si>
    <t>Район Илинден</t>
  </si>
  <si>
    <t>7206</t>
  </si>
  <si>
    <t>Район Искър</t>
  </si>
  <si>
    <t>7207</t>
  </si>
  <si>
    <t>Район Изгрев</t>
  </si>
  <si>
    <t>7208</t>
  </si>
  <si>
    <t>Район Красна Поляна</t>
  </si>
  <si>
    <t>7209</t>
  </si>
  <si>
    <t>Район Красно село</t>
  </si>
  <si>
    <t>7210</t>
  </si>
  <si>
    <t>Район Кремиковци</t>
  </si>
  <si>
    <t>7211</t>
  </si>
  <si>
    <t>Район Лозенец</t>
  </si>
  <si>
    <t>7212</t>
  </si>
  <si>
    <t>Район Люлин</t>
  </si>
  <si>
    <t>7213</t>
  </si>
  <si>
    <t>Район Младост</t>
  </si>
  <si>
    <t>7214</t>
  </si>
  <si>
    <t>Район Надежда</t>
  </si>
  <si>
    <t>7215</t>
  </si>
  <si>
    <t>Район Нови Искър</t>
  </si>
  <si>
    <t>7216</t>
  </si>
  <si>
    <t>Район Оборище</t>
  </si>
  <si>
    <t>7217</t>
  </si>
  <si>
    <t>Район Овча Купел</t>
  </si>
  <si>
    <t>7218</t>
  </si>
  <si>
    <t>Район Панчарево</t>
  </si>
  <si>
    <t>7219</t>
  </si>
  <si>
    <t>Район Подуяне</t>
  </si>
  <si>
    <t>7220</t>
  </si>
  <si>
    <t>Район Сердика</t>
  </si>
  <si>
    <t>7221</t>
  </si>
  <si>
    <t>Район Слатина</t>
  </si>
  <si>
    <t>7222</t>
  </si>
  <si>
    <t>Район Средец</t>
  </si>
  <si>
    <t>7223</t>
  </si>
  <si>
    <t>Район Студентска</t>
  </si>
  <si>
    <t>7224</t>
  </si>
  <si>
    <t>Район Триадица</t>
  </si>
  <si>
    <t>7225</t>
  </si>
  <si>
    <t>Столична община</t>
  </si>
  <si>
    <t>7301</t>
  </si>
  <si>
    <t>Антон</t>
  </si>
  <si>
    <t>7302</t>
  </si>
  <si>
    <t>Божурище</t>
  </si>
  <si>
    <t>7303</t>
  </si>
  <si>
    <t>Ботевград</t>
  </si>
  <si>
    <t>7304</t>
  </si>
  <si>
    <t>Годеч</t>
  </si>
  <si>
    <t>7305</t>
  </si>
  <si>
    <t>Горна Малина</t>
  </si>
  <si>
    <t>7306</t>
  </si>
  <si>
    <t>Долна Баня</t>
  </si>
  <si>
    <t>7307</t>
  </si>
  <si>
    <t xml:space="preserve">Драгоман </t>
  </si>
  <si>
    <t>7308</t>
  </si>
  <si>
    <t>Елин Пелин</t>
  </si>
  <si>
    <t>7309</t>
  </si>
  <si>
    <t>Етрополе</t>
  </si>
  <si>
    <t>7310</t>
  </si>
  <si>
    <t>Златица</t>
  </si>
  <si>
    <t>7311</t>
  </si>
  <si>
    <t>Ихтиман</t>
  </si>
  <si>
    <t>7312</t>
  </si>
  <si>
    <t>Копривщица</t>
  </si>
  <si>
    <t>7313</t>
  </si>
  <si>
    <t>Костенец</t>
  </si>
  <si>
    <t>7314</t>
  </si>
  <si>
    <t>Костинброд</t>
  </si>
  <si>
    <t>7315</t>
  </si>
  <si>
    <t>Мирково</t>
  </si>
  <si>
    <t>7316</t>
  </si>
  <si>
    <t>Пирдоп</t>
  </si>
  <si>
    <t>7317</t>
  </si>
  <si>
    <t>Правец</t>
  </si>
  <si>
    <t>7318</t>
  </si>
  <si>
    <t>Самоков</t>
  </si>
  <si>
    <t>7319</t>
  </si>
  <si>
    <t>Своге</t>
  </si>
  <si>
    <t>7320</t>
  </si>
  <si>
    <t>Сливница</t>
  </si>
  <si>
    <t>7321</t>
  </si>
  <si>
    <t>Чавдар</t>
  </si>
  <si>
    <t>7322</t>
  </si>
  <si>
    <t>Челопеч</t>
  </si>
  <si>
    <t>7401</t>
  </si>
  <si>
    <t>Братя Даскалови</t>
  </si>
  <si>
    <t>7402</t>
  </si>
  <si>
    <t>Гурково</t>
  </si>
  <si>
    <t>7403</t>
  </si>
  <si>
    <t>Гълъбово</t>
  </si>
  <si>
    <t>7404</t>
  </si>
  <si>
    <t>Казанлък</t>
  </si>
  <si>
    <t>7405</t>
  </si>
  <si>
    <t>Мъглиж</t>
  </si>
  <si>
    <t>7406</t>
  </si>
  <si>
    <t>Николаево</t>
  </si>
  <si>
    <t>7407</t>
  </si>
  <si>
    <t>Опан</t>
  </si>
  <si>
    <t>7408</t>
  </si>
  <si>
    <t>Павел баня</t>
  </si>
  <si>
    <t>7409</t>
  </si>
  <si>
    <t>Раднево</t>
  </si>
  <si>
    <t>7410</t>
  </si>
  <si>
    <t>Стара Загора</t>
  </si>
  <si>
    <t>7411</t>
  </si>
  <si>
    <t>Чирпан</t>
  </si>
  <si>
    <t>7501</t>
  </si>
  <si>
    <t>Антоново</t>
  </si>
  <si>
    <t>7502</t>
  </si>
  <si>
    <t>Омуртаг</t>
  </si>
  <si>
    <t>7503</t>
  </si>
  <si>
    <t>Опака</t>
  </si>
  <si>
    <t>7504</t>
  </si>
  <si>
    <t>Попово</t>
  </si>
  <si>
    <t>7505</t>
  </si>
  <si>
    <t>Търговище</t>
  </si>
  <si>
    <t>7601</t>
  </si>
  <si>
    <t>Димитровград</t>
  </si>
  <si>
    <t>7602</t>
  </si>
  <si>
    <t>Ивайловград</t>
  </si>
  <si>
    <t>7603</t>
  </si>
  <si>
    <t>Любимец</t>
  </si>
  <si>
    <t>7604</t>
  </si>
  <si>
    <t>Маджарово</t>
  </si>
  <si>
    <t>7605</t>
  </si>
  <si>
    <t>Минерални Бани</t>
  </si>
  <si>
    <t>7606</t>
  </si>
  <si>
    <t>Свиленград</t>
  </si>
  <si>
    <t>7607</t>
  </si>
  <si>
    <t>Симеоновград</t>
  </si>
  <si>
    <t>7608</t>
  </si>
  <si>
    <t>Стамболово</t>
  </si>
  <si>
    <t>7609</t>
  </si>
  <si>
    <t>Тополовград</t>
  </si>
  <si>
    <t>7610</t>
  </si>
  <si>
    <t>Харманли</t>
  </si>
  <si>
    <t>7611</t>
  </si>
  <si>
    <t>Хасково</t>
  </si>
  <si>
    <t>7701</t>
  </si>
  <si>
    <t>Велики Преслав</t>
  </si>
  <si>
    <t>7702</t>
  </si>
  <si>
    <t>Венец</t>
  </si>
  <si>
    <t>7703</t>
  </si>
  <si>
    <t>Върбица</t>
  </si>
  <si>
    <t>7704</t>
  </si>
  <si>
    <t>Каолиново</t>
  </si>
  <si>
    <t>7705</t>
  </si>
  <si>
    <t>Каспичан</t>
  </si>
  <si>
    <t>7706</t>
  </si>
  <si>
    <t>Никола Козлево</t>
  </si>
  <si>
    <t>7707</t>
  </si>
  <si>
    <t>Нови пазар</t>
  </si>
  <si>
    <t>7708</t>
  </si>
  <si>
    <t>Смядово</t>
  </si>
  <si>
    <t>7709</t>
  </si>
  <si>
    <t>Хитрино</t>
  </si>
  <si>
    <t>7710</t>
  </si>
  <si>
    <t>Шумен</t>
  </si>
  <si>
    <t>7801</t>
  </si>
  <si>
    <t>Болярово</t>
  </si>
  <si>
    <t>7802</t>
  </si>
  <si>
    <t>Елхово</t>
  </si>
  <si>
    <t>7803</t>
  </si>
  <si>
    <t>Стралджа</t>
  </si>
  <si>
    <t>7804</t>
  </si>
  <si>
    <t>Тунджа</t>
  </si>
  <si>
    <t>7805</t>
  </si>
  <si>
    <t>Ямбол</t>
  </si>
  <si>
    <t>Date</t>
  </si>
  <si>
    <t>януари</t>
  </si>
  <si>
    <t>февруари</t>
  </si>
  <si>
    <t>март</t>
  </si>
  <si>
    <t>април</t>
  </si>
  <si>
    <t>май</t>
  </si>
  <si>
    <t>юни</t>
  </si>
  <si>
    <t>юли</t>
  </si>
  <si>
    <t>август</t>
  </si>
  <si>
    <t>септември</t>
  </si>
  <si>
    <t>октомври</t>
  </si>
  <si>
    <t>ноември</t>
  </si>
  <si>
    <t>декември</t>
  </si>
  <si>
    <t>Изберете група</t>
  </si>
  <si>
    <t>101 Изпълнителни и законодателни органи</t>
  </si>
  <si>
    <t>Група А) Изпълнителни и законодателни органи</t>
  </si>
  <si>
    <t>102 Общи служби</t>
  </si>
  <si>
    <t>Група Б) Общи служби</t>
  </si>
  <si>
    <t>103 Наука</t>
  </si>
  <si>
    <t>Група В) Наука</t>
  </si>
  <si>
    <t>201 Отбрана</t>
  </si>
  <si>
    <t>Група А) Отбрана</t>
  </si>
  <si>
    <t>202 Полиция, вътрешен ред и сигурност</t>
  </si>
  <si>
    <t>Група Б) Полиция, вътрешен ред и сигурност</t>
  </si>
  <si>
    <t>203 Съдебна власт</t>
  </si>
  <si>
    <t>Група В) Съдебна власт</t>
  </si>
  <si>
    <t>204 Администрация на затворите</t>
  </si>
  <si>
    <t>Група Г) Администрация на затворите</t>
  </si>
  <si>
    <t>205 Защита на населението, управление и дейности при стихийни бедствия и аварии</t>
  </si>
  <si>
    <t>Група Д) Защита на населението, управление и дейности при стихийни бедствия и аварии</t>
  </si>
  <si>
    <t>301 Образование</t>
  </si>
  <si>
    <t>III. Функция Образование</t>
  </si>
  <si>
    <t>401 Здравеопазване</t>
  </si>
  <si>
    <t>IV. Функция Здравеопазване</t>
  </si>
  <si>
    <t>Група А) Пенсии</t>
  </si>
  <si>
    <t>502 Социални помощи и обезщетения</t>
  </si>
  <si>
    <t>Група Б) Социални помощи и обезщетения</t>
  </si>
  <si>
    <t>503 Програми, дейности и служби по социалното осигуряване, подпомагане и заетостта</t>
  </si>
  <si>
    <t>Група В) Програми, дейности и служби по социалното осигуряване, подпомагане и заетостта</t>
  </si>
  <si>
    <t>601 Жилищно строителство, благоустройство, комунално стопанство</t>
  </si>
  <si>
    <t>Група А) Жилищно строителство, благоустройство, комунално стопанство</t>
  </si>
  <si>
    <t>602 Опазване на околната среда</t>
  </si>
  <si>
    <t>Група Б) Опазване на околната среда</t>
  </si>
  <si>
    <t>701 Почивно дело</t>
  </si>
  <si>
    <t>Група А) Почивно дело</t>
  </si>
  <si>
    <t>702 Физическа култура и спорт</t>
  </si>
  <si>
    <t>Група Б) Физическа култура и спорт</t>
  </si>
  <si>
    <t>703 Култура</t>
  </si>
  <si>
    <t>Група В) Култура</t>
  </si>
  <si>
    <t>704 Религиозно дело</t>
  </si>
  <si>
    <t>Група Г) Религиозно дело</t>
  </si>
  <si>
    <t>801 Минно дело, горива и енергия</t>
  </si>
  <si>
    <t>Група А) Минно дело, горива и енергия</t>
  </si>
  <si>
    <t>802 Селско стопанство, горско стопанство, лов и риболов</t>
  </si>
  <si>
    <t>Група Б) Селско стопанство, горско стопанство, лов и риболов</t>
  </si>
  <si>
    <t>803 Транспорт и съобщения</t>
  </si>
  <si>
    <t>Група В) Транспорт и съобщения</t>
  </si>
  <si>
    <t>804 Промишленост и строителство</t>
  </si>
  <si>
    <t>Група Г) Промишленост и строителство</t>
  </si>
  <si>
    <t>805 Туризъм</t>
  </si>
  <si>
    <t>Група Д) Туризъм</t>
  </si>
  <si>
    <t>806 Други дейности по икономиката</t>
  </si>
  <si>
    <t>Група Е) Други дейности по икономиката</t>
  </si>
  <si>
    <t>901 Разходи некласифицирани в другите функции</t>
  </si>
  <si>
    <t>IX. Функция Разходи некласифицирани в другите функции</t>
  </si>
  <si>
    <t>step</t>
  </si>
  <si>
    <t>gotocell</t>
  </si>
  <si>
    <t>c783</t>
  </si>
  <si>
    <t>nextcell</t>
  </si>
  <si>
    <t>INF copyrf</t>
  </si>
  <si>
    <t>i12:r149</t>
  </si>
  <si>
    <t>dejKN</t>
  </si>
  <si>
    <t>d618</t>
  </si>
  <si>
    <t>Step:</t>
  </si>
  <si>
    <t xml:space="preserve">        II.1. РАЗХОДИ ПО ДЕЙНОСТИ</t>
  </si>
  <si>
    <t>II.1. РАЗХОДИ ПО ДЕЙНОСТИ</t>
  </si>
  <si>
    <t>НАИМЕНОВАНИЯ НА ПАРАГРАФИТЕ И ПОДПАРАГРАФИТЕ</t>
  </si>
  <si>
    <t>&lt;------          ГРУПА    -  код  по  ЕБК</t>
  </si>
  <si>
    <t>(наименование на дейността)</t>
  </si>
  <si>
    <t>Разходи за лихви и отстъпки по облигации, емитирани и търгувани на международните капиталови пазари</t>
  </si>
  <si>
    <t>край на група</t>
  </si>
  <si>
    <t>b1859</t>
  </si>
  <si>
    <t>М.Димова</t>
  </si>
  <si>
    <t>М.Радова</t>
  </si>
  <si>
    <t>Е.Юсуф</t>
  </si>
  <si>
    <t>madjarovo@abv.bg</t>
  </si>
</sst>
</file>

<file path=xl/styles.xml><?xml version="1.0" encoding="utf-8"?>
<styleSheet xmlns="http://schemas.openxmlformats.org/spreadsheetml/2006/main">
  <numFmts count="14">
    <numFmt numFmtId="164" formatCode="dd\.m\.yyyy&quot; г.&quot;;@"/>
    <numFmt numFmtId="165" formatCode="000"/>
    <numFmt numFmtId="166" formatCode="##0"/>
    <numFmt numFmtId="167" formatCode="0#\-0#"/>
    <numFmt numFmtId="168" formatCode="\x"/>
    <numFmt numFmtId="169" formatCode="0.0"/>
    <numFmt numFmtId="170" formatCode="00\-0#"/>
    <numFmt numFmtId="171" formatCode="d/mm/yyyy&quot; г.&quot;"/>
    <numFmt numFmtId="172" formatCode="0000"/>
    <numFmt numFmtId="173" formatCode="#,##0;[Red]\(#,##0\)"/>
    <numFmt numFmtId="174" formatCode="#,##0;\(#,##0\)"/>
    <numFmt numFmtId="175" formatCode="0\ #\ #"/>
    <numFmt numFmtId="176" formatCode="0\ 0\ 0\ 0"/>
    <numFmt numFmtId="177" formatCode="&quot;II. ОБЩО РАЗХОДИ ЗА ДЕЙНОСТ &quot;0&quot;&quot;0&quot;&quot;0&quot;&quot;0"/>
  </numFmts>
  <fonts count="139">
    <font>
      <sz val="10"/>
      <name val="Hebar"/>
    </font>
    <font>
      <u/>
      <sz val="11"/>
      <color indexed="12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0"/>
      <name val="Arial Cyr"/>
    </font>
    <font>
      <sz val="12"/>
      <name val="Times New Roman CYR"/>
      <family val="1"/>
    </font>
    <font>
      <sz val="12"/>
      <name val="UnvCyr"/>
      <family val="2"/>
    </font>
    <font>
      <b/>
      <sz val="12"/>
      <name val="Times New Roman Cyr"/>
    </font>
    <font>
      <b/>
      <sz val="12"/>
      <color indexed="20"/>
      <name val="Times New Roman CYR"/>
    </font>
    <font>
      <sz val="12"/>
      <color indexed="9"/>
      <name val="Times New Roman CYR"/>
      <family val="1"/>
    </font>
    <font>
      <sz val="14"/>
      <name val="Times New Roman CYR"/>
      <family val="1"/>
    </font>
    <font>
      <sz val="12"/>
      <color indexed="16"/>
      <name val="Times New Roman CYR"/>
      <family val="1"/>
    </font>
    <font>
      <b/>
      <i/>
      <sz val="14"/>
      <color indexed="16"/>
      <name val="Times New Roman bold"/>
    </font>
    <font>
      <b/>
      <sz val="12"/>
      <color indexed="18"/>
      <name val="Times New Roman Cyr"/>
      <family val="1"/>
    </font>
    <font>
      <b/>
      <i/>
      <sz val="14"/>
      <color indexed="18"/>
      <name val="Times New Roman Cyr"/>
    </font>
    <font>
      <b/>
      <sz val="16"/>
      <name val="Times New Roman Cyr"/>
    </font>
    <font>
      <b/>
      <sz val="12"/>
      <color indexed="18"/>
      <name val="Times New Roman"/>
      <family val="1"/>
    </font>
    <font>
      <b/>
      <i/>
      <sz val="12"/>
      <color indexed="18"/>
      <name val="Times New Roman"/>
      <family val="1"/>
    </font>
    <font>
      <b/>
      <sz val="12"/>
      <color indexed="18"/>
      <name val="Times New Roman CYR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18"/>
      <name val="Times New Roman"/>
      <family val="1"/>
    </font>
    <font>
      <sz val="14"/>
      <name val="Times New Roman"/>
      <family val="1"/>
    </font>
    <font>
      <sz val="14"/>
      <name val="Times New Roman CYR"/>
    </font>
    <font>
      <b/>
      <sz val="12"/>
      <color indexed="18"/>
      <name val="Times New Roman CYR"/>
      <family val="1"/>
    </font>
    <font>
      <sz val="12"/>
      <color indexed="18"/>
      <name val="Times New Roman CYR"/>
    </font>
    <font>
      <b/>
      <sz val="12"/>
      <name val="Times New Roman CYR"/>
      <family val="1"/>
    </font>
    <font>
      <i/>
      <sz val="12"/>
      <name val="Times New Roman Cyr"/>
      <family val="1"/>
    </font>
    <font>
      <b/>
      <i/>
      <sz val="12"/>
      <name val="Times New Roman CYR"/>
      <family val="1"/>
    </font>
    <font>
      <sz val="12"/>
      <color indexed="20"/>
      <name val="Times New Roman Cyr"/>
    </font>
    <font>
      <sz val="12"/>
      <name val="Times New Roman CYR"/>
    </font>
    <font>
      <sz val="12"/>
      <color indexed="12"/>
      <name val="Times New Roman CYR"/>
      <family val="1"/>
    </font>
    <font>
      <i/>
      <sz val="12"/>
      <name val="Times New Roman CYR"/>
    </font>
    <font>
      <b/>
      <i/>
      <sz val="12"/>
      <name val="Times New Roman CYR"/>
    </font>
    <font>
      <b/>
      <i/>
      <sz val="12"/>
      <color indexed="10"/>
      <name val="Times New Roman CYR"/>
    </font>
    <font>
      <b/>
      <sz val="9"/>
      <color indexed="18"/>
      <name val="Times New Roman CYR"/>
    </font>
    <font>
      <b/>
      <i/>
      <sz val="12"/>
      <color indexed="18"/>
      <name val="Times New Roman CYR"/>
    </font>
    <font>
      <i/>
      <sz val="12"/>
      <color indexed="9"/>
      <name val="Times New Roman CYR"/>
      <family val="1"/>
    </font>
    <font>
      <sz val="11"/>
      <color indexed="16"/>
      <name val="Times New Roman CYR"/>
      <family val="1"/>
    </font>
    <font>
      <b/>
      <sz val="13"/>
      <color indexed="16"/>
      <name val="Times New Roman CYR"/>
    </font>
    <font>
      <b/>
      <i/>
      <sz val="12"/>
      <color indexed="16"/>
      <name val="Times New Roman CYR"/>
    </font>
    <font>
      <sz val="11"/>
      <name val="Times New Roman CYR"/>
      <family val="1"/>
    </font>
    <font>
      <sz val="12"/>
      <color indexed="16"/>
      <name val="Times New Roman CYR"/>
    </font>
    <font>
      <b/>
      <sz val="12"/>
      <color indexed="16"/>
      <name val="Times New Roman CYR"/>
      <family val="1"/>
    </font>
    <font>
      <b/>
      <sz val="11"/>
      <color indexed="16"/>
      <name val="Times New Roman CYR"/>
      <family val="1"/>
    </font>
    <font>
      <sz val="12"/>
      <name val="Times New Roman Cyr"/>
      <family val="1"/>
    </font>
    <font>
      <b/>
      <i/>
      <sz val="12"/>
      <name val="Times New Roman Cyr"/>
      <family val="1"/>
    </font>
    <font>
      <b/>
      <sz val="11"/>
      <name val="Times New Roman CYR"/>
      <family val="1"/>
    </font>
    <font>
      <i/>
      <sz val="12"/>
      <color indexed="18"/>
      <name val="Times New Roman Cyr"/>
      <family val="1"/>
    </font>
    <font>
      <i/>
      <sz val="12"/>
      <color indexed="10"/>
      <name val="Times New Roman CYR"/>
    </font>
    <font>
      <b/>
      <sz val="9"/>
      <color indexed="16"/>
      <name val="Times New Roman CYR"/>
    </font>
    <font>
      <b/>
      <sz val="12"/>
      <color indexed="16"/>
      <name val="Times New Roman CYR"/>
    </font>
    <font>
      <sz val="12"/>
      <color indexed="10"/>
      <name val="Times New Roman CYR"/>
      <family val="1"/>
    </font>
    <font>
      <sz val="12"/>
      <color indexed="20"/>
      <name val="Times New Roman CYR"/>
      <family val="1"/>
    </font>
    <font>
      <b/>
      <sz val="12"/>
      <color indexed="20"/>
      <name val="Times New Roman Cyr"/>
    </font>
    <font>
      <b/>
      <i/>
      <sz val="12"/>
      <color indexed="20"/>
      <name val="Times New Roman CYR"/>
    </font>
    <font>
      <i/>
      <sz val="12"/>
      <color indexed="20"/>
      <name val="Times New Roman CYR"/>
    </font>
    <font>
      <b/>
      <i/>
      <sz val="10"/>
      <color indexed="20"/>
      <name val="Times New Roman CYR"/>
      <family val="1"/>
    </font>
    <font>
      <b/>
      <i/>
      <sz val="12"/>
      <color indexed="20"/>
      <name val="Times New Roman CYR"/>
      <family val="1"/>
    </font>
    <font>
      <b/>
      <sz val="12"/>
      <color indexed="20"/>
      <name val="Times New Roman CYR"/>
      <family val="1"/>
    </font>
    <font>
      <sz val="12"/>
      <color indexed="20"/>
      <name val="Times New Roman CYR"/>
    </font>
    <font>
      <sz val="12"/>
      <color indexed="10"/>
      <name val="Times New Roman CYR"/>
    </font>
    <font>
      <b/>
      <sz val="12"/>
      <color indexed="12"/>
      <name val="Times New Roman CYR"/>
      <family val="1"/>
    </font>
    <font>
      <b/>
      <sz val="9"/>
      <color indexed="20"/>
      <name val="Times New Roman Cyr"/>
    </font>
    <font>
      <b/>
      <sz val="12"/>
      <color indexed="9"/>
      <name val="Times New Roman"/>
      <family val="1"/>
    </font>
    <font>
      <b/>
      <sz val="12"/>
      <color indexed="59"/>
      <name val="Times New Roman CYR"/>
    </font>
    <font>
      <sz val="12"/>
      <color indexed="59"/>
      <name val="Times New Roman CYR"/>
      <family val="1"/>
    </font>
    <font>
      <b/>
      <i/>
      <sz val="12"/>
      <color indexed="59"/>
      <name val="Times New Roman CYR"/>
      <family val="1"/>
    </font>
    <font>
      <b/>
      <sz val="12"/>
      <color indexed="59"/>
      <name val="Times New Roman CYR"/>
      <family val="1"/>
    </font>
    <font>
      <sz val="12"/>
      <color indexed="59"/>
      <name val="Times New Roman CYR"/>
    </font>
    <font>
      <b/>
      <sz val="12"/>
      <name val="Times New Roman CYR"/>
    </font>
    <font>
      <sz val="11"/>
      <name val="Times New Roman Cyr"/>
    </font>
    <font>
      <sz val="10"/>
      <name val="Times New Roman CYR"/>
    </font>
    <font>
      <b/>
      <sz val="9"/>
      <color indexed="59"/>
      <name val="Times New Roman CYR"/>
      <family val="1"/>
    </font>
    <font>
      <b/>
      <i/>
      <sz val="12"/>
      <color indexed="59"/>
      <name val="Times New Roman CYR"/>
    </font>
    <font>
      <sz val="11"/>
      <color indexed="9"/>
      <name val="Times New Roman"/>
      <family val="1"/>
    </font>
    <font>
      <i/>
      <sz val="12"/>
      <color indexed="18"/>
      <name val="Times New Roman CYR"/>
    </font>
    <font>
      <i/>
      <sz val="12"/>
      <color indexed="16"/>
      <name val="Times New Roman CYR"/>
    </font>
    <font>
      <b/>
      <i/>
      <sz val="12"/>
      <color indexed="18"/>
      <name val="Times New Roman Bold"/>
    </font>
    <font>
      <u/>
      <sz val="10"/>
      <color indexed="12"/>
      <name val="Hebar"/>
    </font>
    <font>
      <sz val="10"/>
      <color indexed="8"/>
      <name val="Times New Roman"/>
      <family val="1"/>
    </font>
    <font>
      <b/>
      <sz val="11"/>
      <color indexed="18"/>
      <name val="Times New Roman"/>
      <family val="1"/>
    </font>
    <font>
      <b/>
      <i/>
      <sz val="11"/>
      <color indexed="10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8"/>
      <name val="Tahoma"/>
      <family val="2"/>
    </font>
    <font>
      <sz val="11"/>
      <color indexed="8"/>
      <name val="Tahoma"/>
      <family val="2"/>
    </font>
    <font>
      <sz val="9"/>
      <color indexed="8"/>
      <name val="Tahoma"/>
      <family val="2"/>
    </font>
    <font>
      <i/>
      <u/>
      <sz val="9"/>
      <color indexed="8"/>
      <name val="Times New Roman"/>
      <family val="1"/>
    </font>
    <font>
      <sz val="9"/>
      <color indexed="8"/>
      <name val="Times New Roman"/>
      <family val="1"/>
    </font>
    <font>
      <i/>
      <u/>
      <sz val="9"/>
      <color indexed="8"/>
      <name val="Tahoma"/>
      <family val="2"/>
    </font>
    <font>
      <b/>
      <sz val="12"/>
      <color indexed="8"/>
      <name val="Tahoma"/>
      <family val="2"/>
    </font>
    <font>
      <sz val="12"/>
      <color indexed="8"/>
      <name val="Tahoma"/>
      <family val="2"/>
    </font>
    <font>
      <i/>
      <u/>
      <sz val="10"/>
      <color indexed="8"/>
      <name val="Times New Roman"/>
      <family val="1"/>
    </font>
    <font>
      <b/>
      <sz val="10"/>
      <name val="Hebar"/>
    </font>
    <font>
      <b/>
      <sz val="10"/>
      <name val="Arial"/>
      <family val="2"/>
    </font>
    <font>
      <b/>
      <sz val="14"/>
      <name val="Times New Roman"/>
      <family val="1"/>
    </font>
    <font>
      <b/>
      <i/>
      <sz val="14"/>
      <color indexed="20"/>
      <name val="Times New Roman"/>
      <family val="1"/>
    </font>
    <font>
      <b/>
      <i/>
      <sz val="14"/>
      <color indexed="16"/>
      <name val="Times New Roman"/>
      <family val="1"/>
    </font>
    <font>
      <b/>
      <i/>
      <sz val="14"/>
      <color indexed="18"/>
      <name val="Times New Roman"/>
      <family val="1"/>
    </font>
    <font>
      <sz val="12"/>
      <name val="Arial"/>
      <family val="2"/>
    </font>
    <font>
      <b/>
      <i/>
      <sz val="12"/>
      <name val="Times New Roman Bold"/>
    </font>
    <font>
      <i/>
      <sz val="12"/>
      <name val="Times New Roman Bold"/>
    </font>
    <font>
      <b/>
      <sz val="10"/>
      <name val="Times New Roman CYR"/>
    </font>
    <font>
      <sz val="10"/>
      <name val="Times New Roman Cyr"/>
      <family val="1"/>
    </font>
    <font>
      <b/>
      <i/>
      <sz val="14"/>
      <color indexed="20"/>
      <name val="Times New Roman CYR"/>
    </font>
    <font>
      <b/>
      <sz val="13"/>
      <color indexed="18"/>
      <name val="Times New Roman CYR"/>
      <family val="1"/>
    </font>
    <font>
      <b/>
      <sz val="13"/>
      <color indexed="16"/>
      <name val="Times New Roman CYR"/>
      <family val="1"/>
    </font>
    <font>
      <sz val="12"/>
      <color indexed="18"/>
      <name val="Times New Roman CYR"/>
      <family val="1"/>
    </font>
    <font>
      <b/>
      <i/>
      <sz val="14"/>
      <color indexed="10"/>
      <name val="Times New Roman CYR"/>
      <family val="1"/>
    </font>
    <font>
      <b/>
      <sz val="14"/>
      <color indexed="10"/>
      <name val="Times New Roman CYR"/>
      <family val="1"/>
    </font>
    <font>
      <b/>
      <sz val="12"/>
      <color indexed="62"/>
      <name val="Times New Roman CYR"/>
    </font>
    <font>
      <b/>
      <i/>
      <sz val="12"/>
      <color indexed="62"/>
      <name val="Times New Roman CYR"/>
    </font>
    <font>
      <b/>
      <sz val="14"/>
      <color indexed="18"/>
      <name val="Times New Roman CYR"/>
      <family val="1"/>
    </font>
    <font>
      <b/>
      <i/>
      <sz val="12"/>
      <color indexed="18"/>
      <name val="Times New Roman Cyr"/>
      <family val="1"/>
    </font>
    <font>
      <sz val="12"/>
      <color indexed="18"/>
      <name val="Times New Roman Bold"/>
    </font>
    <font>
      <b/>
      <i/>
      <sz val="12"/>
      <color indexed="18"/>
      <name val="Times New Roman BOLD"/>
    </font>
    <font>
      <b/>
      <sz val="14"/>
      <color indexed="16"/>
      <name val="Times New Roman CYR"/>
      <family val="1"/>
    </font>
    <font>
      <b/>
      <i/>
      <sz val="12"/>
      <color indexed="16"/>
      <name val="Times New Roman BOLD"/>
    </font>
    <font>
      <sz val="12"/>
      <color indexed="16"/>
      <name val="Times New Roman Bold"/>
    </font>
    <font>
      <b/>
      <i/>
      <sz val="11"/>
      <color indexed="18"/>
      <name val="Times New Roman Bold"/>
    </font>
    <font>
      <sz val="12"/>
      <name val="Times New Roman Bold"/>
    </font>
    <font>
      <b/>
      <i/>
      <sz val="12"/>
      <color indexed="17"/>
      <name val="Times New Roman Bold"/>
    </font>
    <font>
      <b/>
      <sz val="12"/>
      <color indexed="10"/>
      <name val="Times New Roman CYR"/>
    </font>
    <font>
      <b/>
      <i/>
      <sz val="14"/>
      <color indexed="18"/>
      <name val="Times New Roman CYR"/>
      <family val="1"/>
    </font>
    <font>
      <sz val="10"/>
      <color indexed="8"/>
      <name val="Times New Roman Cyr"/>
      <family val="1"/>
    </font>
    <font>
      <b/>
      <sz val="10"/>
      <color indexed="8"/>
      <name val="Times New Roman Cyr"/>
      <family val="1"/>
    </font>
    <font>
      <b/>
      <i/>
      <sz val="10"/>
      <color indexed="62"/>
      <name val="Times New Roman Cyr"/>
      <family val="1"/>
    </font>
    <font>
      <b/>
      <i/>
      <sz val="10"/>
      <color indexed="8"/>
      <name val="Times New Roman Cyr"/>
      <family val="1"/>
    </font>
    <font>
      <b/>
      <i/>
      <sz val="10"/>
      <color indexed="10"/>
      <name val="Times New Roman CYR"/>
      <family val="1"/>
    </font>
    <font>
      <b/>
      <sz val="12"/>
      <color indexed="9"/>
      <name val="Times New Roman Cyr"/>
    </font>
    <font>
      <sz val="12"/>
      <color indexed="9"/>
      <name val="Times New Roman CYR"/>
    </font>
    <font>
      <sz val="12"/>
      <color indexed="57"/>
      <name val="Times New Roman CYR"/>
      <family val="1"/>
    </font>
    <font>
      <b/>
      <sz val="12"/>
      <color indexed="9"/>
      <name val="Times New Roman CYR"/>
      <family val="1"/>
    </font>
    <font>
      <sz val="10"/>
      <name val="Hebar"/>
    </font>
    <font>
      <sz val="10"/>
      <name val="Hebar"/>
      <family val="2"/>
    </font>
    <font>
      <i/>
      <u/>
      <sz val="10"/>
      <color indexed="12"/>
      <name val="Hebar"/>
      <family val="2"/>
    </font>
  </fonts>
  <fills count="16">
    <fill>
      <patternFill patternType="none"/>
    </fill>
    <fill>
      <patternFill patternType="gray125"/>
    </fill>
    <fill>
      <patternFill patternType="solid">
        <fgColor indexed="10"/>
        <bgColor indexed="60"/>
      </patternFill>
    </fill>
    <fill>
      <patternFill patternType="solid">
        <fgColor indexed="57"/>
        <bgColor indexed="17"/>
      </patternFill>
    </fill>
    <fill>
      <patternFill patternType="solid">
        <fgColor indexed="9"/>
        <bgColor indexed="27"/>
      </patternFill>
    </fill>
    <fill>
      <patternFill patternType="solid">
        <fgColor indexed="11"/>
        <bgColor indexed="49"/>
      </patternFill>
    </fill>
    <fill>
      <patternFill patternType="solid">
        <fgColor indexed="26"/>
        <bgColor indexed="43"/>
      </patternFill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49"/>
      </patternFill>
    </fill>
    <fill>
      <patternFill patternType="solid">
        <fgColor indexed="29"/>
        <bgColor indexed="45"/>
      </patternFill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25"/>
        <bgColor indexed="61"/>
      </patternFill>
    </fill>
  </fills>
  <borders count="111">
    <border>
      <left/>
      <right/>
      <top/>
      <bottom/>
      <diagonal/>
    </border>
    <border>
      <left style="thin">
        <color indexed="27"/>
      </left>
      <right style="thin">
        <color indexed="27"/>
      </right>
      <top style="thin">
        <color indexed="27"/>
      </top>
      <bottom style="thin">
        <color indexed="27"/>
      </bottom>
      <diagonal/>
    </border>
    <border>
      <left/>
      <right style="thin">
        <color indexed="27"/>
      </right>
      <top style="thin">
        <color indexed="27"/>
      </top>
      <bottom style="thin">
        <color indexed="27"/>
      </bottom>
      <diagonal/>
    </border>
    <border>
      <left style="medium">
        <color indexed="27"/>
      </left>
      <right/>
      <top style="medium">
        <color indexed="27"/>
      </top>
      <bottom style="thin">
        <color indexed="27"/>
      </bottom>
      <diagonal/>
    </border>
    <border>
      <left/>
      <right/>
      <top style="medium">
        <color indexed="27"/>
      </top>
      <bottom style="thin">
        <color indexed="27"/>
      </bottom>
      <diagonal/>
    </border>
    <border>
      <left style="medium">
        <color indexed="27"/>
      </left>
      <right style="medium">
        <color indexed="27"/>
      </right>
      <top style="medium">
        <color indexed="27"/>
      </top>
      <bottom style="medium">
        <color indexed="27"/>
      </bottom>
      <diagonal/>
    </border>
    <border>
      <left style="medium">
        <color indexed="27"/>
      </left>
      <right style="thin">
        <color indexed="27"/>
      </right>
      <top style="thin">
        <color indexed="27"/>
      </top>
      <bottom style="thin">
        <color indexed="27"/>
      </bottom>
      <diagonal/>
    </border>
    <border>
      <left style="thin">
        <color indexed="27"/>
      </left>
      <right/>
      <top style="thin">
        <color indexed="27"/>
      </top>
      <bottom style="thin">
        <color indexed="27"/>
      </bottom>
      <diagonal/>
    </border>
    <border>
      <left style="medium">
        <color indexed="27"/>
      </left>
      <right style="medium">
        <color indexed="27"/>
      </right>
      <top/>
      <bottom style="thin">
        <color indexed="27"/>
      </bottom>
      <diagonal/>
    </border>
    <border>
      <left style="medium">
        <color indexed="27"/>
      </left>
      <right/>
      <top/>
      <bottom style="thin">
        <color indexed="27"/>
      </bottom>
      <diagonal/>
    </border>
    <border>
      <left/>
      <right/>
      <top/>
      <bottom style="thin">
        <color indexed="27"/>
      </bottom>
      <diagonal/>
    </border>
    <border>
      <left style="thin">
        <color indexed="27"/>
      </left>
      <right/>
      <top/>
      <bottom style="thin">
        <color indexed="27"/>
      </bottom>
      <diagonal/>
    </border>
    <border>
      <left/>
      <right/>
      <top style="thin">
        <color indexed="27"/>
      </top>
      <bottom style="thin">
        <color indexed="27"/>
      </bottom>
      <diagonal/>
    </border>
    <border>
      <left style="medium">
        <color indexed="27"/>
      </left>
      <right/>
      <top/>
      <bottom/>
      <diagonal/>
    </border>
    <border>
      <left style="thin">
        <color indexed="27"/>
      </left>
      <right style="thin">
        <color indexed="27"/>
      </right>
      <top style="thin">
        <color indexed="27"/>
      </top>
      <bottom style="hair">
        <color indexed="27"/>
      </bottom>
      <diagonal/>
    </border>
    <border>
      <left/>
      <right/>
      <top style="thin">
        <color indexed="27"/>
      </top>
      <bottom style="hair">
        <color indexed="27"/>
      </bottom>
      <diagonal/>
    </border>
    <border>
      <left style="medium">
        <color indexed="27"/>
      </left>
      <right style="medium">
        <color indexed="27"/>
      </right>
      <top style="thin">
        <color indexed="27"/>
      </top>
      <bottom style="hair">
        <color indexed="27"/>
      </bottom>
      <diagonal/>
    </border>
    <border>
      <left style="thin">
        <color indexed="27"/>
      </left>
      <right style="thin">
        <color indexed="27"/>
      </right>
      <top style="hair">
        <color indexed="27"/>
      </top>
      <bottom style="hair">
        <color indexed="27"/>
      </bottom>
      <diagonal/>
    </border>
    <border>
      <left/>
      <right/>
      <top style="hair">
        <color indexed="27"/>
      </top>
      <bottom style="hair">
        <color indexed="27"/>
      </bottom>
      <diagonal/>
    </border>
    <border>
      <left style="medium">
        <color indexed="27"/>
      </left>
      <right style="medium">
        <color indexed="27"/>
      </right>
      <top style="hair">
        <color indexed="27"/>
      </top>
      <bottom style="hair">
        <color indexed="27"/>
      </bottom>
      <diagonal/>
    </border>
    <border>
      <left style="thin">
        <color indexed="27"/>
      </left>
      <right/>
      <top style="hair">
        <color indexed="27"/>
      </top>
      <bottom style="hair">
        <color indexed="27"/>
      </bottom>
      <diagonal/>
    </border>
    <border>
      <left style="thin">
        <color indexed="27"/>
      </left>
      <right style="thin">
        <color indexed="27"/>
      </right>
      <top style="hair">
        <color indexed="27"/>
      </top>
      <bottom/>
      <diagonal/>
    </border>
    <border>
      <left style="thin">
        <color indexed="27"/>
      </left>
      <right/>
      <top style="hair">
        <color indexed="27"/>
      </top>
      <bottom/>
      <diagonal/>
    </border>
    <border>
      <left style="medium">
        <color indexed="27"/>
      </left>
      <right style="medium">
        <color indexed="27"/>
      </right>
      <top style="hair">
        <color indexed="27"/>
      </top>
      <bottom/>
      <diagonal/>
    </border>
    <border>
      <left style="medium">
        <color indexed="27"/>
      </left>
      <right/>
      <top style="thin">
        <color indexed="27"/>
      </top>
      <bottom style="thin">
        <color indexed="27"/>
      </bottom>
      <diagonal/>
    </border>
    <border>
      <left style="medium">
        <color indexed="27"/>
      </left>
      <right style="medium">
        <color indexed="27"/>
      </right>
      <top style="thin">
        <color indexed="27"/>
      </top>
      <bottom style="thin">
        <color indexed="27"/>
      </bottom>
      <diagonal/>
    </border>
    <border>
      <left/>
      <right/>
      <top style="hair">
        <color indexed="27"/>
      </top>
      <bottom style="thin">
        <color indexed="27"/>
      </bottom>
      <diagonal/>
    </border>
    <border>
      <left style="medium">
        <color indexed="27"/>
      </left>
      <right style="medium">
        <color indexed="27"/>
      </right>
      <top style="hair">
        <color indexed="27"/>
      </top>
      <bottom style="thin">
        <color indexed="27"/>
      </bottom>
      <diagonal/>
    </border>
    <border>
      <left style="thin">
        <color indexed="27"/>
      </left>
      <right/>
      <top style="thin">
        <color indexed="27"/>
      </top>
      <bottom style="hair">
        <color indexed="27"/>
      </bottom>
      <diagonal/>
    </border>
    <border>
      <left style="thin">
        <color indexed="27"/>
      </left>
      <right style="thin">
        <color indexed="27"/>
      </right>
      <top style="hair">
        <color indexed="27"/>
      </top>
      <bottom style="thin">
        <color indexed="27"/>
      </bottom>
      <diagonal/>
    </border>
    <border>
      <left style="thin">
        <color indexed="27"/>
      </left>
      <right/>
      <top style="hair">
        <color indexed="27"/>
      </top>
      <bottom style="thin">
        <color indexed="27"/>
      </bottom>
      <diagonal/>
    </border>
    <border>
      <left/>
      <right/>
      <top style="hair">
        <color indexed="27"/>
      </top>
      <bottom/>
      <diagonal/>
    </border>
    <border>
      <left style="thin">
        <color indexed="27"/>
      </left>
      <right style="thin">
        <color indexed="27"/>
      </right>
      <top/>
      <bottom/>
      <diagonal/>
    </border>
    <border>
      <left/>
      <right style="medium">
        <color indexed="27"/>
      </right>
      <top/>
      <bottom/>
      <diagonal/>
    </border>
    <border>
      <left style="medium">
        <color indexed="27"/>
      </left>
      <right style="thin">
        <color indexed="27"/>
      </right>
      <top style="thin">
        <color indexed="27"/>
      </top>
      <bottom style="double">
        <color indexed="27"/>
      </bottom>
      <diagonal/>
    </border>
    <border>
      <left style="thin">
        <color indexed="27"/>
      </left>
      <right style="thin">
        <color indexed="27"/>
      </right>
      <top style="thin">
        <color indexed="27"/>
      </top>
      <bottom style="double">
        <color indexed="27"/>
      </bottom>
      <diagonal/>
    </border>
    <border>
      <left style="thin">
        <color indexed="27"/>
      </left>
      <right/>
      <top style="thin">
        <color indexed="27"/>
      </top>
      <bottom style="double">
        <color indexed="27"/>
      </bottom>
      <diagonal/>
    </border>
    <border>
      <left style="medium">
        <color indexed="27"/>
      </left>
      <right style="medium">
        <color indexed="27"/>
      </right>
      <top/>
      <bottom style="double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7"/>
      </left>
      <right style="thin">
        <color indexed="27"/>
      </right>
      <top/>
      <bottom style="thin">
        <color indexed="27"/>
      </bottom>
      <diagonal/>
    </border>
    <border>
      <left style="medium">
        <color indexed="27"/>
      </left>
      <right/>
      <top style="thin">
        <color indexed="27"/>
      </top>
      <bottom/>
      <diagonal/>
    </border>
    <border>
      <left/>
      <right/>
      <top style="thin">
        <color indexed="27"/>
      </top>
      <bottom/>
      <diagonal/>
    </border>
    <border>
      <left style="medium">
        <color indexed="27"/>
      </left>
      <right style="medium">
        <color indexed="27"/>
      </right>
      <top/>
      <bottom/>
      <diagonal/>
    </border>
    <border>
      <left style="medium">
        <color indexed="27"/>
      </left>
      <right style="medium">
        <color indexed="27"/>
      </right>
      <top style="thin">
        <color indexed="27"/>
      </top>
      <bottom/>
      <diagonal/>
    </border>
    <border>
      <left style="medium">
        <color indexed="27"/>
      </left>
      <right style="thin">
        <color indexed="27"/>
      </right>
      <top/>
      <bottom/>
      <diagonal/>
    </border>
    <border>
      <left style="thin">
        <color indexed="27"/>
      </left>
      <right style="thin">
        <color indexed="27"/>
      </right>
      <top style="dashed">
        <color indexed="27"/>
      </top>
      <bottom style="hair">
        <color indexed="27"/>
      </bottom>
      <diagonal/>
    </border>
    <border>
      <left/>
      <right/>
      <top style="dashed">
        <color indexed="27"/>
      </top>
      <bottom style="hair">
        <color indexed="27"/>
      </bottom>
      <diagonal/>
    </border>
    <border>
      <left style="medium">
        <color indexed="27"/>
      </left>
      <right style="medium">
        <color indexed="27"/>
      </right>
      <top style="dashed">
        <color indexed="27"/>
      </top>
      <bottom style="hair">
        <color indexed="27"/>
      </bottom>
      <diagonal/>
    </border>
    <border>
      <left style="thin">
        <color indexed="27"/>
      </left>
      <right style="thin">
        <color indexed="27"/>
      </right>
      <top style="hair">
        <color indexed="27"/>
      </top>
      <bottom style="dashed">
        <color indexed="27"/>
      </bottom>
      <diagonal/>
    </border>
    <border>
      <left/>
      <right/>
      <top style="hair">
        <color indexed="27"/>
      </top>
      <bottom style="dashed">
        <color indexed="27"/>
      </bottom>
      <diagonal/>
    </border>
    <border>
      <left style="medium">
        <color indexed="27"/>
      </left>
      <right style="medium">
        <color indexed="27"/>
      </right>
      <top style="hair">
        <color indexed="27"/>
      </top>
      <bottom style="dashed">
        <color indexed="27"/>
      </bottom>
      <diagonal/>
    </border>
    <border>
      <left style="thin">
        <color indexed="27"/>
      </left>
      <right style="thin">
        <color indexed="27"/>
      </right>
      <top style="dashed">
        <color indexed="27"/>
      </top>
      <bottom style="dashed">
        <color indexed="27"/>
      </bottom>
      <diagonal/>
    </border>
    <border>
      <left/>
      <right/>
      <top style="dashed">
        <color indexed="27"/>
      </top>
      <bottom style="dashed">
        <color indexed="27"/>
      </bottom>
      <diagonal/>
    </border>
    <border>
      <left style="medium">
        <color indexed="27"/>
      </left>
      <right style="medium">
        <color indexed="27"/>
      </right>
      <top style="dashed">
        <color indexed="27"/>
      </top>
      <bottom style="dashed">
        <color indexed="27"/>
      </bottom>
      <diagonal/>
    </border>
    <border>
      <left style="thin">
        <color indexed="27"/>
      </left>
      <right style="thin">
        <color indexed="27"/>
      </right>
      <top style="dashed">
        <color indexed="27"/>
      </top>
      <bottom style="thin">
        <color indexed="27"/>
      </bottom>
      <diagonal/>
    </border>
    <border>
      <left/>
      <right/>
      <top style="dashed">
        <color indexed="27"/>
      </top>
      <bottom style="thin">
        <color indexed="27"/>
      </bottom>
      <diagonal/>
    </border>
    <border>
      <left style="medium">
        <color indexed="27"/>
      </left>
      <right style="medium">
        <color indexed="27"/>
      </right>
      <top style="dashed">
        <color indexed="27"/>
      </top>
      <bottom style="thin">
        <color indexed="27"/>
      </bottom>
      <diagonal/>
    </border>
    <border>
      <left style="medium">
        <color indexed="27"/>
      </left>
      <right style="medium">
        <color indexed="27"/>
      </right>
      <top style="thin">
        <color indexed="27"/>
      </top>
      <bottom style="double">
        <color indexed="27"/>
      </bottom>
      <diagonal/>
    </border>
    <border>
      <left style="medium">
        <color indexed="27"/>
      </left>
      <right style="thin">
        <color indexed="27"/>
      </right>
      <top/>
      <bottom style="thin">
        <color indexed="27"/>
      </bottom>
      <diagonal/>
    </border>
    <border>
      <left style="thin">
        <color indexed="27"/>
      </left>
      <right style="thin">
        <color indexed="27"/>
      </right>
      <top style="thin">
        <color indexed="27"/>
      </top>
      <bottom/>
      <diagonal/>
    </border>
    <border>
      <left style="medium">
        <color indexed="27"/>
      </left>
      <right style="thin">
        <color indexed="27"/>
      </right>
      <top style="double">
        <color indexed="27"/>
      </top>
      <bottom style="thin">
        <color indexed="27"/>
      </bottom>
      <diagonal/>
    </border>
    <border>
      <left style="thin">
        <color indexed="27"/>
      </left>
      <right/>
      <top style="double">
        <color indexed="27"/>
      </top>
      <bottom style="thin">
        <color indexed="27"/>
      </bottom>
      <diagonal/>
    </border>
    <border>
      <left style="medium">
        <color indexed="27"/>
      </left>
      <right/>
      <top style="double">
        <color indexed="27"/>
      </top>
      <bottom style="thin">
        <color indexed="27"/>
      </bottom>
      <diagonal/>
    </border>
    <border>
      <left style="medium">
        <color indexed="27"/>
      </left>
      <right style="medium">
        <color indexed="27"/>
      </right>
      <top style="double">
        <color indexed="27"/>
      </top>
      <bottom style="thin">
        <color indexed="27"/>
      </bottom>
      <diagonal/>
    </border>
    <border>
      <left style="medium">
        <color indexed="27"/>
      </left>
      <right/>
      <top style="thin">
        <color indexed="27"/>
      </top>
      <bottom style="double">
        <color indexed="27"/>
      </bottom>
      <diagonal/>
    </border>
    <border>
      <left/>
      <right/>
      <top style="double">
        <color indexed="27"/>
      </top>
      <bottom/>
      <diagonal/>
    </border>
    <border>
      <left style="medium">
        <color indexed="27"/>
      </left>
      <right/>
      <top style="medium">
        <color indexed="27"/>
      </top>
      <bottom/>
      <diagonal/>
    </border>
    <border>
      <left/>
      <right/>
      <top style="medium">
        <color indexed="27"/>
      </top>
      <bottom/>
      <diagonal/>
    </border>
    <border>
      <left style="thin">
        <color indexed="27"/>
      </left>
      <right style="thin">
        <color indexed="27"/>
      </right>
      <top/>
      <bottom style="hair">
        <color indexed="27"/>
      </bottom>
      <diagonal/>
    </border>
    <border>
      <left/>
      <right/>
      <top/>
      <bottom style="hair">
        <color indexed="27"/>
      </bottom>
      <diagonal/>
    </border>
    <border>
      <left style="medium">
        <color indexed="27"/>
      </left>
      <right style="medium">
        <color indexed="27"/>
      </right>
      <top/>
      <bottom style="hair">
        <color indexed="27"/>
      </bottom>
      <diagonal/>
    </border>
    <border>
      <left/>
      <right/>
      <top style="thin">
        <color indexed="27"/>
      </top>
      <bottom style="double">
        <color indexed="27"/>
      </bottom>
      <diagonal/>
    </border>
    <border>
      <left/>
      <right style="thin">
        <color indexed="27"/>
      </right>
      <top/>
      <bottom/>
      <diagonal/>
    </border>
    <border>
      <left style="medium">
        <color indexed="27"/>
      </left>
      <right style="thin">
        <color indexed="27"/>
      </right>
      <top style="medium">
        <color indexed="27"/>
      </top>
      <bottom style="medium">
        <color indexed="27"/>
      </bottom>
      <diagonal/>
    </border>
    <border>
      <left style="thin">
        <color indexed="27"/>
      </left>
      <right style="medium">
        <color indexed="27"/>
      </right>
      <top style="medium">
        <color indexed="27"/>
      </top>
      <bottom style="medium">
        <color indexed="27"/>
      </bottom>
      <diagonal/>
    </border>
    <border>
      <left style="medium">
        <color indexed="27"/>
      </left>
      <right style="medium">
        <color indexed="27"/>
      </right>
      <top style="medium">
        <color indexed="27"/>
      </top>
      <bottom style="thin">
        <color indexed="27"/>
      </bottom>
      <diagonal/>
    </border>
    <border>
      <left style="medium">
        <color indexed="27"/>
      </left>
      <right style="medium">
        <color indexed="27"/>
      </right>
      <top style="thin">
        <color indexed="27"/>
      </top>
      <bottom style="medium">
        <color indexed="27"/>
      </bottom>
      <diagonal/>
    </border>
    <border>
      <left style="thin">
        <color indexed="27"/>
      </left>
      <right/>
      <top style="thin">
        <color indexed="27"/>
      </top>
      <bottom/>
      <diagonal/>
    </border>
    <border>
      <left style="thin">
        <color indexed="27"/>
      </left>
      <right/>
      <top/>
      <bottom/>
      <diagonal/>
    </border>
    <border>
      <left style="medium">
        <color indexed="27"/>
      </left>
      <right style="medium">
        <color indexed="27"/>
      </right>
      <top style="medium">
        <color indexed="27"/>
      </top>
      <bottom style="hair">
        <color indexed="27"/>
      </bottom>
      <diagonal/>
    </border>
    <border>
      <left/>
      <right style="medium">
        <color indexed="27"/>
      </right>
      <top style="medium">
        <color indexed="27"/>
      </top>
      <bottom style="hair">
        <color indexed="27"/>
      </bottom>
      <diagonal/>
    </border>
    <border>
      <left/>
      <right style="medium">
        <color indexed="27"/>
      </right>
      <top style="hair">
        <color indexed="27"/>
      </top>
      <bottom style="hair">
        <color indexed="27"/>
      </bottom>
      <diagonal/>
    </border>
    <border>
      <left style="medium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thin">
        <color indexed="27"/>
      </top>
      <bottom style="thin">
        <color indexed="27"/>
      </bottom>
      <diagonal/>
    </border>
    <border>
      <left/>
      <right style="medium">
        <color indexed="27"/>
      </right>
      <top/>
      <bottom style="hair">
        <color indexed="27"/>
      </bottom>
      <diagonal/>
    </border>
    <border>
      <left/>
      <right style="medium">
        <color indexed="27"/>
      </right>
      <top style="medium">
        <color indexed="27"/>
      </top>
      <bottom style="thin">
        <color indexed="27"/>
      </bottom>
      <diagonal/>
    </border>
    <border>
      <left/>
      <right style="medium">
        <color indexed="27"/>
      </right>
      <top/>
      <bottom style="medium">
        <color indexed="27"/>
      </bottom>
      <diagonal/>
    </border>
    <border>
      <left style="thin">
        <color indexed="27"/>
      </left>
      <right style="medium">
        <color indexed="27"/>
      </right>
      <top style="thin">
        <color indexed="27"/>
      </top>
      <bottom style="thin">
        <color indexed="27"/>
      </bottom>
      <diagonal/>
    </border>
    <border>
      <left/>
      <right style="medium">
        <color indexed="27"/>
      </right>
      <top/>
      <bottom style="thin">
        <color indexed="27"/>
      </bottom>
      <diagonal/>
    </border>
    <border>
      <left style="medium">
        <color indexed="27"/>
      </left>
      <right style="thin">
        <color indexed="27"/>
      </right>
      <top style="thin">
        <color indexed="27"/>
      </top>
      <bottom/>
      <diagonal/>
    </border>
    <border>
      <left style="thin">
        <color indexed="27"/>
      </left>
      <right style="medium">
        <color indexed="27"/>
      </right>
      <top style="thin">
        <color indexed="27"/>
      </top>
      <bottom/>
      <diagonal/>
    </border>
    <border>
      <left style="thin">
        <color indexed="27"/>
      </left>
      <right style="medium">
        <color indexed="27"/>
      </right>
      <top/>
      <bottom/>
      <diagonal/>
    </border>
    <border>
      <left style="thin">
        <color indexed="27"/>
      </left>
      <right style="medium">
        <color indexed="27"/>
      </right>
      <top/>
      <bottom style="thin">
        <color indexed="27"/>
      </bottom>
      <diagonal/>
    </border>
    <border>
      <left style="medium">
        <color indexed="27"/>
      </left>
      <right style="thin">
        <color indexed="27"/>
      </right>
      <top style="thin">
        <color indexed="27"/>
      </top>
      <bottom style="hair">
        <color indexed="27"/>
      </bottom>
      <diagonal/>
    </border>
    <border>
      <left style="thin">
        <color indexed="27"/>
      </left>
      <right style="medium">
        <color indexed="27"/>
      </right>
      <top style="thin">
        <color indexed="27"/>
      </top>
      <bottom style="hair">
        <color indexed="27"/>
      </bottom>
      <diagonal/>
    </border>
    <border>
      <left style="medium">
        <color indexed="27"/>
      </left>
      <right style="thin">
        <color indexed="27"/>
      </right>
      <top style="hair">
        <color indexed="27"/>
      </top>
      <bottom style="thin">
        <color indexed="27"/>
      </bottom>
      <diagonal/>
    </border>
    <border>
      <left style="thin">
        <color indexed="27"/>
      </left>
      <right style="medium">
        <color indexed="27"/>
      </right>
      <top style="hair">
        <color indexed="27"/>
      </top>
      <bottom style="thin">
        <color indexed="27"/>
      </bottom>
      <diagonal/>
    </border>
    <border>
      <left style="medium">
        <color indexed="27"/>
      </left>
      <right style="thin">
        <color indexed="27"/>
      </right>
      <top style="hair">
        <color indexed="27"/>
      </top>
      <bottom style="hair">
        <color indexed="27"/>
      </bottom>
      <diagonal/>
    </border>
    <border>
      <left style="thin">
        <color indexed="27"/>
      </left>
      <right style="medium">
        <color indexed="27"/>
      </right>
      <top style="hair">
        <color indexed="27"/>
      </top>
      <bottom style="hair">
        <color indexed="27"/>
      </bottom>
      <diagonal/>
    </border>
    <border>
      <left style="medium">
        <color indexed="27"/>
      </left>
      <right style="thin">
        <color indexed="27"/>
      </right>
      <top style="hair">
        <color indexed="27"/>
      </top>
      <bottom/>
      <diagonal/>
    </border>
    <border>
      <left style="thin">
        <color indexed="27"/>
      </left>
      <right style="medium">
        <color indexed="27"/>
      </right>
      <top style="hair">
        <color indexed="27"/>
      </top>
      <bottom/>
      <diagonal/>
    </border>
    <border>
      <left style="medium">
        <color indexed="27"/>
      </left>
      <right style="thin">
        <color indexed="27"/>
      </right>
      <top style="dashed">
        <color indexed="27"/>
      </top>
      <bottom style="hair">
        <color indexed="27"/>
      </bottom>
      <diagonal/>
    </border>
    <border>
      <left style="thin">
        <color indexed="27"/>
      </left>
      <right style="medium">
        <color indexed="27"/>
      </right>
      <top style="dashed">
        <color indexed="27"/>
      </top>
      <bottom style="hair">
        <color indexed="27"/>
      </bottom>
      <diagonal/>
    </border>
    <border>
      <left style="medium">
        <color indexed="27"/>
      </left>
      <right style="thin">
        <color indexed="27"/>
      </right>
      <top style="hair">
        <color indexed="27"/>
      </top>
      <bottom style="dashed">
        <color indexed="27"/>
      </bottom>
      <diagonal/>
    </border>
    <border>
      <left style="thin">
        <color indexed="27"/>
      </left>
      <right style="medium">
        <color indexed="27"/>
      </right>
      <top style="hair">
        <color indexed="27"/>
      </top>
      <bottom style="dashed">
        <color indexed="27"/>
      </bottom>
      <diagonal/>
    </border>
    <border>
      <left style="medium">
        <color indexed="27"/>
      </left>
      <right style="thin">
        <color indexed="27"/>
      </right>
      <top style="dashed">
        <color indexed="27"/>
      </top>
      <bottom style="dashed">
        <color indexed="27"/>
      </bottom>
      <diagonal/>
    </border>
    <border>
      <left style="thin">
        <color indexed="27"/>
      </left>
      <right style="medium">
        <color indexed="27"/>
      </right>
      <top style="dashed">
        <color indexed="27"/>
      </top>
      <bottom style="dashed">
        <color indexed="27"/>
      </bottom>
      <diagonal/>
    </border>
    <border>
      <left/>
      <right style="medium">
        <color indexed="27"/>
      </right>
      <top style="hair">
        <color indexed="27"/>
      </top>
      <bottom style="thin">
        <color indexed="27"/>
      </bottom>
      <diagonal/>
    </border>
    <border>
      <left style="medium">
        <color indexed="27"/>
      </left>
      <right style="thin">
        <color indexed="27"/>
      </right>
      <top style="dashed">
        <color indexed="27"/>
      </top>
      <bottom style="thin">
        <color indexed="27"/>
      </bottom>
      <diagonal/>
    </border>
    <border>
      <left style="thin">
        <color indexed="27"/>
      </left>
      <right style="medium">
        <color indexed="27"/>
      </right>
      <top style="dashed">
        <color indexed="27"/>
      </top>
      <bottom style="thin">
        <color indexed="27"/>
      </bottom>
      <diagonal/>
    </border>
    <border>
      <left style="thin">
        <color indexed="27"/>
      </left>
      <right style="medium">
        <color indexed="27"/>
      </right>
      <top style="thin">
        <color indexed="27"/>
      </top>
      <bottom style="double">
        <color indexed="27"/>
      </bottom>
      <diagonal/>
    </border>
  </borders>
  <cellStyleXfs count="14">
    <xf numFmtId="0" fontId="0" fillId="0" borderId="0"/>
    <xf numFmtId="0" fontId="8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4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136" fillId="0" borderId="0"/>
    <xf numFmtId="0" fontId="5" fillId="0" borderId="0"/>
    <xf numFmtId="0" fontId="2" fillId="0" borderId="0"/>
  </cellStyleXfs>
  <cellXfs count="741">
    <xf numFmtId="0" fontId="0" fillId="0" borderId="0" xfId="0"/>
    <xf numFmtId="0" fontId="6" fillId="0" borderId="0" xfId="3" applyFont="1" applyAlignment="1">
      <alignment vertical="center"/>
    </xf>
    <xf numFmtId="0" fontId="6" fillId="0" borderId="0" xfId="3" applyFont="1" applyAlignment="1">
      <alignment vertical="center" wrapText="1"/>
    </xf>
    <xf numFmtId="0" fontId="6" fillId="2" borderId="0" xfId="3" applyFont="1" applyFill="1" applyAlignment="1">
      <alignment vertical="center"/>
    </xf>
    <xf numFmtId="0" fontId="6" fillId="3" borderId="0" xfId="3" applyFont="1" applyFill="1" applyAlignment="1">
      <alignment vertical="center"/>
    </xf>
    <xf numFmtId="1" fontId="7" fillId="2" borderId="0" xfId="3" applyNumberFormat="1" applyFont="1" applyFill="1" applyAlignment="1">
      <alignment vertical="center"/>
    </xf>
    <xf numFmtId="1" fontId="7" fillId="3" borderId="0" xfId="3" applyNumberFormat="1" applyFont="1" applyFill="1" applyAlignment="1">
      <alignment vertical="center"/>
    </xf>
    <xf numFmtId="0" fontId="6" fillId="4" borderId="0" xfId="3" applyFont="1" applyFill="1" applyAlignment="1">
      <alignment vertical="center"/>
    </xf>
    <xf numFmtId="0" fontId="6" fillId="4" borderId="0" xfId="3" applyFont="1" applyFill="1" applyAlignment="1">
      <alignment vertical="center" wrapText="1"/>
    </xf>
    <xf numFmtId="1" fontId="7" fillId="5" borderId="0" xfId="3" applyNumberFormat="1" applyFont="1" applyFill="1" applyAlignment="1">
      <alignment vertical="center"/>
    </xf>
    <xf numFmtId="0" fontId="8" fillId="4" borderId="0" xfId="3" applyFont="1" applyFill="1" applyAlignment="1">
      <alignment horizontal="right" vertical="center"/>
    </xf>
    <xf numFmtId="0" fontId="9" fillId="6" borderId="1" xfId="3" applyFont="1" applyFill="1" applyBorder="1" applyAlignment="1">
      <alignment horizontal="center" vertical="center"/>
    </xf>
    <xf numFmtId="0" fontId="6" fillId="7" borderId="0" xfId="3" applyFont="1" applyFill="1" applyAlignment="1">
      <alignment vertical="center"/>
    </xf>
    <xf numFmtId="49" fontId="10" fillId="4" borderId="0" xfId="3" applyNumberFormat="1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6" fillId="4" borderId="0" xfId="3" applyFont="1" applyFill="1" applyBorder="1" applyAlignment="1">
      <alignment vertical="center"/>
    </xf>
    <xf numFmtId="0" fontId="6" fillId="4" borderId="0" xfId="3" applyFont="1" applyFill="1" applyBorder="1" applyAlignment="1">
      <alignment vertical="center" wrapText="1"/>
    </xf>
    <xf numFmtId="0" fontId="6" fillId="4" borderId="0" xfId="3" applyFont="1" applyFill="1" applyAlignment="1">
      <alignment horizontal="center" vertical="center"/>
    </xf>
    <xf numFmtId="0" fontId="8" fillId="4" borderId="0" xfId="3" applyFont="1" applyFill="1" applyAlignment="1">
      <alignment horizontal="center" vertical="center"/>
    </xf>
    <xf numFmtId="0" fontId="6" fillId="4" borderId="0" xfId="3" applyFont="1" applyFill="1" applyAlignment="1">
      <alignment horizontal="left" vertical="center"/>
    </xf>
    <xf numFmtId="164" fontId="8" fillId="6" borderId="1" xfId="3" applyNumberFormat="1" applyFont="1" applyFill="1" applyBorder="1" applyAlignment="1" applyProtection="1">
      <alignment horizontal="center" vertical="center"/>
    </xf>
    <xf numFmtId="164" fontId="13" fillId="6" borderId="2" xfId="3" applyNumberFormat="1" applyFont="1" applyFill="1" applyBorder="1" applyAlignment="1" applyProtection="1">
      <alignment horizontal="center" vertical="center"/>
    </xf>
    <xf numFmtId="0" fontId="10" fillId="4" borderId="0" xfId="3" applyFont="1" applyFill="1" applyAlignment="1">
      <alignment horizontal="center" vertical="center"/>
    </xf>
    <xf numFmtId="0" fontId="8" fillId="0" borderId="0" xfId="3" applyFont="1" applyAlignment="1">
      <alignment horizontal="right" vertical="center"/>
    </xf>
    <xf numFmtId="49" fontId="15" fillId="6" borderId="1" xfId="3" applyNumberFormat="1" applyFont="1" applyFill="1" applyBorder="1" applyAlignment="1" applyProtection="1">
      <alignment horizontal="center" vertical="center"/>
      <protection locked="0"/>
    </xf>
    <xf numFmtId="0" fontId="8" fillId="4" borderId="0" xfId="3" applyFont="1" applyFill="1" applyAlignment="1">
      <alignment vertical="center"/>
    </xf>
    <xf numFmtId="0" fontId="6" fillId="0" borderId="0" xfId="3" applyFont="1" applyBorder="1" applyAlignment="1">
      <alignment vertical="center"/>
    </xf>
    <xf numFmtId="0" fontId="16" fillId="4" borderId="0" xfId="0" applyFont="1" applyFill="1" applyAlignment="1">
      <alignment vertical="center"/>
    </xf>
    <xf numFmtId="165" fontId="6" fillId="4" borderId="0" xfId="3" applyNumberFormat="1" applyFont="1" applyFill="1" applyAlignment="1">
      <alignment horizontal="left" vertical="center"/>
    </xf>
    <xf numFmtId="165" fontId="6" fillId="4" borderId="0" xfId="3" applyNumberFormat="1" applyFont="1" applyFill="1" applyAlignment="1">
      <alignment vertical="center"/>
    </xf>
    <xf numFmtId="0" fontId="6" fillId="4" borderId="0" xfId="3" applyFont="1" applyFill="1" applyAlignment="1">
      <alignment horizontal="right" vertical="center"/>
    </xf>
    <xf numFmtId="166" fontId="8" fillId="0" borderId="0" xfId="3" applyNumberFormat="1" applyFont="1" applyAlignment="1">
      <alignment horizontal="right" vertical="center"/>
    </xf>
    <xf numFmtId="0" fontId="17" fillId="8" borderId="3" xfId="11" applyFont="1" applyFill="1" applyBorder="1" applyAlignment="1">
      <alignment horizontal="left" vertical="center" wrapText="1"/>
    </xf>
    <xf numFmtId="0" fontId="18" fillId="8" borderId="4" xfId="11" applyFont="1" applyFill="1" applyBorder="1" applyAlignment="1">
      <alignment horizontal="center" vertical="center" wrapText="1"/>
    </xf>
    <xf numFmtId="0" fontId="17" fillId="8" borderId="4" xfId="3" applyFont="1" applyFill="1" applyBorder="1" applyAlignment="1">
      <alignment horizontal="center" vertical="center" wrapText="1"/>
    </xf>
    <xf numFmtId="0" fontId="8" fillId="6" borderId="5" xfId="3" applyFont="1" applyFill="1" applyBorder="1" applyAlignment="1" applyProtection="1">
      <alignment horizontal="center" vertical="center"/>
    </xf>
    <xf numFmtId="0" fontId="19" fillId="8" borderId="5" xfId="3" applyFont="1" applyFill="1" applyBorder="1" applyAlignment="1" applyProtection="1">
      <alignment horizontal="center" vertical="center"/>
    </xf>
    <xf numFmtId="0" fontId="17" fillId="8" borderId="6" xfId="3" applyFont="1" applyFill="1" applyBorder="1" applyAlignment="1">
      <alignment horizontal="center" vertical="center"/>
    </xf>
    <xf numFmtId="0" fontId="17" fillId="8" borderId="1" xfId="3" applyFont="1" applyFill="1" applyBorder="1" applyAlignment="1">
      <alignment horizontal="center" vertical="center"/>
    </xf>
    <xf numFmtId="0" fontId="20" fillId="0" borderId="7" xfId="11" applyFont="1" applyFill="1" applyBorder="1" applyAlignment="1">
      <alignment horizontal="center" vertical="center" wrapText="1"/>
    </xf>
    <xf numFmtId="0" fontId="20" fillId="6" borderId="8" xfId="0" applyFont="1" applyFill="1" applyBorder="1" applyAlignment="1" applyProtection="1">
      <alignment horizontal="center" vertical="center" wrapText="1"/>
    </xf>
    <xf numFmtId="0" fontId="17" fillId="6" borderId="8" xfId="0" applyFont="1" applyFill="1" applyBorder="1" applyAlignment="1" applyProtection="1">
      <alignment horizontal="center" vertical="center" wrapText="1"/>
    </xf>
    <xf numFmtId="0" fontId="6" fillId="7" borderId="0" xfId="3" applyFont="1" applyFill="1" applyBorder="1" applyAlignment="1">
      <alignment vertical="center"/>
    </xf>
    <xf numFmtId="0" fontId="21" fillId="4" borderId="9" xfId="3" applyFont="1" applyFill="1" applyBorder="1" applyAlignment="1">
      <alignment vertical="center"/>
    </xf>
    <xf numFmtId="0" fontId="21" fillId="4" borderId="10" xfId="3" applyFont="1" applyFill="1" applyBorder="1" applyAlignment="1">
      <alignment horizontal="center" vertical="center"/>
    </xf>
    <xf numFmtId="0" fontId="22" fillId="4" borderId="11" xfId="3" applyFont="1" applyFill="1" applyBorder="1" applyAlignment="1">
      <alignment horizontal="left" vertical="center" wrapText="1"/>
    </xf>
    <xf numFmtId="166" fontId="23" fillId="4" borderId="8" xfId="3" applyNumberFormat="1" applyFont="1" applyFill="1" applyBorder="1" applyAlignment="1">
      <alignment horizontal="center" vertical="center"/>
    </xf>
    <xf numFmtId="166" fontId="23" fillId="4" borderId="8" xfId="3" applyNumberFormat="1" applyFont="1" applyFill="1" applyBorder="1" applyAlignment="1" applyProtection="1">
      <alignment horizontal="center" vertical="center"/>
    </xf>
    <xf numFmtId="166" fontId="24" fillId="4" borderId="8" xfId="3" applyNumberFormat="1" applyFont="1" applyFill="1" applyBorder="1" applyAlignment="1" applyProtection="1">
      <alignment horizontal="center" vertical="center"/>
    </xf>
    <xf numFmtId="0" fontId="8" fillId="0" borderId="0" xfId="3" applyFont="1" applyAlignment="1">
      <alignment vertical="center"/>
    </xf>
    <xf numFmtId="167" fontId="25" fillId="6" borderId="9" xfId="11" applyNumberFormat="1" applyFont="1" applyFill="1" applyBorder="1" applyAlignment="1" applyProtection="1">
      <alignment horizontal="right" vertical="center"/>
    </xf>
    <xf numFmtId="0" fontId="25" fillId="6" borderId="12" xfId="11" applyFont="1" applyFill="1" applyBorder="1" applyAlignment="1" applyProtection="1">
      <alignment horizontal="left" vertical="center"/>
    </xf>
    <xf numFmtId="166" fontId="26" fillId="6" borderId="8" xfId="3" applyNumberFormat="1" applyFont="1" applyFill="1" applyBorder="1" applyAlignment="1">
      <alignment horizontal="right" vertical="center"/>
    </xf>
    <xf numFmtId="0" fontId="27" fillId="4" borderId="13" xfId="11" applyFont="1" applyFill="1" applyBorder="1" applyAlignment="1">
      <alignment horizontal="right" vertical="center"/>
    </xf>
    <xf numFmtId="167" fontId="28" fillId="4" borderId="14" xfId="11" applyNumberFormat="1" applyFont="1" applyFill="1" applyBorder="1" applyAlignment="1">
      <alignment horizontal="right" vertical="center"/>
    </xf>
    <xf numFmtId="0" fontId="6" fillId="4" borderId="15" xfId="11" applyFont="1" applyFill="1" applyBorder="1" applyAlignment="1">
      <alignment horizontal="left" vertical="center" wrapText="1"/>
    </xf>
    <xf numFmtId="168" fontId="30" fillId="9" borderId="16" xfId="3" applyNumberFormat="1" applyFont="1" applyFill="1" applyBorder="1" applyAlignment="1" applyProtection="1">
      <alignment horizontal="center" vertical="center"/>
    </xf>
    <xf numFmtId="0" fontId="8" fillId="7" borderId="0" xfId="3" applyFont="1" applyFill="1" applyAlignment="1">
      <alignment vertical="center"/>
    </xf>
    <xf numFmtId="167" fontId="28" fillId="4" borderId="17" xfId="11" applyNumberFormat="1" applyFont="1" applyFill="1" applyBorder="1" applyAlignment="1">
      <alignment horizontal="right" vertical="center"/>
    </xf>
    <xf numFmtId="0" fontId="6" fillId="4" borderId="18" xfId="11" applyFont="1" applyFill="1" applyBorder="1" applyAlignment="1">
      <alignment horizontal="left" vertical="center" wrapText="1"/>
    </xf>
    <xf numFmtId="168" fontId="30" fillId="9" borderId="19" xfId="3" applyNumberFormat="1" applyFont="1" applyFill="1" applyBorder="1" applyAlignment="1" applyProtection="1">
      <alignment horizontal="center" vertical="center"/>
    </xf>
    <xf numFmtId="166" fontId="31" fillId="4" borderId="19" xfId="3" applyNumberFormat="1" applyFont="1" applyFill="1" applyBorder="1" applyAlignment="1" applyProtection="1">
      <alignment horizontal="right" vertical="center"/>
      <protection locked="0"/>
    </xf>
    <xf numFmtId="0" fontId="6" fillId="4" borderId="20" xfId="11" applyFont="1" applyFill="1" applyBorder="1" applyAlignment="1">
      <alignment horizontal="left" vertical="center" wrapText="1"/>
    </xf>
    <xf numFmtId="0" fontId="6" fillId="10" borderId="0" xfId="3" applyFont="1" applyFill="1" applyAlignment="1">
      <alignment vertical="center"/>
    </xf>
    <xf numFmtId="167" fontId="28" fillId="4" borderId="21" xfId="11" applyNumberFormat="1" applyFont="1" applyFill="1" applyBorder="1" applyAlignment="1">
      <alignment horizontal="right" vertical="center"/>
    </xf>
    <xf numFmtId="0" fontId="6" fillId="4" borderId="22" xfId="11" applyFont="1" applyFill="1" applyBorder="1" applyAlignment="1">
      <alignment horizontal="left" vertical="center" wrapText="1"/>
    </xf>
    <xf numFmtId="168" fontId="30" fillId="9" borderId="23" xfId="3" applyNumberFormat="1" applyFont="1" applyFill="1" applyBorder="1" applyAlignment="1" applyProtection="1">
      <alignment horizontal="center" vertical="center"/>
    </xf>
    <xf numFmtId="0" fontId="32" fillId="0" borderId="0" xfId="3" applyFont="1" applyAlignment="1">
      <alignment vertical="center"/>
    </xf>
    <xf numFmtId="167" fontId="25" fillId="6" borderId="24" xfId="11" applyNumberFormat="1" applyFont="1" applyFill="1" applyBorder="1" applyAlignment="1" applyProtection="1">
      <alignment horizontal="right" vertical="center"/>
    </xf>
    <xf numFmtId="166" fontId="26" fillId="6" borderId="25" xfId="3" applyNumberFormat="1" applyFont="1" applyFill="1" applyBorder="1" applyAlignment="1">
      <alignment horizontal="right" vertical="center"/>
    </xf>
    <xf numFmtId="166" fontId="26" fillId="6" borderId="25" xfId="3" applyNumberFormat="1" applyFont="1" applyFill="1" applyBorder="1" applyAlignment="1" applyProtection="1">
      <alignment horizontal="right" vertical="center"/>
    </xf>
    <xf numFmtId="0" fontId="6" fillId="4" borderId="13" xfId="11" applyFont="1" applyFill="1" applyBorder="1" applyAlignment="1">
      <alignment horizontal="right" vertical="center"/>
    </xf>
    <xf numFmtId="0" fontId="6" fillId="4" borderId="26" xfId="11" applyFont="1" applyFill="1" applyBorder="1" applyAlignment="1">
      <alignment horizontal="left" vertical="center" wrapText="1"/>
    </xf>
    <xf numFmtId="168" fontId="30" fillId="9" borderId="27" xfId="3" applyNumberFormat="1" applyFont="1" applyFill="1" applyBorder="1" applyAlignment="1" applyProtection="1">
      <alignment horizontal="center" vertical="center"/>
    </xf>
    <xf numFmtId="0" fontId="6" fillId="4" borderId="28" xfId="11" applyFont="1" applyFill="1" applyBorder="1" applyAlignment="1">
      <alignment horizontal="left" wrapText="1"/>
    </xf>
    <xf numFmtId="0" fontId="6" fillId="4" borderId="20" xfId="11" applyFont="1" applyFill="1" applyBorder="1" applyAlignment="1">
      <alignment horizontal="left" wrapText="1"/>
    </xf>
    <xf numFmtId="0" fontId="31" fillId="4" borderId="20" xfId="11" applyFont="1" applyFill="1" applyBorder="1" applyAlignment="1">
      <alignment horizontal="left" wrapText="1"/>
    </xf>
    <xf numFmtId="167" fontId="28" fillId="4" borderId="29" xfId="11" applyNumberFormat="1" applyFont="1" applyFill="1" applyBorder="1" applyAlignment="1">
      <alignment horizontal="right" vertical="center"/>
    </xf>
    <xf numFmtId="0" fontId="6" fillId="4" borderId="30" xfId="11" applyFont="1" applyFill="1" applyBorder="1" applyAlignment="1">
      <alignment horizontal="left" wrapText="1"/>
    </xf>
    <xf numFmtId="0" fontId="32" fillId="4" borderId="0" xfId="3" applyFont="1" applyFill="1" applyAlignment="1">
      <alignment vertical="center"/>
    </xf>
    <xf numFmtId="167" fontId="27" fillId="4" borderId="13" xfId="11" applyNumberFormat="1" applyFont="1" applyFill="1" applyBorder="1" applyAlignment="1">
      <alignment horizontal="right" vertical="center"/>
    </xf>
    <xf numFmtId="0" fontId="6" fillId="4" borderId="31" xfId="11" applyFont="1" applyFill="1" applyBorder="1" applyAlignment="1">
      <alignment horizontal="left" vertical="center" wrapText="1"/>
    </xf>
    <xf numFmtId="166" fontId="31" fillId="4" borderId="16" xfId="3" applyNumberFormat="1" applyFont="1" applyFill="1" applyBorder="1" applyAlignment="1" applyProtection="1">
      <alignment horizontal="right" vertical="center"/>
      <protection locked="0"/>
    </xf>
    <xf numFmtId="0" fontId="6" fillId="4" borderId="18" xfId="11" applyFont="1" applyFill="1" applyBorder="1" applyAlignment="1">
      <alignment vertical="center" wrapText="1"/>
    </xf>
    <xf numFmtId="0" fontId="6" fillId="0" borderId="0" xfId="3" applyFont="1" applyFill="1" applyAlignment="1">
      <alignment vertical="center"/>
    </xf>
    <xf numFmtId="0" fontId="6" fillId="4" borderId="31" xfId="11" applyFont="1" applyFill="1" applyBorder="1" applyAlignment="1">
      <alignment vertical="center" wrapText="1"/>
    </xf>
    <xf numFmtId="166" fontId="31" fillId="4" borderId="27" xfId="3" applyNumberFormat="1" applyFont="1" applyFill="1" applyBorder="1" applyAlignment="1" applyProtection="1">
      <alignment horizontal="right" vertical="center"/>
      <protection locked="0"/>
    </xf>
    <xf numFmtId="0" fontId="6" fillId="4" borderId="26" xfId="11" applyFont="1" applyFill="1" applyBorder="1" applyAlignment="1">
      <alignment vertical="center" wrapText="1"/>
    </xf>
    <xf numFmtId="0" fontId="29" fillId="4" borderId="15" xfId="11" applyFont="1" applyFill="1" applyBorder="1" applyAlignment="1">
      <alignment horizontal="left" vertical="center" wrapText="1"/>
    </xf>
    <xf numFmtId="0" fontId="29" fillId="4" borderId="26" xfId="11" applyFont="1" applyFill="1" applyBorder="1" applyAlignment="1">
      <alignment vertical="center" wrapText="1"/>
    </xf>
    <xf numFmtId="168" fontId="30" fillId="6" borderId="25" xfId="3" applyNumberFormat="1" applyFont="1" applyFill="1" applyBorder="1" applyAlignment="1" applyProtection="1">
      <alignment horizontal="center" vertical="center"/>
    </xf>
    <xf numFmtId="166" fontId="26" fillId="6" borderId="25" xfId="3" applyNumberFormat="1" applyFont="1" applyFill="1" applyBorder="1" applyAlignment="1" applyProtection="1">
      <alignment horizontal="right" vertical="center"/>
      <protection locked="0"/>
    </xf>
    <xf numFmtId="0" fontId="6" fillId="0" borderId="32" xfId="11" applyNumberFormat="1" applyFont="1" applyFill="1" applyBorder="1" applyAlignment="1">
      <alignment horizontal="right"/>
    </xf>
    <xf numFmtId="0" fontId="6" fillId="0" borderId="0" xfId="11" applyNumberFormat="1" applyFont="1" applyFill="1" applyBorder="1" applyAlignment="1">
      <alignment horizontal="right"/>
    </xf>
    <xf numFmtId="0" fontId="27" fillId="4" borderId="0" xfId="11" applyFont="1" applyFill="1" applyBorder="1" applyAlignment="1">
      <alignment horizontal="right" vertical="center"/>
    </xf>
    <xf numFmtId="0" fontId="6" fillId="0" borderId="33" xfId="11" applyNumberFormat="1" applyFont="1" applyFill="1" applyBorder="1" applyAlignment="1">
      <alignment horizontal="right"/>
    </xf>
    <xf numFmtId="0" fontId="29" fillId="4" borderId="18" xfId="11" applyFont="1" applyFill="1" applyBorder="1" applyAlignment="1">
      <alignment vertical="center" wrapText="1"/>
    </xf>
    <xf numFmtId="0" fontId="32" fillId="0" borderId="33" xfId="11" applyNumberFormat="1" applyFont="1" applyFill="1" applyBorder="1" applyAlignment="1">
      <alignment horizontal="right"/>
    </xf>
    <xf numFmtId="0" fontId="6" fillId="4" borderId="15" xfId="11" applyFont="1" applyFill="1" applyBorder="1" applyAlignment="1">
      <alignment horizontal="left"/>
    </xf>
    <xf numFmtId="1" fontId="31" fillId="0" borderId="19" xfId="3" applyNumberFormat="1" applyFont="1" applyFill="1" applyBorder="1" applyAlignment="1" applyProtection="1">
      <alignment horizontal="center" vertical="center"/>
      <protection locked="0"/>
    </xf>
    <xf numFmtId="0" fontId="6" fillId="4" borderId="26" xfId="11" applyFont="1" applyFill="1" applyBorder="1" applyAlignment="1">
      <alignment horizontal="left"/>
    </xf>
    <xf numFmtId="0" fontId="32" fillId="0" borderId="0" xfId="3" applyNumberFormat="1" applyFont="1" applyAlignment="1">
      <alignment horizontal="right"/>
    </xf>
    <xf numFmtId="0" fontId="6" fillId="0" borderId="0" xfId="3" applyNumberFormat="1" applyFont="1" applyAlignment="1">
      <alignment horizontal="right"/>
    </xf>
    <xf numFmtId="0" fontId="6" fillId="10" borderId="0" xfId="3" applyNumberFormat="1" applyFont="1" applyFill="1" applyAlignment="1">
      <alignment horizontal="right"/>
    </xf>
    <xf numFmtId="0" fontId="31" fillId="4" borderId="18" xfId="11" applyFont="1" applyFill="1" applyBorder="1" applyAlignment="1">
      <alignment horizontal="left" vertical="center" wrapText="1"/>
    </xf>
    <xf numFmtId="0" fontId="29" fillId="4" borderId="26" xfId="11" applyFont="1" applyFill="1" applyBorder="1" applyAlignment="1">
      <alignment horizontal="left" vertical="center" wrapText="1"/>
    </xf>
    <xf numFmtId="0" fontId="6" fillId="0" borderId="0" xfId="3" applyNumberFormat="1" applyFont="1" applyFill="1" applyAlignment="1">
      <alignment horizontal="right"/>
    </xf>
    <xf numFmtId="0" fontId="32" fillId="0" borderId="0" xfId="11" applyNumberFormat="1" applyFont="1" applyFill="1" applyAlignment="1">
      <alignment horizontal="right"/>
    </xf>
    <xf numFmtId="0" fontId="32" fillId="0" borderId="0" xfId="11" applyFont="1" applyFill="1" applyBorder="1"/>
    <xf numFmtId="0" fontId="6" fillId="0" borderId="0" xfId="11" applyNumberFormat="1" applyFont="1" applyFill="1" applyAlignment="1">
      <alignment horizontal="right"/>
    </xf>
    <xf numFmtId="0" fontId="6" fillId="4" borderId="15" xfId="11" applyFont="1" applyFill="1" applyBorder="1"/>
    <xf numFmtId="0" fontId="6" fillId="0" borderId="0" xfId="11" applyFont="1" applyFill="1" applyBorder="1"/>
    <xf numFmtId="0" fontId="6" fillId="4" borderId="18" xfId="11" applyFont="1" applyFill="1" applyBorder="1"/>
    <xf numFmtId="169" fontId="6" fillId="0" borderId="0" xfId="11" applyNumberFormat="1" applyFont="1" applyFill="1" applyProtection="1">
      <protection locked="0"/>
    </xf>
    <xf numFmtId="169" fontId="6" fillId="0" borderId="0" xfId="11" applyNumberFormat="1" applyFont="1" applyFill="1"/>
    <xf numFmtId="169" fontId="27" fillId="0" borderId="0" xfId="11" applyNumberFormat="1" applyFont="1" applyFill="1"/>
    <xf numFmtId="0" fontId="6" fillId="0" borderId="0" xfId="11" applyFont="1" applyFill="1"/>
    <xf numFmtId="0" fontId="6" fillId="4" borderId="26" xfId="11" applyFont="1" applyFill="1" applyBorder="1"/>
    <xf numFmtId="0" fontId="34" fillId="4" borderId="15" xfId="11" applyFont="1" applyFill="1" applyBorder="1" applyAlignment="1">
      <alignment horizontal="left" vertical="center" wrapText="1"/>
    </xf>
    <xf numFmtId="0" fontId="34" fillId="4" borderId="31" xfId="11" applyFont="1" applyFill="1" applyBorder="1" applyAlignment="1">
      <alignment horizontal="left" vertical="center" wrapText="1"/>
    </xf>
    <xf numFmtId="0" fontId="34" fillId="4" borderId="18" xfId="11" applyFont="1" applyFill="1" applyBorder="1" applyAlignment="1">
      <alignment horizontal="left" vertical="center" wrapText="1"/>
    </xf>
    <xf numFmtId="0" fontId="34" fillId="4" borderId="26" xfId="11" applyFont="1" applyFill="1" applyBorder="1" applyAlignment="1">
      <alignment vertical="center" wrapText="1"/>
    </xf>
    <xf numFmtId="0" fontId="31" fillId="4" borderId="15" xfId="11" applyFont="1" applyFill="1" applyBorder="1" applyAlignment="1">
      <alignment horizontal="left" vertical="center" wrapText="1"/>
    </xf>
    <xf numFmtId="0" fontId="31" fillId="4" borderId="26" xfId="11" applyFont="1" applyFill="1" applyBorder="1" applyAlignment="1">
      <alignment vertical="center" wrapText="1"/>
    </xf>
    <xf numFmtId="0" fontId="27" fillId="4" borderId="9" xfId="11" applyFont="1" applyFill="1" applyBorder="1" applyAlignment="1">
      <alignment horizontal="right" vertical="center"/>
    </xf>
    <xf numFmtId="0" fontId="6" fillId="0" borderId="0" xfId="3" applyNumberFormat="1" applyFont="1" applyBorder="1" applyAlignment="1">
      <alignment horizontal="right"/>
    </xf>
    <xf numFmtId="0" fontId="36" fillId="8" borderId="34" xfId="11" applyFont="1" applyFill="1" applyBorder="1" applyAlignment="1" applyProtection="1">
      <alignment horizontal="right" vertical="center"/>
    </xf>
    <xf numFmtId="0" fontId="37" fillId="8" borderId="35" xfId="11" applyFont="1" applyFill="1" applyBorder="1" applyAlignment="1" applyProtection="1">
      <alignment horizontal="right" vertical="center"/>
    </xf>
    <xf numFmtId="0" fontId="17" fillId="8" borderId="36" xfId="3" applyFont="1" applyFill="1" applyBorder="1" applyAlignment="1" applyProtection="1">
      <alignment horizontal="center" vertical="center" wrapText="1"/>
    </xf>
    <xf numFmtId="166" fontId="31" fillId="8" borderId="37" xfId="3" applyNumberFormat="1" applyFont="1" applyFill="1" applyBorder="1" applyAlignment="1" applyProtection="1">
      <alignment horizontal="right" vertical="center"/>
    </xf>
    <xf numFmtId="167" fontId="38" fillId="11" borderId="17" xfId="11" applyNumberFormat="1" applyFont="1" applyFill="1" applyBorder="1" applyAlignment="1">
      <alignment horizontal="right" vertical="center"/>
    </xf>
    <xf numFmtId="0" fontId="27" fillId="11" borderId="13" xfId="11" applyFont="1" applyFill="1" applyBorder="1" applyAlignment="1">
      <alignment horizontal="right" vertical="center"/>
    </xf>
    <xf numFmtId="0" fontId="6" fillId="11" borderId="20" xfId="11" applyFont="1" applyFill="1" applyBorder="1" applyAlignment="1">
      <alignment horizontal="left" vertical="center" wrapText="1"/>
    </xf>
    <xf numFmtId="0" fontId="27" fillId="4" borderId="0" xfId="11" applyFont="1" applyFill="1" applyBorder="1" applyAlignment="1" applyProtection="1">
      <alignment horizontal="right" vertical="center"/>
    </xf>
    <xf numFmtId="167" fontId="28" fillId="4" borderId="0" xfId="11" applyNumberFormat="1" applyFont="1" applyFill="1" applyBorder="1" applyAlignment="1" applyProtection="1">
      <alignment horizontal="center" vertical="center"/>
    </xf>
    <xf numFmtId="0" fontId="6" fillId="4" borderId="0" xfId="11" applyFont="1" applyFill="1" applyBorder="1" applyAlignment="1" applyProtection="1">
      <alignment horizontal="left" vertical="center" wrapText="1"/>
    </xf>
    <xf numFmtId="166" fontId="6" fillId="4" borderId="0" xfId="3" applyNumberFormat="1" applyFont="1" applyFill="1" applyBorder="1" applyAlignment="1" applyProtection="1">
      <alignment horizontal="right" vertical="center"/>
    </xf>
    <xf numFmtId="0" fontId="6" fillId="7" borderId="0" xfId="3" applyFont="1" applyFill="1" applyAlignment="1" applyProtection="1">
      <alignment vertical="center"/>
    </xf>
    <xf numFmtId="0" fontId="6" fillId="7" borderId="0" xfId="3" applyFont="1" applyFill="1" applyAlignment="1" applyProtection="1">
      <alignment vertical="center" wrapText="1"/>
    </xf>
    <xf numFmtId="166" fontId="6" fillId="7" borderId="0" xfId="3" applyNumberFormat="1" applyFont="1" applyFill="1" applyAlignment="1" applyProtection="1">
      <alignment horizontal="right" vertical="center"/>
    </xf>
    <xf numFmtId="166" fontId="6" fillId="4" borderId="0" xfId="3" applyNumberFormat="1" applyFont="1" applyFill="1" applyAlignment="1">
      <alignment horizontal="right" vertical="center"/>
    </xf>
    <xf numFmtId="0" fontId="39" fillId="5" borderId="0" xfId="3" applyFont="1" applyFill="1" applyAlignment="1">
      <alignment horizontal="left" vertical="center"/>
    </xf>
    <xf numFmtId="0" fontId="6" fillId="4" borderId="0" xfId="3" applyFont="1" applyFill="1" applyAlignment="1" applyProtection="1">
      <alignment vertical="center"/>
    </xf>
    <xf numFmtId="0" fontId="6" fillId="4" borderId="0" xfId="3" applyFont="1" applyFill="1" applyAlignment="1" applyProtection="1">
      <alignment vertical="center" wrapText="1"/>
    </xf>
    <xf numFmtId="0" fontId="8" fillId="4" borderId="0" xfId="3" applyFont="1" applyFill="1" applyAlignment="1" applyProtection="1">
      <alignment vertical="center"/>
    </xf>
    <xf numFmtId="0" fontId="6" fillId="4" borderId="0" xfId="3" applyFont="1" applyFill="1" applyAlignment="1" applyProtection="1">
      <alignment horizontal="left" vertical="center"/>
    </xf>
    <xf numFmtId="0" fontId="27" fillId="0" borderId="0" xfId="11" applyFont="1" applyFill="1" applyBorder="1" applyAlignment="1" applyProtection="1">
      <alignment horizontal="right" vertical="center"/>
    </xf>
    <xf numFmtId="166" fontId="6" fillId="4" borderId="0" xfId="3" applyNumberFormat="1" applyFont="1" applyFill="1" applyAlignment="1" applyProtection="1">
      <alignment horizontal="right" vertical="center"/>
    </xf>
    <xf numFmtId="166" fontId="6" fillId="4" borderId="0" xfId="3" applyNumberFormat="1" applyFont="1" applyFill="1" applyBorder="1" applyAlignment="1" applyProtection="1">
      <alignment horizontal="right" vertical="center"/>
      <protection locked="0"/>
    </xf>
    <xf numFmtId="0" fontId="6" fillId="4" borderId="38" xfId="3" applyFont="1" applyFill="1" applyBorder="1" applyAlignment="1" applyProtection="1">
      <alignment vertical="center"/>
    </xf>
    <xf numFmtId="0" fontId="6" fillId="4" borderId="38" xfId="3" applyFont="1" applyFill="1" applyBorder="1" applyAlignment="1" applyProtection="1">
      <alignment vertical="center" wrapText="1"/>
    </xf>
    <xf numFmtId="0" fontId="27" fillId="4" borderId="0" xfId="3" applyFont="1" applyFill="1" applyAlignment="1" applyProtection="1">
      <alignment horizontal="right" vertical="center"/>
    </xf>
    <xf numFmtId="0" fontId="12" fillId="8" borderId="3" xfId="3" applyFont="1" applyFill="1" applyBorder="1" applyAlignment="1" applyProtection="1">
      <alignment vertical="center"/>
    </xf>
    <xf numFmtId="0" fontId="12" fillId="8" borderId="4" xfId="3" applyFont="1" applyFill="1" applyBorder="1" applyAlignment="1" applyProtection="1">
      <alignment horizontal="center" vertical="center"/>
    </xf>
    <xf numFmtId="0" fontId="40" fillId="8" borderId="4" xfId="3" applyFont="1" applyFill="1" applyBorder="1" applyAlignment="1" applyProtection="1">
      <alignment horizontal="center" vertical="center" wrapText="1"/>
    </xf>
    <xf numFmtId="0" fontId="41" fillId="8" borderId="9" xfId="3" applyFont="1" applyFill="1" applyBorder="1" applyAlignment="1" applyProtection="1">
      <alignment horizontal="center" vertical="center"/>
    </xf>
    <xf numFmtId="0" fontId="41" fillId="8" borderId="39" xfId="3" applyFont="1" applyFill="1" applyBorder="1" applyAlignment="1" applyProtection="1">
      <alignment horizontal="center" vertical="center"/>
    </xf>
    <xf numFmtId="0" fontId="33" fillId="0" borderId="38" xfId="11" applyFont="1" applyFill="1" applyBorder="1" applyAlignment="1" applyProtection="1">
      <alignment horizontal="center" vertical="center" wrapText="1"/>
    </xf>
    <xf numFmtId="0" fontId="42" fillId="5" borderId="0" xfId="3" applyFont="1" applyFill="1" applyAlignment="1">
      <alignment horizontal="left" vertical="center"/>
    </xf>
    <xf numFmtId="0" fontId="6" fillId="4" borderId="40" xfId="3" applyFont="1" applyFill="1" applyBorder="1" applyAlignment="1" applyProtection="1">
      <alignment horizontal="left" vertical="center"/>
    </xf>
    <xf numFmtId="0" fontId="6" fillId="4" borderId="41" xfId="3" applyFont="1" applyFill="1" applyBorder="1" applyAlignment="1" applyProtection="1">
      <alignment horizontal="center" vertical="center"/>
    </xf>
    <xf numFmtId="0" fontId="43" fillId="4" borderId="7" xfId="3" applyFont="1" applyFill="1" applyBorder="1" applyAlignment="1" applyProtection="1">
      <alignment horizontal="left" vertical="center" wrapText="1"/>
    </xf>
    <xf numFmtId="166" fontId="24" fillId="4" borderId="25" xfId="3" applyNumberFormat="1" applyFont="1" applyFill="1" applyBorder="1" applyAlignment="1" applyProtection="1">
      <alignment horizontal="center" vertical="center"/>
    </xf>
    <xf numFmtId="0" fontId="6" fillId="4" borderId="13" xfId="3" applyFont="1" applyFill="1" applyBorder="1" applyAlignment="1" applyProtection="1">
      <alignment horizontal="center" vertical="center" wrapText="1"/>
    </xf>
    <xf numFmtId="0" fontId="6" fillId="4" borderId="0" xfId="3" applyFont="1" applyFill="1" applyBorder="1" applyAlignment="1" applyProtection="1">
      <alignment horizontal="center" vertical="center" wrapText="1"/>
    </xf>
    <xf numFmtId="0" fontId="6" fillId="4" borderId="41" xfId="3" applyFont="1" applyFill="1" applyBorder="1" applyAlignment="1" applyProtection="1">
      <alignment horizontal="center" vertical="center" wrapText="1"/>
    </xf>
    <xf numFmtId="166" fontId="6" fillId="4" borderId="42" xfId="3" applyNumberFormat="1" applyFont="1" applyFill="1" applyBorder="1" applyAlignment="1" applyProtection="1">
      <alignment horizontal="right" vertical="center"/>
    </xf>
    <xf numFmtId="166" fontId="6" fillId="4" borderId="43" xfId="3" applyNumberFormat="1" applyFont="1" applyFill="1" applyBorder="1" applyAlignment="1" applyProtection="1">
      <alignment horizontal="right" vertical="center"/>
    </xf>
    <xf numFmtId="167" fontId="44" fillId="6" borderId="24" xfId="11" applyNumberFormat="1" applyFont="1" applyFill="1" applyBorder="1" applyAlignment="1" applyProtection="1">
      <alignment horizontal="right" vertical="center"/>
    </xf>
    <xf numFmtId="166" fontId="43" fillId="6" borderId="25" xfId="3" applyNumberFormat="1" applyFont="1" applyFill="1" applyBorder="1" applyAlignment="1" applyProtection="1">
      <alignment horizontal="right" vertical="center"/>
    </xf>
    <xf numFmtId="0" fontId="45" fillId="5" borderId="0" xfId="3" applyFont="1" applyFill="1" applyAlignment="1">
      <alignment horizontal="left" vertical="center"/>
    </xf>
    <xf numFmtId="0" fontId="6" fillId="4" borderId="13" xfId="11" applyFont="1" applyFill="1" applyBorder="1" applyAlignment="1" applyProtection="1">
      <alignment horizontal="right" vertical="center"/>
    </xf>
    <xf numFmtId="167" fontId="28" fillId="4" borderId="14" xfId="11" applyNumberFormat="1" applyFont="1" applyFill="1" applyBorder="1" applyAlignment="1" applyProtection="1">
      <alignment horizontal="right" vertical="center"/>
    </xf>
    <xf numFmtId="0" fontId="6" fillId="4" borderId="15" xfId="11" applyFont="1" applyFill="1" applyBorder="1" applyAlignment="1" applyProtection="1">
      <alignment horizontal="left" vertical="center" wrapText="1"/>
    </xf>
    <xf numFmtId="166" fontId="31" fillId="4" borderId="16" xfId="3" applyNumberFormat="1" applyFont="1" applyFill="1" applyBorder="1" applyAlignment="1" applyProtection="1">
      <alignment horizontal="right" vertical="center"/>
    </xf>
    <xf numFmtId="167" fontId="28" fillId="4" borderId="29" xfId="11" applyNumberFormat="1" applyFont="1" applyFill="1" applyBorder="1" applyAlignment="1" applyProtection="1">
      <alignment horizontal="right" vertical="center"/>
    </xf>
    <xf numFmtId="0" fontId="6" fillId="4" borderId="26" xfId="11" applyFont="1" applyFill="1" applyBorder="1" applyAlignment="1" applyProtection="1">
      <alignment horizontal="left" vertical="center" wrapText="1"/>
    </xf>
    <xf numFmtId="166" fontId="31" fillId="4" borderId="27" xfId="3" applyNumberFormat="1" applyFont="1" applyFill="1" applyBorder="1" applyAlignment="1" applyProtection="1">
      <alignment horizontal="right" vertical="center"/>
    </xf>
    <xf numFmtId="167" fontId="27" fillId="4" borderId="13" xfId="11" applyNumberFormat="1" applyFont="1" applyFill="1" applyBorder="1" applyAlignment="1" applyProtection="1">
      <alignment horizontal="right" vertical="center"/>
    </xf>
    <xf numFmtId="0" fontId="27" fillId="4" borderId="13" xfId="11" applyFont="1" applyFill="1" applyBorder="1" applyAlignment="1" applyProtection="1">
      <alignment horizontal="right" vertical="center"/>
    </xf>
    <xf numFmtId="167" fontId="28" fillId="4" borderId="17" xfId="11" applyNumberFormat="1" applyFont="1" applyFill="1" applyBorder="1" applyAlignment="1" applyProtection="1">
      <alignment horizontal="right" vertical="center"/>
    </xf>
    <xf numFmtId="0" fontId="6" fillId="4" borderId="18" xfId="11" applyFont="1" applyFill="1" applyBorder="1" applyAlignment="1" applyProtection="1">
      <alignment vertical="center" wrapText="1"/>
    </xf>
    <xf numFmtId="166" fontId="31" fillId="4" borderId="19" xfId="3" applyNumberFormat="1" applyFont="1" applyFill="1" applyBorder="1" applyAlignment="1" applyProtection="1">
      <alignment horizontal="right" vertical="center"/>
    </xf>
    <xf numFmtId="0" fontId="29" fillId="4" borderId="18" xfId="11" applyFont="1" applyFill="1" applyBorder="1" applyAlignment="1" applyProtection="1">
      <alignment horizontal="left" vertical="center" wrapText="1"/>
    </xf>
    <xf numFmtId="0" fontId="29" fillId="4" borderId="26" xfId="11" applyFont="1" applyFill="1" applyBorder="1" applyAlignment="1" applyProtection="1">
      <alignment vertical="center" wrapText="1"/>
    </xf>
    <xf numFmtId="167" fontId="28" fillId="4" borderId="14" xfId="11" applyNumberFormat="1" applyFont="1" applyFill="1" applyBorder="1" applyAlignment="1" applyProtection="1">
      <alignment horizontal="right"/>
    </xf>
    <xf numFmtId="0" fontId="46" fillId="4" borderId="15" xfId="11" applyFont="1" applyFill="1" applyBorder="1" applyAlignment="1" applyProtection="1">
      <alignment wrapText="1"/>
    </xf>
    <xf numFmtId="167" fontId="28" fillId="4" borderId="17" xfId="11" applyNumberFormat="1" applyFont="1" applyFill="1" applyBorder="1" applyAlignment="1" applyProtection="1">
      <alignment horizontal="right"/>
    </xf>
    <xf numFmtId="0" fontId="46" fillId="4" borderId="18" xfId="11" applyFont="1" applyFill="1" applyBorder="1" applyAlignment="1" applyProtection="1">
      <alignment wrapText="1"/>
    </xf>
    <xf numFmtId="167" fontId="27" fillId="4" borderId="44" xfId="11" applyNumberFormat="1" applyFont="1" applyFill="1" applyBorder="1" applyAlignment="1" applyProtection="1">
      <alignment horizontal="right" vertical="center"/>
    </xf>
    <xf numFmtId="0" fontId="47" fillId="4" borderId="18" xfId="11" applyFont="1" applyFill="1" applyBorder="1" applyAlignment="1" applyProtection="1">
      <alignment wrapText="1"/>
    </xf>
    <xf numFmtId="0" fontId="46" fillId="4" borderId="26" xfId="11" applyFont="1" applyFill="1" applyBorder="1" applyAlignment="1" applyProtection="1">
      <alignment wrapText="1"/>
    </xf>
    <xf numFmtId="0" fontId="6" fillId="4" borderId="15" xfId="11" applyFont="1" applyFill="1" applyBorder="1" applyAlignment="1" applyProtection="1">
      <alignment vertical="center" wrapText="1"/>
    </xf>
    <xf numFmtId="167" fontId="28" fillId="4" borderId="21" xfId="11" applyNumberFormat="1" applyFont="1" applyFill="1" applyBorder="1" applyAlignment="1" applyProtection="1">
      <alignment horizontal="right" vertical="center"/>
    </xf>
    <xf numFmtId="0" fontId="6" fillId="4" borderId="31" xfId="11" applyFont="1" applyFill="1" applyBorder="1" applyAlignment="1" applyProtection="1">
      <alignment vertical="center" wrapText="1"/>
    </xf>
    <xf numFmtId="166" fontId="31" fillId="4" borderId="23" xfId="3" applyNumberFormat="1" applyFont="1" applyFill="1" applyBorder="1" applyAlignment="1" applyProtection="1">
      <alignment horizontal="right" vertical="center"/>
    </xf>
    <xf numFmtId="167" fontId="28" fillId="4" borderId="45" xfId="11" applyNumberFormat="1" applyFont="1" applyFill="1" applyBorder="1" applyAlignment="1" applyProtection="1">
      <alignment horizontal="right" vertical="center"/>
    </xf>
    <xf numFmtId="0" fontId="6" fillId="4" borderId="46" xfId="11" applyFont="1" applyFill="1" applyBorder="1" applyAlignment="1" applyProtection="1">
      <alignment horizontal="left" vertical="center" wrapText="1"/>
    </xf>
    <xf numFmtId="166" fontId="31" fillId="4" borderId="47" xfId="3" applyNumberFormat="1" applyFont="1" applyFill="1" applyBorder="1" applyAlignment="1" applyProtection="1">
      <alignment horizontal="right" vertical="center"/>
    </xf>
    <xf numFmtId="167" fontId="28" fillId="4" borderId="48" xfId="11" applyNumberFormat="1" applyFont="1" applyFill="1" applyBorder="1" applyAlignment="1" applyProtection="1">
      <alignment horizontal="right" vertical="center"/>
    </xf>
    <xf numFmtId="0" fontId="6" fillId="4" borderId="49" xfId="11" applyFont="1" applyFill="1" applyBorder="1" applyAlignment="1" applyProtection="1">
      <alignment vertical="center" wrapText="1"/>
    </xf>
    <xf numFmtId="166" fontId="31" fillId="4" borderId="50" xfId="3" applyNumberFormat="1" applyFont="1" applyFill="1" applyBorder="1" applyAlignment="1" applyProtection="1">
      <alignment horizontal="right" vertical="center"/>
    </xf>
    <xf numFmtId="0" fontId="48" fillId="5" borderId="0" xfId="3" applyFont="1" applyFill="1" applyAlignment="1">
      <alignment horizontal="left" vertical="center"/>
    </xf>
    <xf numFmtId="0" fontId="6" fillId="4" borderId="46" xfId="11" applyFont="1" applyFill="1" applyBorder="1" applyAlignment="1" applyProtection="1">
      <alignment vertical="center" wrapText="1"/>
    </xf>
    <xf numFmtId="0" fontId="29" fillId="4" borderId="49" xfId="11" applyFont="1" applyFill="1" applyBorder="1" applyAlignment="1" applyProtection="1">
      <alignment horizontal="left" vertical="center" wrapText="1"/>
    </xf>
    <xf numFmtId="167" fontId="28" fillId="4" borderId="51" xfId="11" applyNumberFormat="1" applyFont="1" applyFill="1" applyBorder="1" applyAlignment="1" applyProtection="1">
      <alignment horizontal="right" vertical="center"/>
    </xf>
    <xf numFmtId="0" fontId="29" fillId="4" borderId="52" xfId="11" applyFont="1" applyFill="1" applyBorder="1" applyAlignment="1" applyProtection="1">
      <alignment horizontal="left" vertical="center" wrapText="1"/>
    </xf>
    <xf numFmtId="166" fontId="31" fillId="4" borderId="53" xfId="3" applyNumberFormat="1" applyFont="1" applyFill="1" applyBorder="1" applyAlignment="1" applyProtection="1">
      <alignment horizontal="right" vertical="center"/>
    </xf>
    <xf numFmtId="0" fontId="6" fillId="4" borderId="26" xfId="11" applyFont="1" applyFill="1" applyBorder="1" applyAlignment="1" applyProtection="1">
      <alignment vertical="center" wrapText="1"/>
    </xf>
    <xf numFmtId="0" fontId="31" fillId="4" borderId="15" xfId="11" applyFont="1" applyFill="1" applyBorder="1" applyAlignment="1" applyProtection="1">
      <alignment horizontal="left" vertical="center" wrapText="1"/>
    </xf>
    <xf numFmtId="0" fontId="27" fillId="4" borderId="13" xfId="11" applyFont="1" applyFill="1" applyBorder="1" applyAlignment="1" applyProtection="1">
      <alignment horizontal="center" vertical="center"/>
    </xf>
    <xf numFmtId="0" fontId="31" fillId="4" borderId="18" xfId="11" applyFont="1" applyFill="1" applyBorder="1" applyAlignment="1" applyProtection="1">
      <alignment horizontal="left" vertical="center" wrapText="1"/>
    </xf>
    <xf numFmtId="0" fontId="31" fillId="4" borderId="26" xfId="11" applyFont="1" applyFill="1" applyBorder="1" applyAlignment="1" applyProtection="1">
      <alignment horizontal="left" vertical="center" wrapText="1"/>
    </xf>
    <xf numFmtId="0" fontId="29" fillId="4" borderId="15" xfId="11" applyFont="1" applyFill="1" applyBorder="1" applyAlignment="1" applyProtection="1">
      <alignment horizontal="left" vertical="center" wrapText="1"/>
    </xf>
    <xf numFmtId="0" fontId="29" fillId="4" borderId="26" xfId="11" applyFont="1" applyFill="1" applyBorder="1" applyAlignment="1" applyProtection="1">
      <alignment horizontal="left" vertical="center" wrapText="1"/>
    </xf>
    <xf numFmtId="0" fontId="44" fillId="6" borderId="12" xfId="3" applyFont="1" applyFill="1" applyBorder="1" applyAlignment="1" applyProtection="1">
      <alignment vertical="center" wrapText="1"/>
    </xf>
    <xf numFmtId="0" fontId="32" fillId="0" borderId="0" xfId="3" applyNumberFormat="1" applyFont="1" applyBorder="1" applyAlignment="1">
      <alignment horizontal="right"/>
    </xf>
    <xf numFmtId="0" fontId="29" fillId="4" borderId="15" xfId="3" applyFont="1" applyFill="1" applyBorder="1" applyAlignment="1" applyProtection="1">
      <alignment vertical="center" wrapText="1"/>
    </xf>
    <xf numFmtId="0" fontId="29" fillId="4" borderId="49" xfId="3" applyFont="1" applyFill="1" applyBorder="1" applyAlignment="1" applyProtection="1">
      <alignment vertical="center" wrapText="1"/>
    </xf>
    <xf numFmtId="167" fontId="28" fillId="4" borderId="32" xfId="11" applyNumberFormat="1" applyFont="1" applyFill="1" applyBorder="1" applyAlignment="1" applyProtection="1">
      <alignment horizontal="right" vertical="center"/>
    </xf>
    <xf numFmtId="0" fontId="29" fillId="4" borderId="0" xfId="3" applyFont="1" applyFill="1" applyBorder="1" applyAlignment="1" applyProtection="1">
      <alignment vertical="center" wrapText="1"/>
    </xf>
    <xf numFmtId="166" fontId="31" fillId="4" borderId="42" xfId="3" applyNumberFormat="1" applyFont="1" applyFill="1" applyBorder="1" applyAlignment="1" applyProtection="1">
      <alignment horizontal="right" vertical="center"/>
    </xf>
    <xf numFmtId="0" fontId="29" fillId="4" borderId="52" xfId="3" applyFont="1" applyFill="1" applyBorder="1" applyAlignment="1" applyProtection="1">
      <alignment vertical="center" wrapText="1"/>
    </xf>
    <xf numFmtId="0" fontId="29" fillId="4" borderId="46" xfId="3" applyFont="1" applyFill="1" applyBorder="1" applyAlignment="1" applyProtection="1">
      <alignment vertical="center" wrapText="1"/>
    </xf>
    <xf numFmtId="0" fontId="32" fillId="10" borderId="0" xfId="3" applyFont="1" applyFill="1" applyAlignment="1">
      <alignment vertical="center"/>
    </xf>
    <xf numFmtId="0" fontId="44" fillId="6" borderId="12" xfId="3" applyFont="1" applyFill="1" applyBorder="1" applyAlignment="1" applyProtection="1">
      <alignment vertical="center"/>
    </xf>
    <xf numFmtId="0" fontId="31" fillId="4" borderId="15" xfId="3" applyFont="1" applyFill="1" applyBorder="1" applyAlignment="1" applyProtection="1">
      <alignment vertical="center" wrapText="1"/>
    </xf>
    <xf numFmtId="0" fontId="31" fillId="4" borderId="18" xfId="3" applyFont="1" applyFill="1" applyBorder="1" applyAlignment="1" applyProtection="1">
      <alignment vertical="center" wrapText="1"/>
    </xf>
    <xf numFmtId="0" fontId="31" fillId="4" borderId="26" xfId="3" applyFont="1" applyFill="1" applyBorder="1" applyAlignment="1" applyProtection="1">
      <alignment vertical="center" wrapText="1"/>
    </xf>
    <xf numFmtId="0" fontId="32" fillId="10" borderId="0" xfId="3" applyNumberFormat="1" applyFont="1" applyFill="1" applyAlignment="1">
      <alignment horizontal="right"/>
    </xf>
    <xf numFmtId="169" fontId="6" fillId="4" borderId="13" xfId="11" applyNumberFormat="1" applyFont="1" applyFill="1" applyBorder="1" applyAlignment="1" applyProtection="1">
      <alignment horizontal="right" vertical="center"/>
    </xf>
    <xf numFmtId="0" fontId="6" fillId="4" borderId="18" xfId="11" applyFont="1" applyFill="1" applyBorder="1" applyAlignment="1" applyProtection="1">
      <alignment horizontal="left" vertical="center" wrapText="1"/>
    </xf>
    <xf numFmtId="0" fontId="34" fillId="4" borderId="26" xfId="11" applyFont="1" applyFill="1" applyBorder="1" applyAlignment="1" applyProtection="1">
      <alignment horizontal="left" vertical="center" wrapText="1"/>
    </xf>
    <xf numFmtId="0" fontId="29" fillId="4" borderId="15" xfId="11" applyFont="1" applyFill="1" applyBorder="1" applyAlignment="1" applyProtection="1">
      <alignment vertical="center" wrapText="1"/>
    </xf>
    <xf numFmtId="167" fontId="44" fillId="6" borderId="24" xfId="11" applyNumberFormat="1" applyFont="1" applyFill="1" applyBorder="1" applyAlignment="1" applyProtection="1">
      <alignment horizontal="right"/>
    </xf>
    <xf numFmtId="0" fontId="32" fillId="0" borderId="0" xfId="3" applyFont="1"/>
    <xf numFmtId="169" fontId="6" fillId="4" borderId="13" xfId="11" applyNumberFormat="1" applyFont="1" applyFill="1" applyBorder="1" applyAlignment="1" applyProtection="1">
      <alignment horizontal="right"/>
    </xf>
    <xf numFmtId="167" fontId="28" fillId="4" borderId="14" xfId="11" applyNumberFormat="1" applyFont="1" applyFill="1" applyBorder="1" applyAlignment="1" applyProtection="1">
      <alignment horizontal="right" vertical="top"/>
    </xf>
    <xf numFmtId="0" fontId="6" fillId="4" borderId="15" xfId="11" applyFont="1" applyFill="1" applyBorder="1" applyAlignment="1" applyProtection="1">
      <alignment vertical="top" wrapText="1"/>
    </xf>
    <xf numFmtId="0" fontId="6" fillId="0" borderId="0" xfId="3" applyFont="1"/>
    <xf numFmtId="167" fontId="28" fillId="4" borderId="17" xfId="11" applyNumberFormat="1" applyFont="1" applyFill="1" applyBorder="1" applyAlignment="1" applyProtection="1">
      <alignment horizontal="right" vertical="top"/>
    </xf>
    <xf numFmtId="0" fontId="6" fillId="4" borderId="18" xfId="11" applyFont="1" applyFill="1" applyBorder="1" applyAlignment="1" applyProtection="1">
      <alignment vertical="top" wrapText="1"/>
    </xf>
    <xf numFmtId="167" fontId="28" fillId="4" borderId="29" xfId="11" applyNumberFormat="1" applyFont="1" applyFill="1" applyBorder="1" applyAlignment="1" applyProtection="1">
      <alignment horizontal="right" vertical="top"/>
    </xf>
    <xf numFmtId="0" fontId="6" fillId="4" borderId="26" xfId="11" applyFont="1" applyFill="1" applyBorder="1" applyAlignment="1" applyProtection="1">
      <alignment vertical="top" wrapText="1"/>
    </xf>
    <xf numFmtId="167" fontId="28" fillId="4" borderId="21" xfId="11" applyNumberFormat="1" applyFont="1" applyFill="1" applyBorder="1" applyAlignment="1" applyProtection="1">
      <alignment horizontal="right" vertical="top"/>
    </xf>
    <xf numFmtId="0" fontId="6" fillId="4" borderId="31" xfId="11" applyFont="1" applyFill="1" applyBorder="1" applyAlignment="1" applyProtection="1">
      <alignment vertical="top" wrapText="1"/>
    </xf>
    <xf numFmtId="167" fontId="49" fillId="4" borderId="54" xfId="11" applyNumberFormat="1" applyFont="1" applyFill="1" applyBorder="1" applyAlignment="1" applyProtection="1">
      <alignment horizontal="right" vertical="center"/>
    </xf>
    <xf numFmtId="0" fontId="49" fillId="4" borderId="55" xfId="11" applyFont="1" applyFill="1" applyBorder="1" applyProtection="1"/>
    <xf numFmtId="166" fontId="31" fillId="4" borderId="56" xfId="3" applyNumberFormat="1" applyFont="1" applyFill="1" applyBorder="1" applyAlignment="1" applyProtection="1">
      <alignment horizontal="right" vertical="center"/>
    </xf>
    <xf numFmtId="169" fontId="6" fillId="0" borderId="0" xfId="11" applyNumberFormat="1" applyFont="1" applyFill="1" applyBorder="1"/>
    <xf numFmtId="169" fontId="27" fillId="0" borderId="0" xfId="11" applyNumberFormat="1" applyFont="1" applyFill="1" applyBorder="1"/>
    <xf numFmtId="170" fontId="44" fillId="6" borderId="24" xfId="11" applyNumberFormat="1" applyFont="1" applyFill="1" applyBorder="1" applyAlignment="1" applyProtection="1">
      <alignment horizontal="right"/>
    </xf>
    <xf numFmtId="166" fontId="12" fillId="6" borderId="25" xfId="3" applyNumberFormat="1" applyFont="1" applyFill="1" applyBorder="1" applyAlignment="1" applyProtection="1">
      <alignment horizontal="right" vertical="center"/>
    </xf>
    <xf numFmtId="170" fontId="27" fillId="4" borderId="40" xfId="11" applyNumberFormat="1" applyFont="1" applyFill="1" applyBorder="1" applyAlignment="1" applyProtection="1">
      <alignment horizontal="right" vertical="center"/>
    </xf>
    <xf numFmtId="0" fontId="27" fillId="4" borderId="41" xfId="3" applyFont="1" applyFill="1" applyBorder="1" applyAlignment="1" applyProtection="1">
      <alignment vertical="center"/>
    </xf>
    <xf numFmtId="0" fontId="27" fillId="4" borderId="0" xfId="3" applyFont="1" applyFill="1" applyBorder="1" applyAlignment="1" applyProtection="1">
      <alignment vertical="center" wrapText="1"/>
    </xf>
    <xf numFmtId="170" fontId="27" fillId="4" borderId="13" xfId="11" applyNumberFormat="1" applyFont="1" applyFill="1" applyBorder="1" applyAlignment="1" applyProtection="1">
      <alignment horizontal="right" vertical="center"/>
    </xf>
    <xf numFmtId="0" fontId="6" fillId="4" borderId="0" xfId="3" applyFont="1" applyFill="1" applyBorder="1" applyAlignment="1" applyProtection="1">
      <alignment vertical="center"/>
    </xf>
    <xf numFmtId="170" fontId="51" fillId="8" borderId="34" xfId="11" applyNumberFormat="1" applyFont="1" applyFill="1" applyBorder="1" applyAlignment="1" applyProtection="1">
      <alignment horizontal="right" vertical="center"/>
    </xf>
    <xf numFmtId="0" fontId="41" fillId="8" borderId="35" xfId="11" applyFont="1" applyFill="1" applyBorder="1" applyAlignment="1" applyProtection="1">
      <alignment horizontal="right" vertical="center"/>
    </xf>
    <xf numFmtId="0" fontId="52" fillId="8" borderId="36" xfId="12" applyFont="1" applyFill="1" applyBorder="1" applyAlignment="1" applyProtection="1">
      <alignment horizontal="center" vertical="center" wrapText="1"/>
    </xf>
    <xf numFmtId="166" fontId="43" fillId="8" borderId="57" xfId="3" applyNumberFormat="1" applyFont="1" applyFill="1" applyBorder="1" applyAlignment="1" applyProtection="1">
      <alignment horizontal="right" vertical="center"/>
    </xf>
    <xf numFmtId="0" fontId="27" fillId="4" borderId="0" xfId="11" applyFont="1" applyFill="1" applyBorder="1" applyAlignment="1" applyProtection="1">
      <alignment horizontal="center" vertical="center"/>
    </xf>
    <xf numFmtId="0" fontId="6" fillId="4" borderId="0" xfId="3" applyFont="1" applyFill="1" applyBorder="1" applyAlignment="1" applyProtection="1">
      <alignment vertical="center" wrapText="1"/>
    </xf>
    <xf numFmtId="0" fontId="6" fillId="5" borderId="0" xfId="3" applyFont="1" applyFill="1" applyAlignment="1" applyProtection="1">
      <alignment vertical="center"/>
    </xf>
    <xf numFmtId="0" fontId="6" fillId="5" borderId="0" xfId="3" applyFont="1" applyFill="1" applyBorder="1" applyAlignment="1" applyProtection="1">
      <alignment vertical="center"/>
    </xf>
    <xf numFmtId="0" fontId="6" fillId="5" borderId="0" xfId="3" applyFont="1" applyFill="1" applyBorder="1" applyAlignment="1" applyProtection="1">
      <alignment vertical="center" wrapText="1"/>
    </xf>
    <xf numFmtId="166" fontId="6" fillId="5" borderId="0" xfId="3" applyNumberFormat="1" applyFont="1" applyFill="1" applyAlignment="1" applyProtection="1">
      <alignment horizontal="right" vertical="center"/>
    </xf>
    <xf numFmtId="0" fontId="6" fillId="12" borderId="0" xfId="3" applyFont="1" applyFill="1" applyBorder="1" applyAlignment="1">
      <alignment vertical="center"/>
    </xf>
    <xf numFmtId="0" fontId="6" fillId="12" borderId="0" xfId="3" applyFont="1" applyFill="1" applyBorder="1" applyAlignment="1">
      <alignment vertical="center" wrapText="1"/>
    </xf>
    <xf numFmtId="166" fontId="6" fillId="12" borderId="0" xfId="3" applyNumberFormat="1" applyFont="1" applyFill="1" applyBorder="1" applyAlignment="1">
      <alignment horizontal="right" vertical="center"/>
    </xf>
    <xf numFmtId="166" fontId="6" fillId="12" borderId="0" xfId="3" applyNumberFormat="1" applyFont="1" applyFill="1" applyBorder="1" applyAlignment="1">
      <alignment horizontal="center" vertical="center"/>
    </xf>
    <xf numFmtId="171" fontId="6" fillId="12" borderId="0" xfId="3" applyNumberFormat="1" applyFont="1" applyFill="1" applyBorder="1" applyAlignment="1" applyProtection="1">
      <alignment horizontal="center" vertical="center"/>
    </xf>
    <xf numFmtId="49" fontId="6" fillId="12" borderId="0" xfId="3" applyNumberFormat="1" applyFont="1" applyFill="1" applyBorder="1" applyAlignment="1" applyProtection="1">
      <alignment horizontal="center" vertical="center"/>
    </xf>
    <xf numFmtId="172" fontId="27" fillId="12" borderId="0" xfId="3" applyNumberFormat="1" applyFont="1" applyFill="1" applyBorder="1" applyAlignment="1">
      <alignment horizontal="center" vertical="center"/>
    </xf>
    <xf numFmtId="0" fontId="11" fillId="12" borderId="0" xfId="0" applyFont="1" applyFill="1" applyBorder="1" applyAlignment="1">
      <alignment horizontal="right" wrapText="1"/>
    </xf>
    <xf numFmtId="166" fontId="6" fillId="12" borderId="0" xfId="3" applyNumberFormat="1" applyFont="1" applyFill="1" applyBorder="1" applyAlignment="1" applyProtection="1">
      <alignment horizontal="right" vertical="center"/>
      <protection locked="0"/>
    </xf>
    <xf numFmtId="0" fontId="6" fillId="12" borderId="0" xfId="3" applyFont="1" applyFill="1" applyBorder="1" applyAlignment="1">
      <alignment horizontal="center" vertical="center"/>
    </xf>
    <xf numFmtId="0" fontId="6" fillId="12" borderId="0" xfId="3" applyFont="1" applyFill="1" applyBorder="1" applyAlignment="1">
      <alignment horizontal="center" vertical="center" wrapText="1"/>
    </xf>
    <xf numFmtId="0" fontId="6" fillId="12" borderId="0" xfId="3" applyFont="1" applyFill="1" applyBorder="1" applyAlignment="1">
      <alignment horizontal="center"/>
    </xf>
    <xf numFmtId="0" fontId="6" fillId="12" borderId="0" xfId="3" applyFont="1" applyFill="1" applyBorder="1" applyAlignment="1">
      <alignment horizontal="center" vertical="top"/>
    </xf>
    <xf numFmtId="0" fontId="6" fillId="12" borderId="0" xfId="3" applyFont="1" applyFill="1" applyBorder="1" applyAlignment="1">
      <alignment vertical="top" wrapText="1"/>
    </xf>
    <xf numFmtId="166" fontId="6" fillId="12" borderId="0" xfId="3" applyNumberFormat="1" applyFont="1" applyFill="1" applyBorder="1" applyAlignment="1">
      <alignment horizontal="center"/>
    </xf>
    <xf numFmtId="166" fontId="6" fillId="12" borderId="0" xfId="3" applyNumberFormat="1" applyFont="1" applyFill="1" applyBorder="1" applyAlignment="1" applyProtection="1">
      <alignment horizontal="right" vertical="center"/>
    </xf>
    <xf numFmtId="0" fontId="8" fillId="3" borderId="0" xfId="3" applyFont="1" applyFill="1" applyAlignment="1">
      <alignment vertical="center"/>
    </xf>
    <xf numFmtId="166" fontId="6" fillId="12" borderId="0" xfId="0" applyNumberFormat="1" applyFont="1" applyFill="1" applyBorder="1" applyAlignment="1" applyProtection="1">
      <alignment horizontal="right" vertical="center"/>
    </xf>
    <xf numFmtId="0" fontId="6" fillId="0" borderId="0" xfId="3" applyNumberFormat="1" applyFont="1" applyFill="1" applyBorder="1" applyAlignment="1">
      <alignment horizontal="right"/>
    </xf>
    <xf numFmtId="0" fontId="53" fillId="12" borderId="0" xfId="3" applyFont="1" applyFill="1" applyBorder="1"/>
    <xf numFmtId="0" fontId="6" fillId="12" borderId="0" xfId="3" applyFont="1" applyFill="1" applyBorder="1" applyAlignment="1">
      <alignment vertical="top"/>
    </xf>
    <xf numFmtId="166" fontId="6" fillId="12" borderId="0" xfId="3" applyNumberFormat="1" applyFont="1" applyFill="1" applyBorder="1" applyAlignment="1">
      <alignment horizontal="right"/>
    </xf>
    <xf numFmtId="0" fontId="6" fillId="13" borderId="0" xfId="3" applyFont="1" applyFill="1" applyAlignment="1">
      <alignment vertical="center"/>
    </xf>
    <xf numFmtId="0" fontId="8" fillId="13" borderId="0" xfId="3" applyFont="1" applyFill="1" applyAlignment="1">
      <alignment vertical="center"/>
    </xf>
    <xf numFmtId="0" fontId="8" fillId="0" borderId="0" xfId="3" applyFont="1" applyAlignment="1" applyProtection="1">
      <alignment vertical="center"/>
    </xf>
    <xf numFmtId="0" fontId="6" fillId="0" borderId="0" xfId="3" applyFont="1" applyAlignment="1" applyProtection="1">
      <alignment vertical="center"/>
    </xf>
    <xf numFmtId="165" fontId="6" fillId="4" borderId="0" xfId="3" applyNumberFormat="1" applyFont="1" applyFill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right" wrapText="1"/>
    </xf>
    <xf numFmtId="0" fontId="54" fillId="13" borderId="3" xfId="3" applyFont="1" applyFill="1" applyBorder="1" applyAlignment="1" applyProtection="1">
      <alignment vertical="center"/>
    </xf>
    <xf numFmtId="0" fontId="54" fillId="13" borderId="4" xfId="3" applyFont="1" applyFill="1" applyBorder="1" applyAlignment="1" applyProtection="1">
      <alignment horizontal="center" vertical="center"/>
    </xf>
    <xf numFmtId="0" fontId="55" fillId="13" borderId="4" xfId="3" applyFont="1" applyFill="1" applyBorder="1" applyAlignment="1" applyProtection="1">
      <alignment horizontal="center" vertical="center" wrapText="1"/>
    </xf>
    <xf numFmtId="0" fontId="56" fillId="13" borderId="58" xfId="3" applyFont="1" applyFill="1" applyBorder="1" applyAlignment="1" applyProtection="1">
      <alignment horizontal="center" vertical="center"/>
    </xf>
    <xf numFmtId="0" fontId="56" fillId="13" borderId="39" xfId="3" applyFont="1" applyFill="1" applyBorder="1" applyAlignment="1" applyProtection="1">
      <alignment horizontal="center" vertical="center"/>
    </xf>
    <xf numFmtId="0" fontId="57" fillId="0" borderId="10" xfId="11" applyFont="1" applyFill="1" applyBorder="1" applyAlignment="1" applyProtection="1">
      <alignment horizontal="center" vertical="center" wrapText="1"/>
    </xf>
    <xf numFmtId="0" fontId="58" fillId="6" borderId="25" xfId="11" applyFont="1" applyFill="1" applyBorder="1" applyAlignment="1" applyProtection="1">
      <alignment horizontal="left" vertical="center"/>
    </xf>
    <xf numFmtId="1" fontId="6" fillId="6" borderId="2" xfId="3" applyNumberFormat="1" applyFont="1" applyFill="1" applyBorder="1" applyAlignment="1" applyProtection="1">
      <alignment horizontal="left" vertical="center" wrapText="1"/>
    </xf>
    <xf numFmtId="1" fontId="54" fillId="4" borderId="7" xfId="3" applyNumberFormat="1" applyFont="1" applyFill="1" applyBorder="1" applyAlignment="1" applyProtection="1">
      <alignment horizontal="left" vertical="center" wrapText="1"/>
    </xf>
    <xf numFmtId="0" fontId="59" fillId="4" borderId="9" xfId="11" applyFont="1" applyFill="1" applyBorder="1" applyAlignment="1" applyProtection="1">
      <alignment horizontal="left" vertical="center"/>
    </xf>
    <xf numFmtId="1" fontId="6" fillId="4" borderId="10" xfId="3" applyNumberFormat="1" applyFont="1" applyFill="1" applyBorder="1" applyAlignment="1" applyProtection="1">
      <alignment horizontal="center" vertical="center"/>
    </xf>
    <xf numFmtId="0" fontId="29" fillId="4" borderId="10" xfId="11" applyFont="1" applyFill="1" applyBorder="1" applyAlignment="1" applyProtection="1">
      <alignment horizontal="left" vertical="center" wrapText="1"/>
    </xf>
    <xf numFmtId="166" fontId="6" fillId="4" borderId="42" xfId="3" applyNumberFormat="1" applyFont="1" applyFill="1" applyBorder="1" applyAlignment="1">
      <alignment horizontal="right" vertical="center"/>
    </xf>
    <xf numFmtId="167" fontId="60" fillId="9" borderId="24" xfId="11" applyNumberFormat="1" applyFont="1" applyFill="1" applyBorder="1" applyAlignment="1" applyProtection="1">
      <alignment horizontal="right" vertical="center"/>
    </xf>
    <xf numFmtId="166" fontId="61" fillId="9" borderId="25" xfId="3" applyNumberFormat="1" applyFont="1" applyFill="1" applyBorder="1" applyAlignment="1" applyProtection="1">
      <alignment vertical="center"/>
    </xf>
    <xf numFmtId="0" fontId="6" fillId="10" borderId="0" xfId="3" applyNumberFormat="1" applyFont="1" applyFill="1" applyBorder="1" applyAlignment="1">
      <alignment horizontal="right"/>
    </xf>
    <xf numFmtId="167" fontId="28" fillId="4" borderId="48" xfId="11" applyNumberFormat="1" applyFont="1" applyFill="1" applyBorder="1" applyAlignment="1">
      <alignment horizontal="right" vertical="center"/>
    </xf>
    <xf numFmtId="0" fontId="6" fillId="4" borderId="49" xfId="11" applyFont="1" applyFill="1" applyBorder="1" applyAlignment="1">
      <alignment horizontal="left" vertical="center" wrapText="1"/>
    </xf>
    <xf numFmtId="168" fontId="30" fillId="9" borderId="50" xfId="3" applyNumberFormat="1" applyFont="1" applyFill="1" applyBorder="1" applyAlignment="1" applyProtection="1">
      <alignment horizontal="center" vertical="center"/>
    </xf>
    <xf numFmtId="167" fontId="28" fillId="4" borderId="45" xfId="11" applyNumberFormat="1" applyFont="1" applyFill="1" applyBorder="1" applyAlignment="1">
      <alignment horizontal="right" vertical="center"/>
    </xf>
    <xf numFmtId="0" fontId="6" fillId="4" borderId="46" xfId="11" applyFont="1" applyFill="1" applyBorder="1" applyAlignment="1">
      <alignment horizontal="left" vertical="center" wrapText="1"/>
    </xf>
    <xf numFmtId="168" fontId="30" fillId="9" borderId="47" xfId="3" applyNumberFormat="1" applyFont="1" applyFill="1" applyBorder="1" applyAlignment="1" applyProtection="1">
      <alignment horizontal="center" vertical="center"/>
    </xf>
    <xf numFmtId="167" fontId="60" fillId="9" borderId="24" xfId="11" applyNumberFormat="1" applyFont="1" applyFill="1" applyBorder="1" applyAlignment="1">
      <alignment horizontal="right" vertical="center"/>
    </xf>
    <xf numFmtId="166" fontId="61" fillId="9" borderId="25" xfId="3" applyNumberFormat="1" applyFont="1" applyFill="1" applyBorder="1" applyAlignment="1">
      <alignment vertical="center"/>
    </xf>
    <xf numFmtId="0" fontId="6" fillId="4" borderId="0" xfId="3" applyNumberFormat="1" applyFont="1" applyFill="1" applyBorder="1" applyAlignment="1">
      <alignment horizontal="right"/>
    </xf>
    <xf numFmtId="167" fontId="28" fillId="4" borderId="59" xfId="11" applyNumberFormat="1" applyFont="1" applyFill="1" applyBorder="1" applyAlignment="1">
      <alignment horizontal="right" vertical="center"/>
    </xf>
    <xf numFmtId="0" fontId="31" fillId="4" borderId="41" xfId="11" applyFont="1" applyFill="1" applyBorder="1" applyAlignment="1">
      <alignment horizontal="left" vertical="center" wrapText="1"/>
    </xf>
    <xf numFmtId="167" fontId="6" fillId="4" borderId="13" xfId="11" applyNumberFormat="1" applyFont="1" applyFill="1" applyBorder="1" applyAlignment="1">
      <alignment horizontal="right" vertical="center"/>
    </xf>
    <xf numFmtId="0" fontId="31" fillId="4" borderId="46" xfId="11" applyFont="1" applyFill="1" applyBorder="1" applyAlignment="1">
      <alignment horizontal="left" vertical="center" wrapText="1"/>
    </xf>
    <xf numFmtId="0" fontId="31" fillId="4" borderId="49" xfId="11" applyFont="1" applyFill="1" applyBorder="1" applyAlignment="1">
      <alignment horizontal="left" vertical="center" wrapText="1"/>
    </xf>
    <xf numFmtId="166" fontId="31" fillId="4" borderId="50" xfId="3" applyNumberFormat="1" applyFont="1" applyFill="1" applyBorder="1" applyAlignment="1" applyProtection="1">
      <alignment horizontal="right" vertical="center"/>
      <protection locked="0"/>
    </xf>
    <xf numFmtId="167" fontId="28" fillId="4" borderId="32" xfId="11" applyNumberFormat="1" applyFont="1" applyFill="1" applyBorder="1" applyAlignment="1">
      <alignment horizontal="right" vertical="center"/>
    </xf>
    <xf numFmtId="0" fontId="31" fillId="4" borderId="0" xfId="11" applyFont="1" applyFill="1" applyBorder="1" applyAlignment="1">
      <alignment horizontal="left" vertical="center" wrapText="1"/>
    </xf>
    <xf numFmtId="166" fontId="31" fillId="4" borderId="8" xfId="3" applyNumberFormat="1" applyFont="1" applyFill="1" applyBorder="1" applyAlignment="1" applyProtection="1">
      <alignment horizontal="right" vertical="center"/>
      <protection locked="0"/>
    </xf>
    <xf numFmtId="0" fontId="31" fillId="4" borderId="26" xfId="11" applyFont="1" applyFill="1" applyBorder="1" applyAlignment="1">
      <alignment horizontal="left" vertical="center" wrapText="1"/>
    </xf>
    <xf numFmtId="0" fontId="6" fillId="4" borderId="13" xfId="11" applyFont="1" applyFill="1" applyBorder="1" applyAlignment="1">
      <alignment vertical="center"/>
    </xf>
    <xf numFmtId="0" fontId="32" fillId="0" borderId="0" xfId="11" applyFont="1" applyFill="1"/>
    <xf numFmtId="167" fontId="28" fillId="4" borderId="14" xfId="11" applyNumberFormat="1" applyFont="1" applyFill="1" applyBorder="1" applyAlignment="1">
      <alignment horizontal="right"/>
    </xf>
    <xf numFmtId="167" fontId="28" fillId="4" borderId="29" xfId="11" applyNumberFormat="1" applyFont="1" applyFill="1" applyBorder="1" applyAlignment="1">
      <alignment horizontal="right"/>
    </xf>
    <xf numFmtId="0" fontId="63" fillId="10" borderId="0" xfId="11" applyFont="1" applyFill="1" applyBorder="1" applyAlignment="1">
      <alignment horizontal="right"/>
    </xf>
    <xf numFmtId="166" fontId="61" fillId="9" borderId="25" xfId="3" applyNumberFormat="1" applyFont="1" applyFill="1" applyBorder="1" applyAlignment="1" applyProtection="1">
      <alignment vertical="center"/>
      <protection locked="0"/>
    </xf>
    <xf numFmtId="0" fontId="64" fillId="13" borderId="34" xfId="11" applyFont="1" applyFill="1" applyBorder="1" applyAlignment="1">
      <alignment horizontal="right" vertical="center"/>
    </xf>
    <xf numFmtId="0" fontId="56" fillId="13" borderId="35" xfId="11" applyFont="1" applyFill="1" applyBorder="1" applyAlignment="1">
      <alignment horizontal="right" vertical="center"/>
    </xf>
    <xf numFmtId="0" fontId="55" fillId="13" borderId="36" xfId="11" applyFont="1" applyFill="1" applyBorder="1" applyAlignment="1">
      <alignment horizontal="center" vertical="center" wrapText="1"/>
    </xf>
    <xf numFmtId="166" fontId="61" fillId="13" borderId="57" xfId="3" applyNumberFormat="1" applyFont="1" applyFill="1" applyBorder="1" applyAlignment="1">
      <alignment vertical="center"/>
    </xf>
    <xf numFmtId="166" fontId="61" fillId="13" borderId="57" xfId="3" applyNumberFormat="1" applyFont="1" applyFill="1" applyBorder="1" applyAlignment="1" applyProtection="1">
      <alignment vertical="center"/>
    </xf>
    <xf numFmtId="0" fontId="58" fillId="6" borderId="42" xfId="11" applyFont="1" applyFill="1" applyBorder="1" applyAlignment="1">
      <alignment horizontal="left" vertical="center"/>
    </xf>
    <xf numFmtId="1" fontId="6" fillId="6" borderId="60" xfId="3" applyNumberFormat="1" applyFont="1" applyFill="1" applyBorder="1" applyAlignment="1">
      <alignment horizontal="left" vertical="center" wrapText="1"/>
    </xf>
    <xf numFmtId="1" fontId="54" fillId="4" borderId="61" xfId="3" applyNumberFormat="1" applyFont="1" applyFill="1" applyBorder="1" applyAlignment="1">
      <alignment horizontal="left" vertical="center" wrapText="1"/>
    </xf>
    <xf numFmtId="166" fontId="31" fillId="4" borderId="42" xfId="3" applyNumberFormat="1" applyFont="1" applyFill="1" applyBorder="1" applyAlignment="1">
      <alignment vertical="center"/>
    </xf>
    <xf numFmtId="166" fontId="31" fillId="4" borderId="42" xfId="3" applyNumberFormat="1" applyFont="1" applyFill="1" applyBorder="1" applyAlignment="1" applyProtection="1">
      <alignment vertical="center"/>
    </xf>
    <xf numFmtId="167" fontId="27" fillId="4" borderId="24" xfId="11" applyNumberFormat="1" applyFont="1" applyFill="1" applyBorder="1" applyAlignment="1">
      <alignment horizontal="right" vertical="center"/>
    </xf>
    <xf numFmtId="1" fontId="6" fillId="4" borderId="12" xfId="3" applyNumberFormat="1" applyFont="1" applyFill="1" applyBorder="1" applyAlignment="1">
      <alignment horizontal="left" vertical="center" wrapText="1"/>
    </xf>
    <xf numFmtId="0" fontId="29" fillId="4" borderId="12" xfId="11" applyFont="1" applyFill="1" applyBorder="1" applyAlignment="1">
      <alignment horizontal="left" vertical="center" wrapText="1"/>
    </xf>
    <xf numFmtId="166" fontId="31" fillId="4" borderId="25" xfId="3" applyNumberFormat="1" applyFont="1" applyFill="1" applyBorder="1" applyAlignment="1">
      <alignment vertical="center"/>
    </xf>
    <xf numFmtId="166" fontId="31" fillId="4" borderId="25" xfId="3" applyNumberFormat="1" applyFont="1" applyFill="1" applyBorder="1" applyAlignment="1" applyProtection="1">
      <alignment vertical="center"/>
    </xf>
    <xf numFmtId="168" fontId="30" fillId="9" borderId="25" xfId="3" applyNumberFormat="1" applyFont="1" applyFill="1" applyBorder="1" applyAlignment="1" applyProtection="1">
      <alignment horizontal="center" vertical="center"/>
    </xf>
    <xf numFmtId="0" fontId="64" fillId="13" borderId="34" xfId="11" applyFont="1" applyFill="1" applyBorder="1" applyAlignment="1" applyProtection="1">
      <alignment horizontal="right" vertical="center"/>
    </xf>
    <xf numFmtId="0" fontId="56" fillId="13" borderId="35" xfId="11" applyFont="1" applyFill="1" applyBorder="1" applyAlignment="1" applyProtection="1">
      <alignment horizontal="right" vertical="center"/>
    </xf>
    <xf numFmtId="0" fontId="55" fillId="13" borderId="36" xfId="11" applyFont="1" applyFill="1" applyBorder="1" applyAlignment="1" applyProtection="1">
      <alignment horizontal="center" vertical="center" wrapText="1"/>
    </xf>
    <xf numFmtId="0" fontId="6" fillId="13" borderId="0" xfId="3" applyFont="1" applyFill="1" applyAlignment="1" applyProtection="1">
      <alignment vertical="center"/>
    </xf>
    <xf numFmtId="0" fontId="6" fillId="13" borderId="0" xfId="3" applyFont="1" applyFill="1" applyAlignment="1" applyProtection="1">
      <alignment vertical="center" wrapText="1"/>
    </xf>
    <xf numFmtId="0" fontId="6" fillId="14" borderId="0" xfId="3" applyFont="1" applyFill="1" applyAlignment="1">
      <alignment vertical="center"/>
    </xf>
    <xf numFmtId="0" fontId="6" fillId="4" borderId="0" xfId="3" applyFont="1" applyFill="1" applyBorder="1" applyAlignment="1" applyProtection="1">
      <alignment horizontal="center" vertical="center"/>
    </xf>
    <xf numFmtId="0" fontId="6" fillId="0" borderId="0" xfId="3" applyFont="1" applyAlignment="1" applyProtection="1">
      <alignment vertical="center" wrapText="1"/>
    </xf>
    <xf numFmtId="0" fontId="8" fillId="8" borderId="3" xfId="3" applyFont="1" applyFill="1" applyBorder="1" applyAlignment="1" applyProtection="1">
      <alignment horizontal="center" vertical="center" wrapText="1"/>
    </xf>
    <xf numFmtId="0" fontId="6" fillId="4" borderId="0" xfId="3" applyFont="1" applyFill="1" applyBorder="1" applyAlignment="1" applyProtection="1">
      <alignment horizontal="left" vertical="center"/>
    </xf>
    <xf numFmtId="0" fontId="6" fillId="4" borderId="13" xfId="3" applyFont="1" applyFill="1" applyBorder="1" applyAlignment="1" applyProtection="1">
      <alignment horizontal="left" vertical="center" wrapText="1"/>
    </xf>
    <xf numFmtId="169" fontId="6" fillId="4" borderId="0" xfId="3" applyNumberFormat="1" applyFont="1" applyFill="1" applyBorder="1" applyAlignment="1" applyProtection="1">
      <alignment horizontal="center" vertical="center"/>
    </xf>
    <xf numFmtId="169" fontId="8" fillId="8" borderId="62" xfId="3" applyNumberFormat="1" applyFont="1" applyFill="1" applyBorder="1" applyAlignment="1" applyProtection="1">
      <alignment horizontal="center" vertical="center" wrapText="1"/>
    </xf>
    <xf numFmtId="166" fontId="6" fillId="8" borderId="63" xfId="3" applyNumberFormat="1" applyFont="1" applyFill="1" applyBorder="1" applyAlignment="1">
      <alignment horizontal="right" vertical="center"/>
    </xf>
    <xf numFmtId="169" fontId="6" fillId="4" borderId="0" xfId="3" applyNumberFormat="1" applyFont="1" applyFill="1" applyBorder="1" applyAlignment="1" applyProtection="1">
      <alignment vertical="center"/>
    </xf>
    <xf numFmtId="169" fontId="8" fillId="8" borderId="64" xfId="3" applyNumberFormat="1" applyFont="1" applyFill="1" applyBorder="1" applyAlignment="1" applyProtection="1">
      <alignment horizontal="center" vertical="center" wrapText="1"/>
    </xf>
    <xf numFmtId="173" fontId="6" fillId="8" borderId="57" xfId="3" applyNumberFormat="1" applyFont="1" applyFill="1" applyBorder="1" applyAlignment="1" applyProtection="1">
      <alignment horizontal="right" vertical="center"/>
    </xf>
    <xf numFmtId="0" fontId="65" fillId="4" borderId="65" xfId="7" applyFont="1" applyFill="1" applyBorder="1" applyProtection="1"/>
    <xf numFmtId="174" fontId="65" fillId="4" borderId="0" xfId="7" applyNumberFormat="1" applyFont="1" applyFill="1" applyBorder="1" applyProtection="1"/>
    <xf numFmtId="0" fontId="6" fillId="14" borderId="0" xfId="3" applyFont="1" applyFill="1" applyAlignment="1" applyProtection="1">
      <alignment vertical="center"/>
    </xf>
    <xf numFmtId="0" fontId="6" fillId="14" borderId="0" xfId="3" applyFont="1" applyFill="1" applyAlignment="1" applyProtection="1">
      <alignment vertical="center" wrapText="1"/>
    </xf>
    <xf numFmtId="166" fontId="8" fillId="4" borderId="0" xfId="3" applyNumberFormat="1" applyFont="1" applyFill="1" applyAlignment="1">
      <alignment horizontal="right" vertical="center"/>
    </xf>
    <xf numFmtId="0" fontId="66" fillId="6" borderId="66" xfId="3" applyFont="1" applyFill="1" applyBorder="1" applyAlignment="1" applyProtection="1">
      <alignment vertical="center"/>
    </xf>
    <xf numFmtId="0" fontId="67" fillId="6" borderId="67" xfId="3" applyFont="1" applyFill="1" applyBorder="1" applyAlignment="1" applyProtection="1">
      <alignment horizontal="center" vertical="center"/>
    </xf>
    <xf numFmtId="0" fontId="66" fillId="6" borderId="67" xfId="3" applyFont="1" applyFill="1" applyBorder="1" applyAlignment="1" applyProtection="1">
      <alignment horizontal="center" vertical="center" wrapText="1"/>
    </xf>
    <xf numFmtId="0" fontId="68" fillId="6" borderId="6" xfId="3" applyFont="1" applyFill="1" applyBorder="1" applyAlignment="1" applyProtection="1">
      <alignment horizontal="center" vertical="center"/>
    </xf>
    <xf numFmtId="0" fontId="68" fillId="6" borderId="1" xfId="3" applyFont="1" applyFill="1" applyBorder="1" applyAlignment="1" applyProtection="1">
      <alignment horizontal="center" vertical="center"/>
    </xf>
    <xf numFmtId="0" fontId="27" fillId="4" borderId="12" xfId="11" applyFont="1" applyFill="1" applyBorder="1" applyAlignment="1" applyProtection="1">
      <alignment horizontal="center" vertical="center" wrapText="1"/>
    </xf>
    <xf numFmtId="0" fontId="6" fillId="4" borderId="24" xfId="3" applyFont="1" applyFill="1" applyBorder="1" applyAlignment="1" applyProtection="1">
      <alignment horizontal="left" vertical="center"/>
    </xf>
    <xf numFmtId="0" fontId="6" fillId="4" borderId="2" xfId="3" applyFont="1" applyFill="1" applyBorder="1" applyAlignment="1" applyProtection="1">
      <alignment horizontal="left" vertical="center"/>
    </xf>
    <xf numFmtId="0" fontId="67" fillId="4" borderId="0" xfId="3" applyFont="1" applyFill="1" applyBorder="1" applyAlignment="1" applyProtection="1">
      <alignment horizontal="left" vertical="center" wrapText="1"/>
    </xf>
    <xf numFmtId="167" fontId="69" fillId="6" borderId="24" xfId="11" applyNumberFormat="1" applyFont="1" applyFill="1" applyBorder="1" applyAlignment="1">
      <alignment horizontal="right" vertical="center"/>
    </xf>
    <xf numFmtId="166" fontId="70" fillId="6" borderId="25" xfId="3" applyNumberFormat="1" applyFont="1" applyFill="1" applyBorder="1" applyAlignment="1">
      <alignment vertical="center"/>
    </xf>
    <xf numFmtId="166" fontId="70" fillId="6" borderId="25" xfId="3" applyNumberFormat="1" applyFont="1" applyFill="1" applyBorder="1" applyAlignment="1" applyProtection="1">
      <alignment vertical="center"/>
    </xf>
    <xf numFmtId="169" fontId="6" fillId="4" borderId="13" xfId="11" applyNumberFormat="1" applyFont="1" applyFill="1" applyBorder="1" applyAlignment="1">
      <alignment horizontal="right" vertical="center"/>
    </xf>
    <xf numFmtId="0" fontId="6" fillId="4" borderId="15" xfId="11" applyFont="1" applyFill="1" applyBorder="1" applyAlignment="1">
      <alignment vertical="center" wrapText="1"/>
    </xf>
    <xf numFmtId="0" fontId="29" fillId="4" borderId="15" xfId="11" applyFont="1" applyFill="1" applyBorder="1" applyAlignment="1">
      <alignment vertical="center" wrapText="1"/>
    </xf>
    <xf numFmtId="167" fontId="28" fillId="4" borderId="68" xfId="11" applyNumberFormat="1" applyFont="1" applyFill="1" applyBorder="1" applyAlignment="1">
      <alignment horizontal="right" vertical="center"/>
    </xf>
    <xf numFmtId="0" fontId="29" fillId="4" borderId="69" xfId="11" applyFont="1" applyFill="1" applyBorder="1" applyAlignment="1">
      <alignment vertical="center" wrapText="1"/>
    </xf>
    <xf numFmtId="166" fontId="31" fillId="4" borderId="70" xfId="3" applyNumberFormat="1" applyFont="1" applyFill="1" applyBorder="1" applyAlignment="1" applyProtection="1">
      <alignment horizontal="right" vertical="center"/>
      <protection locked="0"/>
    </xf>
    <xf numFmtId="0" fontId="29" fillId="4" borderId="31" xfId="11" applyFont="1" applyFill="1" applyBorder="1" applyAlignment="1">
      <alignment vertical="center" wrapText="1"/>
    </xf>
    <xf numFmtId="166" fontId="31" fillId="4" borderId="23" xfId="3" applyNumberFormat="1" applyFont="1" applyFill="1" applyBorder="1" applyAlignment="1" applyProtection="1">
      <alignment horizontal="right" vertical="center"/>
      <protection locked="0"/>
    </xf>
    <xf numFmtId="0" fontId="29" fillId="4" borderId="69" xfId="3" applyFont="1" applyFill="1" applyBorder="1" applyAlignment="1">
      <alignment vertical="center" wrapText="1"/>
    </xf>
    <xf numFmtId="0" fontId="29" fillId="4" borderId="31" xfId="3" applyFont="1" applyFill="1" applyBorder="1" applyAlignment="1">
      <alignment vertical="center" wrapText="1"/>
    </xf>
    <xf numFmtId="167" fontId="28" fillId="4" borderId="51" xfId="11" applyNumberFormat="1" applyFont="1" applyFill="1" applyBorder="1" applyAlignment="1">
      <alignment horizontal="right" vertical="center"/>
    </xf>
    <xf numFmtId="0" fontId="29" fillId="4" borderId="52" xfId="3" applyFont="1" applyFill="1" applyBorder="1" applyAlignment="1">
      <alignment vertical="center" wrapText="1"/>
    </xf>
    <xf numFmtId="166" fontId="31" fillId="4" borderId="53" xfId="3" applyNumberFormat="1" applyFont="1" applyFill="1" applyBorder="1" applyAlignment="1" applyProtection="1">
      <alignment horizontal="right" vertical="center"/>
      <protection locked="0"/>
    </xf>
    <xf numFmtId="0" fontId="29" fillId="4" borderId="69" xfId="11" applyFont="1" applyFill="1" applyBorder="1" applyAlignment="1">
      <alignment horizontal="left" vertical="center" wrapText="1"/>
    </xf>
    <xf numFmtId="166" fontId="31" fillId="4" borderId="47" xfId="3" applyNumberFormat="1" applyFont="1" applyFill="1" applyBorder="1" applyAlignment="1" applyProtection="1">
      <alignment horizontal="right" vertical="center"/>
      <protection locked="0"/>
    </xf>
    <xf numFmtId="0" fontId="29" fillId="4" borderId="18" xfId="11" applyFont="1" applyFill="1" applyBorder="1" applyAlignment="1">
      <alignment horizontal="left" vertical="center" wrapText="1"/>
    </xf>
    <xf numFmtId="166" fontId="70" fillId="6" borderId="25" xfId="3" applyNumberFormat="1" applyFont="1" applyFill="1" applyBorder="1" applyAlignment="1" applyProtection="1">
      <alignment horizontal="right" vertical="center"/>
    </xf>
    <xf numFmtId="169" fontId="32" fillId="0" borderId="0" xfId="11" applyNumberFormat="1" applyFont="1" applyFill="1" applyBorder="1"/>
    <xf numFmtId="169" fontId="32" fillId="0" borderId="0" xfId="11" applyNumberFormat="1" applyFont="1" applyFill="1" applyBorder="1" applyProtection="1">
      <protection locked="0"/>
    </xf>
    <xf numFmtId="169" fontId="32" fillId="0" borderId="0" xfId="11" applyNumberFormat="1" applyFont="1" applyFill="1"/>
    <xf numFmtId="169" fontId="32" fillId="0" borderId="0" xfId="11" applyNumberFormat="1" applyFont="1" applyFill="1" applyProtection="1">
      <protection locked="0"/>
    </xf>
    <xf numFmtId="169" fontId="63" fillId="0" borderId="0" xfId="11" applyNumberFormat="1" applyFont="1" applyFill="1"/>
    <xf numFmtId="167" fontId="33" fillId="4" borderId="68" xfId="11" applyNumberFormat="1" applyFont="1" applyFill="1" applyBorder="1" applyAlignment="1">
      <alignment horizontal="right"/>
    </xf>
    <xf numFmtId="0" fontId="34" fillId="4" borderId="69" xfId="11" applyFont="1" applyFill="1" applyBorder="1"/>
    <xf numFmtId="169" fontId="31" fillId="0" borderId="0" xfId="11" applyNumberFormat="1" applyFont="1" applyFill="1" applyBorder="1"/>
    <xf numFmtId="169" fontId="31" fillId="0" borderId="0" xfId="11" applyNumberFormat="1" applyFont="1" applyFill="1" applyBorder="1" applyProtection="1">
      <protection locked="0"/>
    </xf>
    <xf numFmtId="169" fontId="71" fillId="0" borderId="0" xfId="11" applyNumberFormat="1" applyFont="1" applyFill="1" applyBorder="1"/>
    <xf numFmtId="0" fontId="31" fillId="0" borderId="0" xfId="11" applyFont="1" applyFill="1" applyBorder="1"/>
    <xf numFmtId="0" fontId="31" fillId="0" borderId="0" xfId="11" applyFont="1" applyFill="1"/>
    <xf numFmtId="167" fontId="33" fillId="4" borderId="21" xfId="11" applyNumberFormat="1" applyFont="1" applyFill="1" applyBorder="1" applyAlignment="1">
      <alignment horizontal="right"/>
    </xf>
    <xf numFmtId="0" fontId="34" fillId="4" borderId="31" xfId="11" applyFont="1" applyFill="1" applyBorder="1"/>
    <xf numFmtId="0" fontId="6" fillId="4" borderId="69" xfId="11" applyFont="1" applyFill="1" applyBorder="1" applyAlignment="1">
      <alignment horizontal="left" vertical="center" wrapText="1"/>
    </xf>
    <xf numFmtId="0" fontId="6" fillId="4" borderId="52" xfId="11" applyFont="1" applyFill="1" applyBorder="1" applyAlignment="1">
      <alignment horizontal="left" vertical="center" wrapText="1"/>
    </xf>
    <xf numFmtId="0" fontId="29" fillId="4" borderId="49" xfId="11" applyFont="1" applyFill="1" applyBorder="1" applyAlignment="1">
      <alignment horizontal="left" vertical="center" wrapText="1"/>
    </xf>
    <xf numFmtId="0" fontId="29" fillId="4" borderId="46" xfId="11" applyFont="1" applyFill="1" applyBorder="1" applyAlignment="1">
      <alignment horizontal="left" vertical="center" wrapText="1"/>
    </xf>
    <xf numFmtId="168" fontId="30" fillId="6" borderId="16" xfId="3" applyNumberFormat="1" applyFont="1" applyFill="1" applyBorder="1" applyAlignment="1" applyProtection="1">
      <alignment horizontal="center" vertical="center"/>
    </xf>
    <xf numFmtId="0" fontId="29" fillId="4" borderId="31" xfId="11" applyFont="1" applyFill="1" applyBorder="1" applyAlignment="1">
      <alignment horizontal="left" vertical="center" wrapText="1"/>
    </xf>
    <xf numFmtId="167" fontId="69" fillId="6" borderId="13" xfId="11" applyNumberFormat="1" applyFont="1" applyFill="1" applyBorder="1" applyAlignment="1">
      <alignment horizontal="right" vertical="center"/>
    </xf>
    <xf numFmtId="0" fontId="6" fillId="4" borderId="41" xfId="11" applyFont="1" applyFill="1" applyBorder="1" applyAlignment="1">
      <alignment horizontal="left" vertical="center" wrapText="1"/>
    </xf>
    <xf numFmtId="166" fontId="31" fillId="4" borderId="43" xfId="3" applyNumberFormat="1" applyFont="1" applyFill="1" applyBorder="1" applyAlignment="1" applyProtection="1">
      <alignment horizontal="right" vertical="center"/>
      <protection locked="0"/>
    </xf>
    <xf numFmtId="0" fontId="6" fillId="4" borderId="0" xfId="11" applyFont="1" applyFill="1" applyBorder="1" applyAlignment="1">
      <alignment horizontal="left" vertical="center" wrapText="1"/>
    </xf>
    <xf numFmtId="167" fontId="69" fillId="4" borderId="24" xfId="11" applyNumberFormat="1" applyFont="1" applyFill="1" applyBorder="1" applyAlignment="1">
      <alignment horizontal="right" vertical="center"/>
    </xf>
    <xf numFmtId="166" fontId="70" fillId="6" borderId="25" xfId="3" applyNumberFormat="1" applyFont="1" applyFill="1" applyBorder="1" applyAlignment="1" applyProtection="1">
      <alignment horizontal="right" vertical="center"/>
      <protection locked="0"/>
    </xf>
    <xf numFmtId="167" fontId="69" fillId="6" borderId="9" xfId="11" applyNumberFormat="1" applyFont="1" applyFill="1" applyBorder="1" applyAlignment="1">
      <alignment horizontal="right" vertical="center"/>
    </xf>
    <xf numFmtId="166" fontId="70" fillId="6" borderId="8" xfId="3" applyNumberFormat="1" applyFont="1" applyFill="1" applyBorder="1" applyAlignment="1" applyProtection="1">
      <alignment vertical="center"/>
    </xf>
    <xf numFmtId="167" fontId="28" fillId="4" borderId="45" xfId="11" applyNumberFormat="1" applyFont="1" applyFill="1" applyBorder="1" applyAlignment="1">
      <alignment horizontal="right"/>
    </xf>
    <xf numFmtId="0" fontId="6" fillId="4" borderId="46" xfId="11" applyFont="1" applyFill="1" applyBorder="1" applyAlignment="1">
      <alignment horizontal="left" wrapText="1"/>
    </xf>
    <xf numFmtId="167" fontId="28" fillId="4" borderId="48" xfId="11" applyNumberFormat="1" applyFont="1" applyFill="1" applyBorder="1" applyAlignment="1">
      <alignment horizontal="right"/>
    </xf>
    <xf numFmtId="0" fontId="6" fillId="4" borderId="49" xfId="11" applyFont="1" applyFill="1" applyBorder="1" applyAlignment="1">
      <alignment horizontal="left" wrapText="1"/>
    </xf>
    <xf numFmtId="0" fontId="34" fillId="4" borderId="46" xfId="11" applyFont="1" applyFill="1" applyBorder="1" applyAlignment="1">
      <alignment horizontal="left" vertical="center" wrapText="1"/>
    </xf>
    <xf numFmtId="0" fontId="34" fillId="4" borderId="49" xfId="11" applyFont="1" applyFill="1" applyBorder="1" applyAlignment="1">
      <alignment horizontal="left" vertical="center" wrapText="1"/>
    </xf>
    <xf numFmtId="166" fontId="31" fillId="4" borderId="42" xfId="3" applyNumberFormat="1" applyFont="1" applyFill="1" applyBorder="1" applyAlignment="1" applyProtection="1">
      <alignment horizontal="right" vertical="center"/>
      <protection locked="0"/>
    </xf>
    <xf numFmtId="0" fontId="33" fillId="4" borderId="46" xfId="11" applyFont="1" applyFill="1" applyBorder="1" applyAlignment="1">
      <alignment horizontal="left" vertical="center" wrapText="1"/>
    </xf>
    <xf numFmtId="0" fontId="33" fillId="4" borderId="49" xfId="11" applyFont="1" applyFill="1" applyBorder="1" applyAlignment="1">
      <alignment horizontal="left" vertical="center" wrapText="1"/>
    </xf>
    <xf numFmtId="0" fontId="33" fillId="4" borderId="26" xfId="11" applyFont="1" applyFill="1" applyBorder="1" applyAlignment="1">
      <alignment horizontal="left" vertical="center" wrapText="1"/>
    </xf>
    <xf numFmtId="0" fontId="31" fillId="4" borderId="13" xfId="11" applyFont="1" applyFill="1" applyBorder="1" applyAlignment="1">
      <alignment horizontal="right" vertical="center"/>
    </xf>
    <xf numFmtId="167" fontId="33" fillId="4" borderId="45" xfId="11" applyNumberFormat="1" applyFont="1" applyFill="1" applyBorder="1" applyAlignment="1">
      <alignment horizontal="right" vertical="center"/>
    </xf>
    <xf numFmtId="0" fontId="33" fillId="4" borderId="18" xfId="11" applyFont="1" applyFill="1" applyBorder="1" applyAlignment="1">
      <alignment horizontal="left" vertical="center" wrapText="1"/>
    </xf>
    <xf numFmtId="0" fontId="33" fillId="4" borderId="0" xfId="11" applyFont="1" applyFill="1" applyBorder="1" applyAlignment="1">
      <alignment horizontal="left" vertical="center" wrapText="1"/>
    </xf>
    <xf numFmtId="0" fontId="33" fillId="4" borderId="15" xfId="11" applyFont="1" applyFill="1" applyBorder="1" applyAlignment="1">
      <alignment horizontal="left" wrapText="1"/>
    </xf>
    <xf numFmtId="0" fontId="33" fillId="4" borderId="49" xfId="11" applyFont="1" applyFill="1" applyBorder="1" applyAlignment="1">
      <alignment horizontal="left" wrapText="1"/>
    </xf>
    <xf numFmtId="0" fontId="33" fillId="4" borderId="46" xfId="11" applyFont="1" applyFill="1" applyBorder="1" applyAlignment="1">
      <alignment horizontal="left" wrapText="1"/>
    </xf>
    <xf numFmtId="0" fontId="33" fillId="4" borderId="26" xfId="11" applyFont="1" applyFill="1" applyBorder="1" applyAlignment="1">
      <alignment horizontal="left" wrapText="1"/>
    </xf>
    <xf numFmtId="169" fontId="27" fillId="4" borderId="13" xfId="11" applyNumberFormat="1" applyFont="1" applyFill="1" applyBorder="1" applyAlignment="1">
      <alignment horizontal="right" vertical="center"/>
    </xf>
    <xf numFmtId="167" fontId="28" fillId="4" borderId="54" xfId="11" applyNumberFormat="1" applyFont="1" applyFill="1" applyBorder="1" applyAlignment="1">
      <alignment horizontal="right" vertical="center"/>
    </xf>
    <xf numFmtId="0" fontId="6" fillId="4" borderId="55" xfId="11" applyFont="1" applyFill="1" applyBorder="1" applyAlignment="1">
      <alignment horizontal="left" vertical="center" wrapText="1"/>
    </xf>
    <xf numFmtId="168" fontId="30" fillId="9" borderId="56" xfId="3" applyNumberFormat="1" applyFont="1" applyFill="1" applyBorder="1" applyAlignment="1" applyProtection="1">
      <alignment horizontal="center" vertical="center"/>
    </xf>
    <xf numFmtId="168" fontId="30" fillId="4" borderId="56" xfId="3" applyNumberFormat="1" applyFont="1" applyFill="1" applyBorder="1" applyAlignment="1" applyProtection="1">
      <alignment horizontal="center" vertical="center"/>
    </xf>
    <xf numFmtId="169" fontId="74" fillId="6" borderId="64" xfId="11" applyNumberFormat="1" applyFont="1" applyFill="1" applyBorder="1" applyAlignment="1">
      <alignment horizontal="right" vertical="center"/>
    </xf>
    <xf numFmtId="167" fontId="75" fillId="6" borderId="35" xfId="11" applyNumberFormat="1" applyFont="1" applyFill="1" applyBorder="1" applyAlignment="1">
      <alignment horizontal="right" vertical="center"/>
    </xf>
    <xf numFmtId="0" fontId="66" fillId="6" borderId="71" xfId="11" applyFont="1" applyFill="1" applyBorder="1" applyAlignment="1">
      <alignment horizontal="center" vertical="center" wrapText="1"/>
    </xf>
    <xf numFmtId="166" fontId="67" fillId="6" borderId="57" xfId="3" applyNumberFormat="1" applyFont="1" applyFill="1" applyBorder="1" applyAlignment="1">
      <alignment vertical="center"/>
    </xf>
    <xf numFmtId="174" fontId="76" fillId="4" borderId="65" xfId="7" applyNumberFormat="1" applyFont="1" applyFill="1" applyBorder="1" applyAlignment="1" applyProtection="1">
      <alignment horizontal="center"/>
    </xf>
    <xf numFmtId="174" fontId="65" fillId="4" borderId="65" xfId="7" applyNumberFormat="1" applyFont="1" applyFill="1" applyBorder="1" applyProtection="1"/>
    <xf numFmtId="166" fontId="6" fillId="0" borderId="0" xfId="3" applyNumberFormat="1" applyFont="1" applyBorder="1" applyAlignment="1" applyProtection="1">
      <alignment horizontal="right" vertical="center"/>
    </xf>
    <xf numFmtId="166" fontId="6" fillId="4" borderId="32" xfId="3" applyNumberFormat="1" applyFont="1" applyFill="1" applyBorder="1" applyAlignment="1" applyProtection="1">
      <alignment horizontal="right" vertical="center"/>
    </xf>
    <xf numFmtId="0" fontId="33" fillId="4" borderId="0" xfId="3" applyFont="1" applyFill="1" applyBorder="1" applyAlignment="1" applyProtection="1">
      <alignment vertical="center"/>
    </xf>
    <xf numFmtId="0" fontId="10" fillId="4" borderId="10" xfId="3" applyFont="1" applyFill="1" applyBorder="1" applyAlignment="1" applyProtection="1">
      <alignment vertical="center"/>
    </xf>
    <xf numFmtId="0" fontId="33" fillId="4" borderId="72" xfId="3" applyFont="1" applyFill="1" applyBorder="1" applyAlignment="1" applyProtection="1">
      <alignment horizontal="right" vertical="center"/>
    </xf>
    <xf numFmtId="166" fontId="19" fillId="6" borderId="1" xfId="3" applyNumberFormat="1" applyFont="1" applyFill="1" applyBorder="1" applyAlignment="1" applyProtection="1">
      <alignment horizontal="center" vertical="center"/>
      <protection locked="0"/>
    </xf>
    <xf numFmtId="0" fontId="33" fillId="0" borderId="0" xfId="3" applyFont="1" applyAlignment="1" applyProtection="1">
      <alignment horizontal="right" vertical="center"/>
    </xf>
    <xf numFmtId="0" fontId="6" fillId="0" borderId="0" xfId="3" applyNumberFormat="1" applyFont="1" applyBorder="1" applyAlignment="1" applyProtection="1">
      <alignment horizontal="right"/>
      <protection locked="0"/>
    </xf>
    <xf numFmtId="166" fontId="6" fillId="0" borderId="0" xfId="3" applyNumberFormat="1" applyFont="1" applyFill="1" applyAlignment="1" applyProtection="1">
      <alignment horizontal="right" vertical="center"/>
      <protection locked="0"/>
    </xf>
    <xf numFmtId="0" fontId="6" fillId="0" borderId="0" xfId="3" applyFont="1" applyAlignment="1" applyProtection="1">
      <alignment vertical="center"/>
      <protection locked="0"/>
    </xf>
    <xf numFmtId="0" fontId="10" fillId="4" borderId="0" xfId="3" applyFont="1" applyFill="1" applyAlignment="1">
      <alignment vertical="center"/>
    </xf>
    <xf numFmtId="0" fontId="10" fillId="4" borderId="0" xfId="3" applyFont="1" applyFill="1" applyAlignment="1">
      <alignment vertical="center" wrapText="1"/>
    </xf>
    <xf numFmtId="0" fontId="6" fillId="5" borderId="0" xfId="3" applyFont="1" applyFill="1" applyAlignment="1">
      <alignment vertical="center"/>
    </xf>
    <xf numFmtId="0" fontId="6" fillId="5" borderId="0" xfId="3" applyFont="1" applyFill="1" applyAlignment="1">
      <alignment vertical="center" wrapText="1"/>
    </xf>
    <xf numFmtId="0" fontId="6" fillId="7" borderId="0" xfId="3" applyFont="1" applyFill="1" applyAlignment="1">
      <alignment vertical="center" wrapText="1"/>
    </xf>
    <xf numFmtId="0" fontId="0" fillId="0" borderId="0" xfId="0" applyProtection="1"/>
    <xf numFmtId="0" fontId="96" fillId="0" borderId="73" xfId="0" applyFont="1" applyBorder="1" applyAlignment="1" applyProtection="1">
      <alignment horizontal="center" vertical="center"/>
    </xf>
    <xf numFmtId="0" fontId="96" fillId="0" borderId="74" xfId="0" applyFont="1" applyBorder="1" applyProtection="1"/>
    <xf numFmtId="0" fontId="96" fillId="0" borderId="75" xfId="6" applyFont="1" applyBorder="1" applyAlignment="1" applyProtection="1">
      <alignment horizontal="center" vertical="center"/>
    </xf>
    <xf numFmtId="0" fontId="4" fillId="0" borderId="75" xfId="6" applyFont="1" applyBorder="1" applyProtection="1"/>
    <xf numFmtId="0" fontId="96" fillId="0" borderId="25" xfId="6" applyFont="1" applyBorder="1" applyAlignment="1" applyProtection="1">
      <alignment horizontal="center" vertical="center"/>
    </xf>
    <xf numFmtId="0" fontId="4" fillId="0" borderId="25" xfId="6" applyFont="1" applyBorder="1" applyProtection="1"/>
    <xf numFmtId="0" fontId="96" fillId="0" borderId="76" xfId="6" applyFont="1" applyBorder="1" applyAlignment="1" applyProtection="1">
      <alignment horizontal="center" vertical="center"/>
    </xf>
    <xf numFmtId="0" fontId="4" fillId="0" borderId="76" xfId="6" applyFont="1" applyBorder="1" applyProtection="1"/>
    <xf numFmtId="0" fontId="0" fillId="0" borderId="0" xfId="0" applyFont="1" applyAlignment="1" applyProtection="1">
      <alignment wrapText="1"/>
    </xf>
    <xf numFmtId="0" fontId="3" fillId="0" borderId="0" xfId="5" applyFont="1" applyFill="1" applyBorder="1"/>
    <xf numFmtId="0" fontId="3" fillId="0" borderId="0" xfId="5" applyFont="1" applyFill="1" applyBorder="1" applyAlignment="1"/>
    <xf numFmtId="0" fontId="3" fillId="7" borderId="0" xfId="5" applyFont="1" applyFill="1" applyBorder="1"/>
    <xf numFmtId="0" fontId="3" fillId="7" borderId="0" xfId="5" applyFont="1" applyFill="1" applyBorder="1" applyAlignment="1"/>
    <xf numFmtId="0" fontId="97" fillId="6" borderId="0" xfId="3" applyFont="1" applyFill="1" applyBorder="1" applyAlignment="1">
      <alignment horizontal="center"/>
    </xf>
    <xf numFmtId="0" fontId="6" fillId="6" borderId="0" xfId="5" applyFont="1" applyFill="1" applyBorder="1" applyAlignment="1">
      <alignment horizontal="left" vertical="center" wrapText="1"/>
    </xf>
    <xf numFmtId="0" fontId="98" fillId="6" borderId="77" xfId="0" applyFont="1" applyFill="1" applyBorder="1" applyAlignment="1" applyProtection="1">
      <alignment horizontal="left"/>
    </xf>
    <xf numFmtId="0" fontId="98" fillId="6" borderId="11" xfId="0" applyFont="1" applyFill="1" applyBorder="1" applyAlignment="1" applyProtection="1">
      <alignment horizontal="left"/>
    </xf>
    <xf numFmtId="0" fontId="101" fillId="6" borderId="78" xfId="0" applyFont="1" applyFill="1" applyBorder="1" applyAlignment="1" applyProtection="1">
      <alignment horizontal="left"/>
    </xf>
    <xf numFmtId="0" fontId="102" fillId="0" borderId="0" xfId="5" applyFont="1" applyFill="1" applyBorder="1" applyAlignment="1">
      <alignment vertical="center" wrapText="1"/>
    </xf>
    <xf numFmtId="0" fontId="6" fillId="0" borderId="0" xfId="5" applyFont="1" applyFill="1" applyBorder="1" applyAlignment="1">
      <alignment horizontal="left" vertical="center" wrapText="1"/>
    </xf>
    <xf numFmtId="0" fontId="6" fillId="0" borderId="0" xfId="3" applyFont="1" applyFill="1" applyBorder="1" applyAlignment="1">
      <alignment horizontal="right" vertical="center"/>
    </xf>
    <xf numFmtId="0" fontId="3" fillId="7" borderId="0" xfId="5" applyFont="1" applyFill="1"/>
    <xf numFmtId="0" fontId="3" fillId="7" borderId="0" xfId="5" applyFont="1" applyFill="1" applyAlignment="1"/>
    <xf numFmtId="0" fontId="3" fillId="6" borderId="0" xfId="5" applyFill="1"/>
    <xf numFmtId="0" fontId="3" fillId="6" borderId="0" xfId="5" applyFont="1" applyFill="1" applyAlignment="1"/>
    <xf numFmtId="175" fontId="103" fillId="6" borderId="0" xfId="13" applyNumberFormat="1" applyFont="1" applyFill="1" applyBorder="1" applyAlignment="1">
      <alignment horizontal="right"/>
    </xf>
    <xf numFmtId="0" fontId="33" fillId="6" borderId="0" xfId="13" applyFont="1" applyFill="1" applyBorder="1"/>
    <xf numFmtId="0" fontId="33" fillId="6" borderId="0" xfId="13" applyFont="1" applyFill="1" applyBorder="1" applyAlignment="1">
      <alignment horizontal="left"/>
    </xf>
    <xf numFmtId="0" fontId="28" fillId="6" borderId="0" xfId="13" applyFont="1" applyFill="1" applyBorder="1" applyAlignment="1">
      <alignment horizontal="left"/>
    </xf>
    <xf numFmtId="0" fontId="28" fillId="6" borderId="0" xfId="13" applyFont="1" applyFill="1" applyBorder="1"/>
    <xf numFmtId="0" fontId="28" fillId="6" borderId="0" xfId="11" applyFont="1" applyFill="1" applyBorder="1" applyAlignment="1">
      <alignment horizontal="left"/>
    </xf>
    <xf numFmtId="0" fontId="33" fillId="6" borderId="0" xfId="11" applyFont="1" applyFill="1" applyBorder="1" applyAlignment="1">
      <alignment horizontal="left"/>
    </xf>
    <xf numFmtId="175" fontId="104" fillId="6" borderId="0" xfId="13" applyNumberFormat="1" applyFont="1" applyFill="1" applyBorder="1" applyAlignment="1">
      <alignment horizontal="right"/>
    </xf>
    <xf numFmtId="0" fontId="105" fillId="6" borderId="0" xfId="3" applyFont="1" applyFill="1" applyBorder="1"/>
    <xf numFmtId="0" fontId="106" fillId="6" borderId="0" xfId="3" applyFont="1" applyFill="1" applyBorder="1"/>
    <xf numFmtId="0" fontId="105" fillId="6" borderId="1" xfId="3" applyNumberFormat="1" applyFont="1" applyFill="1" applyBorder="1" applyProtection="1">
      <protection locked="0"/>
    </xf>
    <xf numFmtId="49" fontId="105" fillId="6" borderId="1" xfId="3" applyNumberFormat="1" applyFont="1" applyFill="1" applyBorder="1" applyProtection="1">
      <protection locked="0"/>
    </xf>
    <xf numFmtId="49" fontId="105" fillId="6" borderId="0" xfId="3" applyNumberFormat="1" applyFont="1" applyFill="1" applyBorder="1"/>
    <xf numFmtId="49" fontId="108" fillId="6" borderId="79" xfId="3" applyNumberFormat="1" applyFont="1" applyFill="1" applyBorder="1" applyAlignment="1">
      <alignment horizontal="center"/>
    </xf>
    <xf numFmtId="0" fontId="6" fillId="6" borderId="80" xfId="3" applyFont="1" applyFill="1" applyBorder="1"/>
    <xf numFmtId="49" fontId="108" fillId="6" borderId="19" xfId="3" applyNumberFormat="1" applyFont="1" applyFill="1" applyBorder="1" applyAlignment="1">
      <alignment horizontal="center"/>
    </xf>
    <xf numFmtId="0" fontId="6" fillId="6" borderId="81" xfId="3" applyFont="1" applyFill="1" applyBorder="1"/>
    <xf numFmtId="0" fontId="6" fillId="6" borderId="19" xfId="3" applyFont="1" applyFill="1" applyBorder="1"/>
    <xf numFmtId="0" fontId="6" fillId="6" borderId="19" xfId="3" applyFont="1" applyFill="1" applyBorder="1" applyAlignment="1">
      <alignment horizontal="left"/>
    </xf>
    <xf numFmtId="0" fontId="29" fillId="4" borderId="0" xfId="10" applyFont="1" applyFill="1" applyBorder="1" applyAlignment="1">
      <alignment horizontal="left"/>
    </xf>
    <xf numFmtId="49" fontId="108" fillId="6" borderId="19" xfId="3" applyNumberFormat="1" applyFont="1" applyFill="1" applyBorder="1" applyAlignment="1">
      <alignment horizontal="center" vertical="center"/>
    </xf>
    <xf numFmtId="0" fontId="46" fillId="6" borderId="19" xfId="3" applyFont="1" applyFill="1" applyBorder="1" applyAlignment="1">
      <alignment wrapText="1"/>
    </xf>
    <xf numFmtId="0" fontId="46" fillId="6" borderId="19" xfId="3" applyFont="1" applyFill="1" applyBorder="1"/>
    <xf numFmtId="172" fontId="3" fillId="0" borderId="0" xfId="5" applyNumberFormat="1" applyFont="1" applyFill="1" applyBorder="1"/>
    <xf numFmtId="49" fontId="108" fillId="6" borderId="23" xfId="3" applyNumberFormat="1" applyFont="1" applyFill="1" applyBorder="1" applyAlignment="1">
      <alignment horizontal="center"/>
    </xf>
    <xf numFmtId="0" fontId="6" fillId="6" borderId="23" xfId="3" applyFont="1" applyFill="1" applyBorder="1"/>
    <xf numFmtId="49" fontId="109" fillId="6" borderId="23" xfId="3" applyNumberFormat="1" applyFont="1" applyFill="1" applyBorder="1" applyAlignment="1">
      <alignment horizontal="center"/>
    </xf>
    <xf numFmtId="0" fontId="110" fillId="6" borderId="23" xfId="3" applyFont="1" applyFill="1" applyBorder="1"/>
    <xf numFmtId="49" fontId="108" fillId="6" borderId="82" xfId="3" applyNumberFormat="1" applyFont="1" applyFill="1" applyBorder="1" applyAlignment="1">
      <alignment horizontal="center"/>
    </xf>
    <xf numFmtId="0" fontId="6" fillId="6" borderId="82" xfId="3" applyFont="1" applyFill="1" applyBorder="1"/>
    <xf numFmtId="176" fontId="29" fillId="6" borderId="0" xfId="10" applyNumberFormat="1" applyFont="1" applyFill="1" applyBorder="1" applyAlignment="1">
      <alignment horizontal="left"/>
    </xf>
    <xf numFmtId="0" fontId="111" fillId="6" borderId="75" xfId="10" applyFont="1" applyFill="1" applyBorder="1"/>
    <xf numFmtId="176" fontId="112" fillId="6" borderId="83" xfId="3" applyNumberFormat="1" applyFont="1" applyFill="1" applyBorder="1" applyAlignment="1">
      <alignment horizontal="center"/>
    </xf>
    <xf numFmtId="172" fontId="35" fillId="6" borderId="25" xfId="3" applyNumberFormat="1" applyFont="1" applyFill="1" applyBorder="1" applyAlignment="1">
      <alignment horizontal="left"/>
    </xf>
    <xf numFmtId="172" fontId="114" fillId="6" borderId="25" xfId="3" applyNumberFormat="1" applyFont="1" applyFill="1" applyBorder="1" applyAlignment="1">
      <alignment horizontal="left"/>
    </xf>
    <xf numFmtId="49" fontId="115" fillId="6" borderId="19" xfId="3" applyNumberFormat="1" applyFont="1" applyFill="1" applyBorder="1" applyAlignment="1">
      <alignment horizontal="center"/>
    </xf>
    <xf numFmtId="0" fontId="110" fillId="6" borderId="84" xfId="3" applyFont="1" applyFill="1" applyBorder="1"/>
    <xf numFmtId="0" fontId="110" fillId="6" borderId="81" xfId="3" applyFont="1" applyFill="1" applyBorder="1"/>
    <xf numFmtId="0" fontId="110" fillId="6" borderId="19" xfId="3" applyFont="1" applyFill="1" applyBorder="1"/>
    <xf numFmtId="0" fontId="118" fillId="6" borderId="19" xfId="3" applyFont="1" applyFill="1" applyBorder="1"/>
    <xf numFmtId="0" fontId="110" fillId="6" borderId="19" xfId="3" applyFont="1" applyFill="1" applyBorder="1" applyAlignment="1">
      <alignment horizontal="left"/>
    </xf>
    <xf numFmtId="0" fontId="110" fillId="6" borderId="19" xfId="3" applyFont="1" applyFill="1" applyBorder="1" applyAlignment="1">
      <alignment horizontal="left" wrapText="1"/>
    </xf>
    <xf numFmtId="0" fontId="6" fillId="0" borderId="1" xfId="9" applyFont="1" applyFill="1" applyBorder="1" applyAlignment="1"/>
    <xf numFmtId="49" fontId="119" fillId="6" borderId="23" xfId="3" applyNumberFormat="1" applyFont="1" applyFill="1" applyBorder="1" applyAlignment="1">
      <alignment horizontal="center"/>
    </xf>
    <xf numFmtId="0" fontId="120" fillId="6" borderId="23" xfId="3" applyFont="1" applyFill="1" applyBorder="1"/>
    <xf numFmtId="172" fontId="37" fillId="6" borderId="24" xfId="3" applyNumberFormat="1" applyFont="1" applyFill="1" applyBorder="1" applyAlignment="1">
      <alignment horizontal="left"/>
    </xf>
    <xf numFmtId="49" fontId="115" fillId="6" borderId="70" xfId="3" applyNumberFormat="1" applyFont="1" applyFill="1" applyBorder="1" applyAlignment="1">
      <alignment horizontal="center"/>
    </xf>
    <xf numFmtId="0" fontId="6" fillId="6" borderId="84" xfId="3" applyFont="1" applyFill="1" applyBorder="1"/>
    <xf numFmtId="49" fontId="115" fillId="6" borderId="27" xfId="3" applyNumberFormat="1" applyFont="1" applyFill="1" applyBorder="1" applyAlignment="1">
      <alignment horizontal="center"/>
    </xf>
    <xf numFmtId="0" fontId="46" fillId="6" borderId="27" xfId="3" applyFont="1" applyFill="1" applyBorder="1"/>
    <xf numFmtId="49" fontId="112" fillId="6" borderId="83" xfId="3" applyNumberFormat="1" applyFont="1" applyFill="1" applyBorder="1" applyAlignment="1">
      <alignment horizontal="center"/>
    </xf>
    <xf numFmtId="172" fontId="35" fillId="6" borderId="24" xfId="3" applyNumberFormat="1" applyFont="1" applyFill="1" applyBorder="1" applyAlignment="1">
      <alignment horizontal="left"/>
    </xf>
    <xf numFmtId="49" fontId="108" fillId="6" borderId="27" xfId="3" applyNumberFormat="1" applyFont="1" applyFill="1" applyBorder="1" applyAlignment="1">
      <alignment horizontal="center"/>
    </xf>
    <xf numFmtId="0" fontId="6" fillId="6" borderId="27" xfId="3" applyFont="1" applyFill="1" applyBorder="1"/>
    <xf numFmtId="49" fontId="115" fillId="6" borderId="82" xfId="3" applyNumberFormat="1" applyFont="1" applyFill="1" applyBorder="1" applyAlignment="1">
      <alignment horizontal="center"/>
    </xf>
    <xf numFmtId="0" fontId="46" fillId="6" borderId="82" xfId="3" applyFont="1" applyFill="1" applyBorder="1"/>
    <xf numFmtId="49" fontId="108" fillId="6" borderId="70" xfId="3" applyNumberFormat="1" applyFont="1" applyFill="1" applyBorder="1" applyAlignment="1">
      <alignment horizontal="center"/>
    </xf>
    <xf numFmtId="0" fontId="6" fillId="6" borderId="70" xfId="3" applyFont="1" applyFill="1" applyBorder="1"/>
    <xf numFmtId="49" fontId="115" fillId="6" borderId="23" xfId="3" applyNumberFormat="1" applyFont="1" applyFill="1" applyBorder="1" applyAlignment="1">
      <alignment horizontal="center"/>
    </xf>
    <xf numFmtId="0" fontId="42" fillId="6" borderId="23" xfId="3" applyFont="1" applyFill="1" applyBorder="1"/>
    <xf numFmtId="0" fontId="6" fillId="6" borderId="79" xfId="3" applyFont="1" applyFill="1" applyBorder="1"/>
    <xf numFmtId="49" fontId="109" fillId="6" borderId="19" xfId="3" applyNumberFormat="1" applyFont="1" applyFill="1" applyBorder="1" applyAlignment="1">
      <alignment horizontal="center"/>
    </xf>
    <xf numFmtId="0" fontId="6" fillId="6" borderId="82" xfId="3" applyFont="1" applyFill="1" applyBorder="1" applyAlignment="1">
      <alignment horizontal="left" wrapText="1"/>
    </xf>
    <xf numFmtId="0" fontId="11" fillId="6" borderId="16" xfId="3" applyFont="1" applyFill="1" applyBorder="1" applyAlignment="1">
      <alignment horizontal="left"/>
    </xf>
    <xf numFmtId="0" fontId="11" fillId="6" borderId="19" xfId="3" applyFont="1" applyFill="1" applyBorder="1" applyAlignment="1">
      <alignment horizontal="left"/>
    </xf>
    <xf numFmtId="0" fontId="126" fillId="6" borderId="19" xfId="3" applyFont="1" applyFill="1" applyBorder="1" applyAlignment="1">
      <alignment horizontal="left"/>
    </xf>
    <xf numFmtId="0" fontId="11" fillId="6" borderId="82" xfId="3" applyFont="1" applyFill="1" applyBorder="1" applyAlignment="1">
      <alignment horizontal="left"/>
    </xf>
    <xf numFmtId="0" fontId="126" fillId="6" borderId="16" xfId="3" applyFont="1" applyFill="1" applyBorder="1" applyAlignment="1">
      <alignment horizontal="left"/>
    </xf>
    <xf numFmtId="0" fontId="11" fillId="6" borderId="23" xfId="3" applyFont="1" applyFill="1" applyBorder="1" applyAlignment="1">
      <alignment horizontal="left"/>
    </xf>
    <xf numFmtId="0" fontId="11" fillId="6" borderId="70" xfId="3" applyFont="1" applyFill="1" applyBorder="1" applyAlignment="1">
      <alignment horizontal="left"/>
    </xf>
    <xf numFmtId="0" fontId="24" fillId="6" borderId="82" xfId="3" applyFont="1" applyFill="1" applyBorder="1" applyAlignment="1">
      <alignment horizontal="left"/>
    </xf>
    <xf numFmtId="0" fontId="126" fillId="6" borderId="82" xfId="3" applyFont="1" applyFill="1" applyBorder="1" applyAlignment="1">
      <alignment horizontal="left"/>
    </xf>
    <xf numFmtId="0" fontId="115" fillId="0" borderId="0" xfId="3" applyNumberFormat="1" applyFont="1" applyFill="1" applyBorder="1" applyAlignment="1">
      <alignment horizontal="center"/>
    </xf>
    <xf numFmtId="0" fontId="126" fillId="0" borderId="0" xfId="3" applyFont="1" applyFill="1" applyBorder="1" applyAlignment="1">
      <alignment horizontal="left"/>
    </xf>
    <xf numFmtId="0" fontId="3" fillId="7" borderId="1" xfId="5" applyFont="1" applyFill="1" applyBorder="1"/>
    <xf numFmtId="0" fontId="3" fillId="7" borderId="1" xfId="5" applyFont="1" applyFill="1" applyBorder="1" applyAlignment="1"/>
    <xf numFmtId="0" fontId="3" fillId="0" borderId="1" xfId="5" applyFont="1" applyFill="1" applyBorder="1"/>
    <xf numFmtId="171" fontId="3" fillId="6" borderId="1" xfId="5" applyNumberFormat="1" applyFont="1" applyFill="1" applyBorder="1" applyAlignment="1">
      <alignment horizontal="left"/>
    </xf>
    <xf numFmtId="0" fontId="106" fillId="0" borderId="0" xfId="3" applyFont="1"/>
    <xf numFmtId="0" fontId="106" fillId="0" borderId="0" xfId="3" applyFont="1" applyAlignment="1"/>
    <xf numFmtId="0" fontId="106" fillId="0" borderId="0" xfId="3" applyFont="1" applyAlignment="1">
      <alignment wrapText="1"/>
    </xf>
    <xf numFmtId="166" fontId="106" fillId="0" borderId="0" xfId="3" applyNumberFormat="1" applyFont="1" applyAlignment="1"/>
    <xf numFmtId="0" fontId="2" fillId="0" borderId="0" xfId="3"/>
    <xf numFmtId="0" fontId="27" fillId="0" borderId="0" xfId="3" applyFont="1" applyAlignment="1"/>
    <xf numFmtId="0" fontId="27" fillId="0" borderId="0" xfId="3" applyFont="1" applyAlignment="1">
      <alignment horizontal="center" wrapText="1"/>
    </xf>
    <xf numFmtId="0" fontId="106" fillId="7" borderId="0" xfId="3" applyFont="1" applyFill="1"/>
    <xf numFmtId="172" fontId="106" fillId="0" borderId="0" xfId="3" applyNumberFormat="1" applyFont="1"/>
    <xf numFmtId="0" fontId="106" fillId="7" borderId="0" xfId="3" applyFont="1" applyFill="1" applyBorder="1"/>
    <xf numFmtId="166" fontId="11" fillId="7" borderId="0" xfId="3" applyNumberFormat="1" applyFont="1" applyFill="1" applyBorder="1" applyAlignment="1">
      <alignment horizontal="right"/>
    </xf>
    <xf numFmtId="0" fontId="2" fillId="7" borderId="0" xfId="3" applyFill="1" applyBorder="1"/>
    <xf numFmtId="166" fontId="6" fillId="0" borderId="0" xfId="3" applyNumberFormat="1" applyFont="1" applyAlignment="1" applyProtection="1">
      <alignment horizontal="right" vertical="center"/>
    </xf>
    <xf numFmtId="0" fontId="6" fillId="0" borderId="0" xfId="3" applyFont="1" applyBorder="1" applyAlignment="1" applyProtection="1">
      <alignment vertical="center"/>
    </xf>
    <xf numFmtId="0" fontId="6" fillId="0" borderId="0" xfId="3" applyFont="1" applyBorder="1" applyAlignment="1" applyProtection="1">
      <alignment vertical="center" wrapText="1"/>
    </xf>
    <xf numFmtId="0" fontId="106" fillId="4" borderId="0" xfId="3" applyFont="1" applyFill="1"/>
    <xf numFmtId="166" fontId="27" fillId="4" borderId="0" xfId="3" applyNumberFormat="1" applyFont="1" applyFill="1" applyAlignment="1" applyProtection="1">
      <alignment horizontal="right" vertical="center"/>
    </xf>
    <xf numFmtId="0" fontId="8" fillId="4" borderId="0" xfId="3" applyFont="1" applyFill="1" applyAlignment="1" applyProtection="1">
      <alignment horizontal="left" vertical="center"/>
    </xf>
    <xf numFmtId="166" fontId="52" fillId="7" borderId="7" xfId="3" applyNumberFormat="1" applyFont="1" applyFill="1" applyBorder="1" applyAlignment="1" applyProtection="1">
      <alignment horizontal="left" vertical="center"/>
    </xf>
    <xf numFmtId="166" fontId="6" fillId="7" borderId="12" xfId="3" applyNumberFormat="1" applyFont="1" applyFill="1" applyBorder="1" applyAlignment="1" applyProtection="1">
      <alignment horizontal="right" vertical="center"/>
    </xf>
    <xf numFmtId="166" fontId="6" fillId="7" borderId="2" xfId="3" applyNumberFormat="1" applyFont="1" applyFill="1" applyBorder="1" applyAlignment="1" applyProtection="1">
      <alignment horizontal="right" vertical="center"/>
    </xf>
    <xf numFmtId="0" fontId="8" fillId="4" borderId="0" xfId="3" applyFont="1" applyFill="1" applyAlignment="1" applyProtection="1">
      <alignment horizontal="center" vertical="center"/>
    </xf>
    <xf numFmtId="176" fontId="15" fillId="6" borderId="1" xfId="3" applyNumberFormat="1" applyFont="1" applyFill="1" applyBorder="1" applyAlignment="1" applyProtection="1">
      <alignment horizontal="center" vertical="center"/>
    </xf>
    <xf numFmtId="0" fontId="40" fillId="8" borderId="85" xfId="3" applyFont="1" applyFill="1" applyBorder="1" applyAlignment="1" applyProtection="1">
      <alignment horizontal="center" vertical="center" wrapText="1"/>
    </xf>
    <xf numFmtId="0" fontId="33" fillId="0" borderId="86" xfId="11" applyFont="1" applyFill="1" applyBorder="1" applyAlignment="1" applyProtection="1">
      <alignment horizontal="center" vertical="center" wrapText="1"/>
    </xf>
    <xf numFmtId="0" fontId="43" fillId="4" borderId="87" xfId="3" applyFont="1" applyFill="1" applyBorder="1" applyAlignment="1" applyProtection="1">
      <alignment horizontal="left" vertical="center" wrapText="1"/>
    </xf>
    <xf numFmtId="0" fontId="6" fillId="4" borderId="13" xfId="3" applyFont="1" applyFill="1" applyBorder="1" applyAlignment="1">
      <alignment horizontal="center" vertical="center"/>
    </xf>
    <xf numFmtId="49" fontId="132" fillId="4" borderId="2" xfId="3" applyNumberFormat="1" applyFont="1" applyFill="1" applyBorder="1" applyAlignment="1" applyProtection="1">
      <alignment horizontal="center" vertical="center" wrapText="1"/>
    </xf>
    <xf numFmtId="0" fontId="133" fillId="4" borderId="88" xfId="3" applyFont="1" applyFill="1" applyBorder="1" applyAlignment="1">
      <alignment horizontal="center" vertical="center" wrapText="1"/>
    </xf>
    <xf numFmtId="166" fontId="6" fillId="4" borderId="89" xfId="3" applyNumberFormat="1" applyFont="1" applyFill="1" applyBorder="1" applyAlignment="1">
      <alignment horizontal="right" vertical="center"/>
    </xf>
    <xf numFmtId="166" fontId="6" fillId="4" borderId="59" xfId="3" applyNumberFormat="1" applyFont="1" applyFill="1" applyBorder="1" applyAlignment="1">
      <alignment horizontal="right" vertical="center"/>
    </xf>
    <xf numFmtId="166" fontId="6" fillId="4" borderId="90" xfId="3" applyNumberFormat="1" applyFont="1" applyFill="1" applyBorder="1" applyAlignment="1">
      <alignment horizontal="right" vertical="center"/>
    </xf>
    <xf numFmtId="0" fontId="6" fillId="4" borderId="13" xfId="3" applyFont="1" applyFill="1" applyBorder="1" applyAlignment="1">
      <alignment vertical="center"/>
    </xf>
    <xf numFmtId="49" fontId="132" fillId="4" borderId="10" xfId="3" applyNumberFormat="1" applyFont="1" applyFill="1" applyBorder="1" applyAlignment="1" applyProtection="1">
      <alignment horizontal="center" vertical="center" wrapText="1"/>
    </xf>
    <xf numFmtId="166" fontId="6" fillId="4" borderId="44" xfId="3" applyNumberFormat="1" applyFont="1" applyFill="1" applyBorder="1" applyAlignment="1">
      <alignment horizontal="right" vertical="center"/>
    </xf>
    <xf numFmtId="166" fontId="6" fillId="4" borderId="32" xfId="3" applyNumberFormat="1" applyFont="1" applyFill="1" applyBorder="1" applyAlignment="1">
      <alignment horizontal="right" vertical="center"/>
    </xf>
    <xf numFmtId="166" fontId="6" fillId="4" borderId="91" xfId="3" applyNumberFormat="1" applyFont="1" applyFill="1" applyBorder="1" applyAlignment="1">
      <alignment horizontal="right" vertical="center"/>
    </xf>
    <xf numFmtId="0" fontId="27" fillId="4" borderId="13" xfId="3" applyFont="1" applyFill="1" applyBorder="1" applyAlignment="1" applyProtection="1">
      <alignment vertical="center"/>
      <protection locked="0"/>
    </xf>
    <xf numFmtId="49" fontId="52" fillId="5" borderId="83" xfId="3" applyNumberFormat="1" applyFont="1" applyFill="1" applyBorder="1" applyAlignment="1" applyProtection="1">
      <alignment horizontal="center" vertical="center" wrapText="1"/>
    </xf>
    <xf numFmtId="1" fontId="52" fillId="5" borderId="83" xfId="3" applyNumberFormat="1" applyFont="1" applyFill="1" applyBorder="1" applyAlignment="1" applyProtection="1">
      <alignment horizontal="center" vertical="center" wrapText="1"/>
      <protection locked="0"/>
    </xf>
    <xf numFmtId="0" fontId="6" fillId="4" borderId="9" xfId="3" applyFont="1" applyFill="1" applyBorder="1" applyAlignment="1">
      <alignment horizontal="center" vertical="center"/>
    </xf>
    <xf numFmtId="0" fontId="6" fillId="4" borderId="1" xfId="3" applyFont="1" applyFill="1" applyBorder="1" applyAlignment="1">
      <alignment horizontal="center" vertical="center"/>
    </xf>
    <xf numFmtId="0" fontId="6" fillId="0" borderId="88" xfId="3" applyFont="1" applyBorder="1" applyAlignment="1">
      <alignment horizontal="center" vertical="center" wrapText="1"/>
    </xf>
    <xf numFmtId="166" fontId="6" fillId="4" borderId="58" xfId="3" applyNumberFormat="1" applyFont="1" applyFill="1" applyBorder="1" applyAlignment="1">
      <alignment horizontal="right" vertical="center"/>
    </xf>
    <xf numFmtId="166" fontId="6" fillId="4" borderId="39" xfId="3" applyNumberFormat="1" applyFont="1" applyFill="1" applyBorder="1" applyAlignment="1">
      <alignment horizontal="right" vertical="center"/>
    </xf>
    <xf numFmtId="166" fontId="6" fillId="4" borderId="92" xfId="3" applyNumberFormat="1" applyFont="1" applyFill="1" applyBorder="1" applyAlignment="1">
      <alignment horizontal="right" vertical="center"/>
    </xf>
    <xf numFmtId="166" fontId="43" fillId="6" borderId="6" xfId="3" applyNumberFormat="1" applyFont="1" applyFill="1" applyBorder="1" applyAlignment="1" applyProtection="1">
      <alignment horizontal="right" vertical="center"/>
    </xf>
    <xf numFmtId="166" fontId="43" fillId="6" borderId="1" xfId="3" applyNumberFormat="1" applyFont="1" applyFill="1" applyBorder="1" applyAlignment="1" applyProtection="1">
      <alignment horizontal="right" vertical="center"/>
    </xf>
    <xf numFmtId="166" fontId="43" fillId="6" borderId="87" xfId="3" applyNumberFormat="1" applyFont="1" applyFill="1" applyBorder="1" applyAlignment="1" applyProtection="1">
      <alignment horizontal="right" vertical="center"/>
    </xf>
    <xf numFmtId="166" fontId="31" fillId="4" borderId="93" xfId="3" applyNumberFormat="1" applyFont="1" applyFill="1" applyBorder="1" applyAlignment="1" applyProtection="1">
      <alignment horizontal="right" vertical="center"/>
      <protection locked="0"/>
    </xf>
    <xf numFmtId="166" fontId="31" fillId="4" borderId="14" xfId="3" applyNumberFormat="1" applyFont="1" applyFill="1" applyBorder="1" applyAlignment="1" applyProtection="1">
      <alignment horizontal="right" vertical="center"/>
      <protection locked="0"/>
    </xf>
    <xf numFmtId="166" fontId="31" fillId="4" borderId="94" xfId="3" applyNumberFormat="1" applyFont="1" applyFill="1" applyBorder="1" applyAlignment="1" applyProtection="1">
      <alignment horizontal="right" vertical="center"/>
      <protection locked="0"/>
    </xf>
    <xf numFmtId="166" fontId="31" fillId="4" borderId="95" xfId="3" applyNumberFormat="1" applyFont="1" applyFill="1" applyBorder="1" applyAlignment="1" applyProtection="1">
      <alignment horizontal="right" vertical="center"/>
      <protection locked="0"/>
    </xf>
    <xf numFmtId="166" fontId="31" fillId="4" borderId="29" xfId="3" applyNumberFormat="1" applyFont="1" applyFill="1" applyBorder="1" applyAlignment="1" applyProtection="1">
      <alignment horizontal="right" vertical="center"/>
      <protection locked="0"/>
    </xf>
    <xf numFmtId="166" fontId="31" fillId="4" borderId="96" xfId="3" applyNumberFormat="1" applyFont="1" applyFill="1" applyBorder="1" applyAlignment="1" applyProtection="1">
      <alignment horizontal="right" vertical="center"/>
      <protection locked="0"/>
    </xf>
    <xf numFmtId="166" fontId="31" fillId="4" borderId="97" xfId="3" applyNumberFormat="1" applyFont="1" applyFill="1" applyBorder="1" applyAlignment="1" applyProtection="1">
      <alignment horizontal="right" vertical="center"/>
      <protection locked="0"/>
    </xf>
    <xf numFmtId="166" fontId="31" fillId="4" borderId="17" xfId="3" applyNumberFormat="1" applyFont="1" applyFill="1" applyBorder="1" applyAlignment="1" applyProtection="1">
      <alignment horizontal="right" vertical="center"/>
      <protection locked="0"/>
    </xf>
    <xf numFmtId="166" fontId="31" fillId="4" borderId="98" xfId="3" applyNumberFormat="1" applyFont="1" applyFill="1" applyBorder="1" applyAlignment="1" applyProtection="1">
      <alignment horizontal="right" vertical="center"/>
      <protection locked="0"/>
    </xf>
    <xf numFmtId="168" fontId="30" fillId="9" borderId="97" xfId="3" applyNumberFormat="1" applyFont="1" applyFill="1" applyBorder="1" applyAlignment="1" applyProtection="1">
      <alignment horizontal="center" vertical="center"/>
    </xf>
    <xf numFmtId="168" fontId="30" fillId="9" borderId="17" xfId="3" applyNumberFormat="1" applyFont="1" applyFill="1" applyBorder="1" applyAlignment="1" applyProtection="1">
      <alignment horizontal="center" vertical="center"/>
    </xf>
    <xf numFmtId="168" fontId="30" fillId="9" borderId="98" xfId="3" applyNumberFormat="1" applyFont="1" applyFill="1" applyBorder="1" applyAlignment="1" applyProtection="1">
      <alignment horizontal="center" vertical="center"/>
    </xf>
    <xf numFmtId="166" fontId="43" fillId="6" borderId="6" xfId="3" applyNumberFormat="1" applyFont="1" applyFill="1" applyBorder="1" applyAlignment="1" applyProtection="1">
      <alignment horizontal="right" vertical="center"/>
      <protection locked="0"/>
    </xf>
    <xf numFmtId="166" fontId="43" fillId="6" borderId="1" xfId="3" applyNumberFormat="1" applyFont="1" applyFill="1" applyBorder="1" applyAlignment="1" applyProtection="1">
      <alignment horizontal="right" vertical="center"/>
      <protection locked="0"/>
    </xf>
    <xf numFmtId="166" fontId="43" fillId="6" borderId="87" xfId="3" applyNumberFormat="1" applyFont="1" applyFill="1" applyBorder="1" applyAlignment="1" applyProtection="1">
      <alignment horizontal="right" vertical="center"/>
      <protection locked="0"/>
    </xf>
    <xf numFmtId="0" fontId="106" fillId="0" borderId="0" xfId="3" applyFont="1" applyFill="1"/>
    <xf numFmtId="166" fontId="31" fillId="4" borderId="99" xfId="3" applyNumberFormat="1" applyFont="1" applyFill="1" applyBorder="1" applyAlignment="1" applyProtection="1">
      <alignment horizontal="right" vertical="center"/>
      <protection locked="0"/>
    </xf>
    <xf numFmtId="166" fontId="31" fillId="4" borderId="21" xfId="3" applyNumberFormat="1" applyFont="1" applyFill="1" applyBorder="1" applyAlignment="1" applyProtection="1">
      <alignment horizontal="right" vertical="center"/>
      <protection locked="0"/>
    </xf>
    <xf numFmtId="166" fontId="31" fillId="4" borderId="100" xfId="3" applyNumberFormat="1" applyFont="1" applyFill="1" applyBorder="1" applyAlignment="1" applyProtection="1">
      <alignment horizontal="right" vertical="center"/>
      <protection locked="0"/>
    </xf>
    <xf numFmtId="166" fontId="31" fillId="4" borderId="101" xfId="3" applyNumberFormat="1" applyFont="1" applyFill="1" applyBorder="1" applyAlignment="1" applyProtection="1">
      <alignment horizontal="right" vertical="center"/>
      <protection locked="0"/>
    </xf>
    <xf numFmtId="166" fontId="31" fillId="4" borderId="45" xfId="3" applyNumberFormat="1" applyFont="1" applyFill="1" applyBorder="1" applyAlignment="1" applyProtection="1">
      <alignment horizontal="right" vertical="center"/>
      <protection locked="0"/>
    </xf>
    <xf numFmtId="166" fontId="31" fillId="4" borderId="102" xfId="3" applyNumberFormat="1" applyFont="1" applyFill="1" applyBorder="1" applyAlignment="1" applyProtection="1">
      <alignment horizontal="right" vertical="center"/>
      <protection locked="0"/>
    </xf>
    <xf numFmtId="166" fontId="31" fillId="4" borderId="103" xfId="3" applyNumberFormat="1" applyFont="1" applyFill="1" applyBorder="1" applyAlignment="1" applyProtection="1">
      <alignment horizontal="right" vertical="center"/>
      <protection locked="0"/>
    </xf>
    <xf numFmtId="166" fontId="31" fillId="4" borderId="48" xfId="3" applyNumberFormat="1" applyFont="1" applyFill="1" applyBorder="1" applyAlignment="1" applyProtection="1">
      <alignment horizontal="right" vertical="center"/>
      <protection locked="0"/>
    </xf>
    <xf numFmtId="166" fontId="31" fillId="4" borderId="104" xfId="3" applyNumberFormat="1" applyFont="1" applyFill="1" applyBorder="1" applyAlignment="1" applyProtection="1">
      <alignment horizontal="right" vertical="center"/>
      <protection locked="0"/>
    </xf>
    <xf numFmtId="166" fontId="31" fillId="4" borderId="105" xfId="3" applyNumberFormat="1" applyFont="1" applyFill="1" applyBorder="1" applyAlignment="1" applyProtection="1">
      <alignment horizontal="right" vertical="center"/>
      <protection locked="0"/>
    </xf>
    <xf numFmtId="166" fontId="31" fillId="4" borderId="51" xfId="3" applyNumberFormat="1" applyFont="1" applyFill="1" applyBorder="1" applyAlignment="1" applyProtection="1">
      <alignment horizontal="right" vertical="center"/>
      <protection locked="0"/>
    </xf>
    <xf numFmtId="166" fontId="31" fillId="4" borderId="106" xfId="3" applyNumberFormat="1" applyFont="1" applyFill="1" applyBorder="1" applyAlignment="1" applyProtection="1">
      <alignment horizontal="right" vertical="center"/>
      <protection locked="0"/>
    </xf>
    <xf numFmtId="166" fontId="31" fillId="4" borderId="44" xfId="3" applyNumberFormat="1" applyFont="1" applyFill="1" applyBorder="1" applyAlignment="1" applyProtection="1">
      <alignment horizontal="right" vertical="center"/>
      <protection locked="0"/>
    </xf>
    <xf numFmtId="166" fontId="31" fillId="4" borderId="32" xfId="3" applyNumberFormat="1" applyFont="1" applyFill="1" applyBorder="1" applyAlignment="1" applyProtection="1">
      <alignment horizontal="right" vertical="center"/>
      <protection locked="0"/>
    </xf>
    <xf numFmtId="166" fontId="31" fillId="4" borderId="91" xfId="3" applyNumberFormat="1" applyFont="1" applyFill="1" applyBorder="1" applyAlignment="1" applyProtection="1">
      <alignment horizontal="right" vertical="center"/>
      <protection locked="0"/>
    </xf>
    <xf numFmtId="0" fontId="29" fillId="4" borderId="107" xfId="11" applyFont="1" applyFill="1" applyBorder="1" applyAlignment="1" applyProtection="1">
      <alignment horizontal="left" vertical="center" wrapText="1"/>
    </xf>
    <xf numFmtId="168" fontId="30" fillId="9" borderId="93" xfId="3" applyNumberFormat="1" applyFont="1" applyFill="1" applyBorder="1" applyAlignment="1" applyProtection="1">
      <alignment horizontal="center" vertical="center"/>
    </xf>
    <xf numFmtId="168" fontId="30" fillId="9" borderId="14" xfId="3" applyNumberFormat="1" applyFont="1" applyFill="1" applyBorder="1" applyAlignment="1" applyProtection="1">
      <alignment horizontal="center" vertical="center"/>
    </xf>
    <xf numFmtId="168" fontId="30" fillId="9" borderId="94" xfId="3" applyNumberFormat="1" applyFont="1" applyFill="1" applyBorder="1" applyAlignment="1" applyProtection="1">
      <alignment horizontal="center" vertical="center"/>
    </xf>
    <xf numFmtId="168" fontId="30" fillId="9" borderId="95" xfId="3" applyNumberFormat="1" applyFont="1" applyFill="1" applyBorder="1" applyAlignment="1" applyProtection="1">
      <alignment horizontal="center" vertical="center"/>
    </xf>
    <xf numFmtId="168" fontId="30" fillId="9" borderId="29" xfId="3" applyNumberFormat="1" applyFont="1" applyFill="1" applyBorder="1" applyAlignment="1" applyProtection="1">
      <alignment horizontal="center" vertical="center"/>
    </xf>
    <xf numFmtId="168" fontId="30" fillId="9" borderId="96" xfId="3" applyNumberFormat="1" applyFont="1" applyFill="1" applyBorder="1" applyAlignment="1" applyProtection="1">
      <alignment horizontal="center" vertical="center"/>
    </xf>
    <xf numFmtId="168" fontId="30" fillId="6" borderId="6" xfId="3" applyNumberFormat="1" applyFont="1" applyFill="1" applyBorder="1" applyAlignment="1" applyProtection="1">
      <alignment horizontal="center" vertical="center"/>
    </xf>
    <xf numFmtId="168" fontId="30" fillId="6" borderId="1" xfId="3" applyNumberFormat="1" applyFont="1" applyFill="1" applyBorder="1" applyAlignment="1" applyProtection="1">
      <alignment horizontal="center" vertical="center"/>
    </xf>
    <xf numFmtId="168" fontId="30" fillId="6" borderId="87" xfId="3" applyNumberFormat="1" applyFont="1" applyFill="1" applyBorder="1" applyAlignment="1" applyProtection="1">
      <alignment horizontal="center" vertical="center"/>
    </xf>
    <xf numFmtId="166" fontId="31" fillId="4" borderId="108" xfId="3" applyNumberFormat="1" applyFont="1" applyFill="1" applyBorder="1" applyAlignment="1" applyProtection="1">
      <alignment horizontal="right" vertical="center"/>
      <protection locked="0"/>
    </xf>
    <xf numFmtId="166" fontId="31" fillId="4" borderId="54" xfId="3" applyNumberFormat="1" applyFont="1" applyFill="1" applyBorder="1" applyAlignment="1" applyProtection="1">
      <alignment horizontal="right" vertical="center"/>
      <protection locked="0"/>
    </xf>
    <xf numFmtId="166" fontId="31" fillId="4" borderId="109" xfId="3" applyNumberFormat="1" applyFont="1" applyFill="1" applyBorder="1" applyAlignment="1" applyProtection="1">
      <alignment horizontal="right" vertical="center"/>
      <protection locked="0"/>
    </xf>
    <xf numFmtId="166" fontId="6" fillId="4" borderId="12" xfId="3" applyNumberFormat="1" applyFont="1" applyFill="1" applyBorder="1" applyAlignment="1" applyProtection="1">
      <alignment horizontal="right" vertical="center"/>
    </xf>
    <xf numFmtId="166" fontId="12" fillId="6" borderId="6" xfId="3" applyNumberFormat="1" applyFont="1" applyFill="1" applyBorder="1" applyAlignment="1" applyProtection="1">
      <alignment horizontal="right" vertical="center"/>
      <protection locked="0"/>
    </xf>
    <xf numFmtId="166" fontId="12" fillId="6" borderId="1" xfId="3" applyNumberFormat="1" applyFont="1" applyFill="1" applyBorder="1" applyAlignment="1" applyProtection="1">
      <alignment horizontal="right" vertical="center"/>
      <protection locked="0"/>
    </xf>
    <xf numFmtId="166" fontId="12" fillId="6" borderId="87" xfId="3" applyNumberFormat="1" applyFont="1" applyFill="1" applyBorder="1" applyAlignment="1" applyProtection="1">
      <alignment horizontal="right" vertical="center"/>
      <protection locked="0"/>
    </xf>
    <xf numFmtId="170" fontId="27" fillId="4" borderId="40" xfId="11" applyNumberFormat="1" applyFont="1" applyFill="1" applyBorder="1" applyAlignment="1">
      <alignment horizontal="right" vertical="center"/>
    </xf>
    <xf numFmtId="0" fontId="27" fillId="4" borderId="41" xfId="3" applyFont="1" applyFill="1" applyBorder="1" applyAlignment="1">
      <alignment vertical="center"/>
    </xf>
    <xf numFmtId="0" fontId="27" fillId="4" borderId="41" xfId="3" applyFont="1" applyFill="1" applyBorder="1" applyAlignment="1">
      <alignment vertical="center" wrapText="1"/>
    </xf>
    <xf numFmtId="166" fontId="6" fillId="4" borderId="41" xfId="3" applyNumberFormat="1" applyFont="1" applyFill="1" applyBorder="1" applyAlignment="1" applyProtection="1">
      <alignment horizontal="right" vertical="center"/>
    </xf>
    <xf numFmtId="170" fontId="27" fillId="4" borderId="13" xfId="11" applyNumberFormat="1" applyFont="1" applyFill="1" applyBorder="1" applyAlignment="1">
      <alignment horizontal="right" vertical="center"/>
    </xf>
    <xf numFmtId="0" fontId="27" fillId="4" borderId="0" xfId="3" applyFont="1" applyFill="1" applyBorder="1" applyAlignment="1">
      <alignment vertical="center" wrapText="1"/>
    </xf>
    <xf numFmtId="0" fontId="41" fillId="8" borderId="34" xfId="11" applyFont="1" applyFill="1" applyBorder="1" applyAlignment="1" applyProtection="1">
      <alignment horizontal="right" vertical="center"/>
    </xf>
    <xf numFmtId="177" fontId="52" fillId="7" borderId="110" xfId="12" applyNumberFormat="1" applyFont="1" applyFill="1" applyBorder="1" applyAlignment="1" applyProtection="1">
      <alignment horizontal="center" vertical="center" wrapText="1"/>
    </xf>
    <xf numFmtId="166" fontId="43" fillId="8" borderId="34" xfId="3" applyNumberFormat="1" applyFont="1" applyFill="1" applyBorder="1" applyAlignment="1" applyProtection="1">
      <alignment horizontal="right" vertical="center"/>
    </xf>
    <xf numFmtId="166" fontId="43" fillId="8" borderId="35" xfId="3" applyNumberFormat="1" applyFont="1" applyFill="1" applyBorder="1" applyAlignment="1" applyProtection="1">
      <alignment horizontal="right" vertical="center"/>
    </xf>
    <xf numFmtId="166" fontId="43" fillId="8" borderId="110" xfId="3" applyNumberFormat="1" applyFont="1" applyFill="1" applyBorder="1" applyAlignment="1" applyProtection="1">
      <alignment horizontal="right" vertical="center"/>
    </xf>
    <xf numFmtId="0" fontId="134" fillId="3" borderId="0" xfId="3" applyFont="1" applyFill="1" applyAlignment="1">
      <alignment vertical="center"/>
    </xf>
    <xf numFmtId="0" fontId="135" fillId="0" borderId="0" xfId="11" applyFont="1" applyFill="1" applyBorder="1" applyAlignment="1">
      <alignment horizontal="right" vertical="center"/>
    </xf>
    <xf numFmtId="0" fontId="27" fillId="0" borderId="0" xfId="11" applyFont="1" applyFill="1" applyBorder="1" applyAlignment="1">
      <alignment horizontal="center" vertical="center"/>
    </xf>
    <xf numFmtId="0" fontId="6" fillId="15" borderId="0" xfId="3" applyFont="1" applyFill="1" applyAlignment="1">
      <alignment vertical="center"/>
    </xf>
    <xf numFmtId="0" fontId="6" fillId="15" borderId="0" xfId="3" applyFont="1" applyFill="1" applyAlignment="1">
      <alignment vertical="center" wrapText="1"/>
    </xf>
    <xf numFmtId="166" fontId="77" fillId="6" borderId="1" xfId="3" applyNumberFormat="1" applyFont="1" applyFill="1" applyBorder="1" applyAlignment="1" applyProtection="1">
      <alignment horizontal="center" vertical="center"/>
      <protection locked="0"/>
    </xf>
    <xf numFmtId="0" fontId="25" fillId="6" borderId="12" xfId="11" applyFont="1" applyFill="1" applyBorder="1" applyAlignment="1" applyProtection="1">
      <alignment horizontal="left" vertical="center"/>
    </xf>
    <xf numFmtId="0" fontId="6" fillId="4" borderId="0" xfId="3" applyFont="1" applyFill="1" applyBorder="1" applyAlignment="1">
      <alignment horizontal="left" vertical="center" wrapText="1"/>
    </xf>
    <xf numFmtId="0" fontId="12" fillId="6" borderId="1" xfId="3" applyFont="1" applyFill="1" applyBorder="1" applyAlignment="1" applyProtection="1">
      <alignment horizontal="center" vertical="center" wrapText="1"/>
    </xf>
    <xf numFmtId="0" fontId="14" fillId="6" borderId="1" xfId="3" applyFont="1" applyFill="1" applyBorder="1" applyAlignment="1" applyProtection="1">
      <alignment vertical="center" wrapText="1"/>
    </xf>
    <xf numFmtId="0" fontId="44" fillId="6" borderId="12" xfId="11" applyFont="1" applyFill="1" applyBorder="1" applyAlignment="1" applyProtection="1">
      <alignment vertical="center" wrapText="1"/>
    </xf>
    <xf numFmtId="0" fontId="44" fillId="6" borderId="12" xfId="11" applyFont="1" applyFill="1" applyBorder="1" applyAlignment="1" applyProtection="1">
      <alignment horizontal="left" vertical="center"/>
    </xf>
    <xf numFmtId="0" fontId="11" fillId="0" borderId="0" xfId="0" applyFont="1" applyFill="1" applyBorder="1" applyAlignment="1">
      <alignment horizontal="center" vertical="top" wrapText="1"/>
    </xf>
    <xf numFmtId="0" fontId="12" fillId="6" borderId="1" xfId="3" applyFont="1" applyFill="1" applyBorder="1" applyAlignment="1" applyProtection="1">
      <alignment horizontal="center" vertical="center" wrapText="1"/>
      <protection locked="0"/>
    </xf>
    <xf numFmtId="0" fontId="44" fillId="6" borderId="12" xfId="3" applyFont="1" applyFill="1" applyBorder="1" applyAlignment="1" applyProtection="1">
      <alignment horizontal="left" vertical="center"/>
    </xf>
    <xf numFmtId="0" fontId="44" fillId="6" borderId="12" xfId="3" applyFont="1" applyFill="1" applyBorder="1" applyAlignment="1" applyProtection="1">
      <alignment vertical="center" wrapText="1"/>
    </xf>
    <xf numFmtId="0" fontId="44" fillId="6" borderId="12" xfId="11" applyFont="1" applyFill="1" applyBorder="1" applyAlignment="1" applyProtection="1">
      <alignment horizontal="left" vertical="center" wrapText="1"/>
    </xf>
    <xf numFmtId="0" fontId="44" fillId="6" borderId="12" xfId="3" applyFont="1" applyFill="1" applyBorder="1" applyAlignment="1" applyProtection="1">
      <alignment horizontal="left"/>
    </xf>
    <xf numFmtId="169" fontId="6" fillId="12" borderId="0" xfId="3" applyNumberFormat="1" applyFont="1" applyFill="1" applyBorder="1" applyAlignment="1">
      <alignment horizontal="left" wrapText="1"/>
    </xf>
    <xf numFmtId="0" fontId="6" fillId="0" borderId="0" xfId="3" applyFont="1" applyFill="1" applyBorder="1" applyAlignment="1" applyProtection="1">
      <alignment horizontal="center" vertical="center" wrapText="1"/>
    </xf>
    <xf numFmtId="0" fontId="60" fillId="9" borderId="12" xfId="11" applyFont="1" applyFill="1" applyBorder="1" applyAlignment="1" applyProtection="1">
      <alignment horizontal="left" vertical="center" wrapText="1"/>
    </xf>
    <xf numFmtId="0" fontId="60" fillId="9" borderId="12" xfId="11" applyFont="1" applyFill="1" applyBorder="1" applyAlignment="1">
      <alignment horizontal="left" vertical="center" wrapText="1"/>
    </xf>
    <xf numFmtId="0" fontId="44" fillId="6" borderId="12" xfId="3" applyFont="1" applyFill="1" applyBorder="1" applyAlignment="1" applyProtection="1">
      <alignment wrapText="1"/>
    </xf>
    <xf numFmtId="0" fontId="44" fillId="6" borderId="7" xfId="3" applyFont="1" applyFill="1" applyBorder="1" applyAlignment="1" applyProtection="1">
      <alignment horizontal="left" vertical="center"/>
    </xf>
    <xf numFmtId="0" fontId="6" fillId="12" borderId="0" xfId="3" applyFont="1" applyFill="1" applyBorder="1" applyAlignment="1">
      <alignment horizontal="left" vertical="center" wrapText="1"/>
    </xf>
    <xf numFmtId="0" fontId="27" fillId="12" borderId="0" xfId="3" applyFont="1" applyFill="1" applyBorder="1" applyAlignment="1">
      <alignment vertical="center" wrapText="1"/>
    </xf>
    <xf numFmtId="0" fontId="6" fillId="4" borderId="0" xfId="3" applyFont="1" applyFill="1" applyBorder="1" applyAlignment="1" applyProtection="1">
      <alignment horizontal="center" vertical="center" wrapText="1"/>
    </xf>
    <xf numFmtId="0" fontId="69" fillId="6" borderId="12" xfId="3" applyFont="1" applyFill="1" applyBorder="1" applyAlignment="1">
      <alignment vertical="center" wrapText="1"/>
    </xf>
    <xf numFmtId="0" fontId="69" fillId="6" borderId="12" xfId="3" applyFont="1" applyFill="1" applyBorder="1" applyAlignment="1">
      <alignment horizontal="left" vertical="center"/>
    </xf>
    <xf numFmtId="0" fontId="69" fillId="6" borderId="12" xfId="11" applyFont="1" applyFill="1" applyBorder="1" applyAlignment="1">
      <alignment horizontal="left" vertical="center"/>
    </xf>
    <xf numFmtId="0" fontId="69" fillId="6" borderId="12" xfId="11" applyFont="1" applyFill="1" applyBorder="1" applyAlignment="1">
      <alignment horizontal="left" vertical="center" wrapText="1"/>
    </xf>
    <xf numFmtId="0" fontId="69" fillId="6" borderId="12" xfId="11" applyFont="1" applyFill="1" applyBorder="1" applyAlignment="1">
      <alignment vertical="center" wrapText="1"/>
    </xf>
    <xf numFmtId="0" fontId="69" fillId="6" borderId="12" xfId="3" applyFont="1" applyFill="1" applyBorder="1" applyAlignment="1">
      <alignment horizontal="left" vertical="center" wrapText="1"/>
    </xf>
    <xf numFmtId="166" fontId="77" fillId="6" borderId="1" xfId="3" applyNumberFormat="1" applyFont="1" applyFill="1" applyBorder="1" applyAlignment="1" applyProtection="1">
      <alignment horizontal="center" vertical="center"/>
      <protection locked="0"/>
    </xf>
    <xf numFmtId="0" fontId="33" fillId="4" borderId="41" xfId="3" applyFont="1" applyFill="1" applyBorder="1" applyAlignment="1" applyProtection="1">
      <alignment horizontal="center" vertical="center"/>
    </xf>
    <xf numFmtId="0" fontId="6" fillId="4" borderId="72" xfId="3" applyFont="1" applyFill="1" applyBorder="1" applyAlignment="1" applyProtection="1">
      <alignment horizontal="right" vertical="center"/>
    </xf>
    <xf numFmtId="166" fontId="78" fillId="6" borderId="1" xfId="3" applyNumberFormat="1" applyFont="1" applyFill="1" applyBorder="1" applyAlignment="1" applyProtection="1">
      <alignment horizontal="center" vertical="center"/>
      <protection locked="0"/>
    </xf>
    <xf numFmtId="0" fontId="33" fillId="4" borderId="11" xfId="3" applyFont="1" applyFill="1" applyBorder="1" applyAlignment="1" applyProtection="1">
      <alignment horizontal="center"/>
    </xf>
    <xf numFmtId="0" fontId="69" fillId="6" borderId="10" xfId="11" applyFont="1" applyFill="1" applyBorder="1" applyAlignment="1">
      <alignment vertical="center" wrapText="1"/>
    </xf>
    <xf numFmtId="0" fontId="44" fillId="6" borderId="83" xfId="11" applyFont="1" applyFill="1" applyBorder="1" applyAlignment="1" applyProtection="1">
      <alignment vertical="center" wrapText="1"/>
    </xf>
    <xf numFmtId="0" fontId="44" fillId="6" borderId="83" xfId="11" applyFont="1" applyFill="1" applyBorder="1" applyAlignment="1" applyProtection="1">
      <alignment horizontal="left" vertical="center"/>
    </xf>
    <xf numFmtId="0" fontId="44" fillId="6" borderId="83" xfId="11" applyFont="1" applyFill="1" applyBorder="1" applyAlignment="1" applyProtection="1">
      <alignment horizontal="left" vertical="center" wrapText="1"/>
    </xf>
    <xf numFmtId="0" fontId="44" fillId="6" borderId="83" xfId="3" applyFont="1" applyFill="1" applyBorder="1" applyAlignment="1" applyProtection="1">
      <alignment horizontal="left" vertical="center"/>
    </xf>
    <xf numFmtId="171" fontId="79" fillId="6" borderId="1" xfId="8" applyNumberFormat="1" applyFont="1" applyFill="1" applyBorder="1" applyAlignment="1" applyProtection="1">
      <alignment horizontal="center" vertical="center"/>
      <protection locked="0"/>
    </xf>
    <xf numFmtId="0" fontId="138" fillId="6" borderId="1" xfId="1" applyNumberFormat="1" applyFont="1" applyFill="1" applyBorder="1" applyAlignment="1" applyProtection="1">
      <alignment horizontal="center" vertical="center"/>
      <protection locked="0"/>
    </xf>
    <xf numFmtId="0" fontId="80" fillId="6" borderId="1" xfId="1" applyNumberFormat="1" applyFill="1" applyBorder="1" applyAlignment="1" applyProtection="1">
      <alignment horizontal="center" vertical="center"/>
      <protection locked="0"/>
    </xf>
    <xf numFmtId="0" fontId="6" fillId="4" borderId="0" xfId="3" applyFont="1" applyFill="1" applyBorder="1" applyAlignment="1" applyProtection="1">
      <alignment horizontal="left" vertical="center" wrapText="1"/>
    </xf>
    <xf numFmtId="0" fontId="14" fillId="6" borderId="1" xfId="3" applyFont="1" applyFill="1" applyBorder="1" applyAlignment="1" applyProtection="1">
      <alignment horizontal="center" vertical="center" wrapText="1"/>
    </xf>
    <xf numFmtId="0" fontId="44" fillId="6" borderId="83" xfId="3" applyFont="1" applyFill="1" applyBorder="1" applyAlignment="1" applyProtection="1">
      <alignment vertical="center" wrapText="1"/>
    </xf>
    <xf numFmtId="0" fontId="44" fillId="6" borderId="83" xfId="3" applyFont="1" applyFill="1" applyBorder="1" applyAlignment="1" applyProtection="1">
      <alignment horizontal="left"/>
    </xf>
    <xf numFmtId="0" fontId="44" fillId="6" borderId="83" xfId="3" applyFont="1" applyFill="1" applyBorder="1" applyAlignment="1" applyProtection="1">
      <alignment wrapText="1"/>
    </xf>
    <xf numFmtId="0" fontId="44" fillId="6" borderId="87" xfId="3" applyFont="1" applyFill="1" applyBorder="1" applyAlignment="1" applyProtection="1">
      <alignment horizontal="left" vertical="center"/>
    </xf>
    <xf numFmtId="0" fontId="96" fillId="0" borderId="0" xfId="0" applyFont="1" applyBorder="1" applyAlignment="1" applyProtection="1">
      <alignment horizontal="center"/>
    </xf>
  </cellXfs>
  <cellStyles count="14">
    <cellStyle name="Hyperlink 2" xfId="2"/>
    <cellStyle name="Normal 2" xfId="3"/>
    <cellStyle name="Normal 3" xfId="4"/>
    <cellStyle name="Normal 3 2" xfId="5"/>
    <cellStyle name="Normal 4" xfId="6"/>
    <cellStyle name="Normal_B3_2013" xfId="7"/>
    <cellStyle name="Normal_BIN 7301,7311 and 6301" xfId="8"/>
    <cellStyle name="Normal_DOMV" xfId="9"/>
    <cellStyle name="Normal_EBK_PROJECT_2001-last" xfId="11"/>
    <cellStyle name="Normal_EBK-2002-draft" xfId="10"/>
    <cellStyle name="Normal_MAKET" xfId="12"/>
    <cellStyle name="Normal_Sheet2" xfId="13"/>
    <cellStyle name="Нормален" xfId="0" builtinId="0"/>
    <cellStyle name="Хипервръзка" xfId="1" builtinId="8"/>
  </cellStyles>
  <dxfs count="26">
    <dxf>
      <fill>
        <patternFill patternType="solid">
          <fgColor indexed="55"/>
          <bgColor indexed="19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3"/>
      </font>
    </dxf>
    <dxf>
      <fill>
        <patternFill patternType="solid">
          <fgColor indexed="55"/>
          <bgColor indexed="19"/>
        </patternFill>
      </fill>
    </dxf>
    <dxf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43"/>
      </font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color indexed="13"/>
      </font>
      <fill>
        <patternFill patternType="solid">
          <fgColor indexed="60"/>
          <bgColor indexed="10"/>
        </patternFill>
      </fill>
      <border>
        <left style="thin">
          <color indexed="13"/>
        </left>
        <right style="thin">
          <color indexed="13"/>
        </right>
        <top/>
        <bottom style="thin">
          <color indexed="13"/>
        </bottom>
      </border>
    </dxf>
    <dxf>
      <font>
        <b val="0"/>
        <condense val="0"/>
        <extend val="0"/>
        <color indexed="13"/>
      </font>
      <fill>
        <patternFill patternType="solid">
          <fgColor indexed="60"/>
          <bgColor indexed="10"/>
        </patternFill>
      </fill>
      <border>
        <left style="thin">
          <color indexed="13"/>
        </left>
        <right style="thin">
          <color indexed="13"/>
        </right>
        <top/>
        <bottom style="thin">
          <color indexed="13"/>
        </bottom>
      </border>
    </dxf>
    <dxf>
      <font>
        <b val="0"/>
        <condense val="0"/>
        <extend val="0"/>
        <color indexed="13"/>
      </font>
      <fill>
        <patternFill patternType="solid">
          <fgColor indexed="60"/>
          <bgColor indexed="10"/>
        </patternFill>
      </fill>
      <border>
        <left style="thin">
          <color indexed="13"/>
        </left>
        <right style="thin">
          <color indexed="13"/>
        </right>
        <top/>
        <bottom style="thin">
          <color indexed="13"/>
        </bottom>
      </border>
    </dxf>
    <dxf>
      <font>
        <b val="0"/>
        <condense val="0"/>
        <extend val="0"/>
        <color indexed="13"/>
      </font>
      <fill>
        <patternFill patternType="solid">
          <fgColor indexed="60"/>
          <bgColor indexed="10"/>
        </patternFill>
      </fill>
      <border>
        <left style="thin">
          <color indexed="13"/>
        </left>
        <right style="thin">
          <color indexed="13"/>
        </right>
        <top/>
        <bottom style="thin">
          <color indexed="13"/>
        </bottom>
      </border>
    </dxf>
    <dxf>
      <font>
        <b val="0"/>
        <condense val="0"/>
        <extend val="0"/>
        <color indexed="13"/>
      </font>
      <fill>
        <patternFill patternType="solid">
          <fgColor indexed="60"/>
          <bgColor indexed="10"/>
        </patternFill>
      </fill>
      <border>
        <left style="thin">
          <color indexed="13"/>
        </left>
        <right style="thin">
          <color indexed="13"/>
        </right>
        <top/>
        <bottom style="thin">
          <color indexed="13"/>
        </bottom>
      </border>
    </dxf>
    <dxf>
      <font>
        <b val="0"/>
        <condense val="0"/>
        <extend val="0"/>
        <color indexed="13"/>
      </font>
      <fill>
        <patternFill patternType="solid">
          <fgColor indexed="60"/>
          <bgColor indexed="10"/>
        </patternFill>
      </fill>
      <border>
        <left style="thin">
          <color indexed="13"/>
        </left>
        <right style="thin">
          <color indexed="13"/>
        </right>
        <top/>
        <bottom style="thin">
          <color indexed="13"/>
        </bottom>
      </border>
    </dxf>
    <dxf>
      <font>
        <b val="0"/>
        <condense val="0"/>
        <extend val="0"/>
        <color indexed="13"/>
      </font>
      <fill>
        <patternFill patternType="solid">
          <fgColor indexed="60"/>
          <bgColor indexed="10"/>
        </patternFill>
      </fill>
      <border>
        <left style="thin">
          <color indexed="13"/>
        </left>
        <right style="thin">
          <color indexed="13"/>
        </right>
        <top/>
        <bottom style="thin">
          <color indexed="13"/>
        </bottom>
      </border>
    </dxf>
    <dxf>
      <font>
        <b val="0"/>
        <condense val="0"/>
        <extend val="0"/>
        <color indexed="13"/>
      </font>
      <fill>
        <patternFill patternType="solid">
          <fgColor indexed="60"/>
          <bgColor indexed="10"/>
        </patternFill>
      </fill>
      <border>
        <left style="thin">
          <color indexed="13"/>
        </left>
        <right style="thin">
          <color indexed="13"/>
        </right>
        <top/>
        <bottom style="thin">
          <color indexed="13"/>
        </bottom>
      </border>
    </dxf>
    <dxf>
      <font>
        <b val="0"/>
        <condense val="0"/>
        <extend val="0"/>
        <color indexed="13"/>
      </font>
      <fill>
        <patternFill patternType="solid">
          <fgColor indexed="60"/>
          <bgColor indexed="10"/>
        </patternFill>
      </fill>
      <border>
        <left style="thin">
          <color indexed="13"/>
        </left>
        <right style="thin">
          <color indexed="13"/>
        </right>
        <top/>
        <bottom style="thin">
          <color indexed="13"/>
        </bottom>
      </border>
    </dxf>
    <dxf>
      <font>
        <b val="0"/>
        <condense val="0"/>
        <extend val="0"/>
        <color indexed="17"/>
      </font>
      <fill>
        <patternFill patternType="solid">
          <fgColor indexed="43"/>
          <bgColor indexed="26"/>
        </patternFill>
      </fill>
    </dxf>
    <dxf>
      <font>
        <b val="0"/>
        <condense val="0"/>
        <extend val="0"/>
        <color indexed="20"/>
      </font>
      <fill>
        <patternFill patternType="solid">
          <fgColor indexed="43"/>
          <bgColor indexed="26"/>
        </patternFill>
      </fill>
    </dxf>
    <dxf>
      <font>
        <b val="0"/>
        <condense val="0"/>
        <extend val="0"/>
        <color indexed="16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13"/>
      </font>
      <fill>
        <patternFill patternType="solid">
          <fgColor indexed="32"/>
          <bgColor indexed="18"/>
        </patternFill>
      </fill>
    </dxf>
    <dxf>
      <font>
        <b val="0"/>
        <condense val="0"/>
        <extend val="0"/>
        <color indexed="13"/>
      </font>
      <fill>
        <patternFill patternType="solid">
          <fgColor indexed="32"/>
          <bgColor indexed="18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808080"/>
      <rgbColor rgb="009999FF"/>
      <rgbColor rgb="00993366"/>
      <rgbColor rgb="00FFFFC0"/>
      <rgbColor rgb="00EEEEEC"/>
      <rgbColor rgb="00660066"/>
      <rgbColor rgb="00FF8080"/>
      <rgbColor rgb="000066CC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3E3E3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33"/>
      <rgbColor rgb="00003300"/>
      <rgbColor rgb="0066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djarovo@abv.bg" TargetMode="Externa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 filterMode="1"/>
  <dimension ref="A1:IV1859"/>
  <sheetViews>
    <sheetView tabSelected="1" topLeftCell="B862" zoomScale="78" zoomScaleNormal="78" workbookViewId="0">
      <selection activeCell="O108" sqref="O108"/>
    </sheetView>
  </sheetViews>
  <sheetFormatPr defaultColWidth="9.109375" defaultRowHeight="15.6"/>
  <cols>
    <col min="1" max="1" width="5.21875" style="1" hidden="1" customWidth="1"/>
    <col min="2" max="2" width="10.109375" style="1" customWidth="1"/>
    <col min="3" max="3" width="13.21875" style="1" customWidth="1"/>
    <col min="4" max="4" width="90.6640625" style="2" customWidth="1"/>
    <col min="5" max="6" width="17.6640625" style="1" customWidth="1"/>
    <col min="7" max="7" width="20" style="1" customWidth="1"/>
    <col min="8" max="9" width="17.6640625" style="1" customWidth="1"/>
    <col min="10" max="10" width="9.88671875" style="3" hidden="1" customWidth="1"/>
    <col min="11" max="11" width="1.5546875" style="4" customWidth="1"/>
    <col min="12" max="16384" width="9.109375" style="1"/>
  </cols>
  <sheetData>
    <row r="1" spans="1:11" ht="18.75" hidden="1" customHeight="1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4</v>
      </c>
      <c r="G1" s="1" t="s">
        <v>4</v>
      </c>
      <c r="H1" s="1" t="s">
        <v>4</v>
      </c>
      <c r="I1" s="1" t="s">
        <v>4</v>
      </c>
      <c r="J1" s="5" t="s">
        <v>5</v>
      </c>
      <c r="K1" s="6"/>
    </row>
    <row r="2" spans="1:11" ht="12.75" customHeight="1">
      <c r="A2" s="1">
        <v>4</v>
      </c>
      <c r="B2" s="7"/>
      <c r="D2" s="8"/>
      <c r="E2" s="7"/>
      <c r="F2" s="7"/>
      <c r="G2" s="7"/>
      <c r="H2" s="7"/>
      <c r="I2" s="7"/>
      <c r="J2" s="3">
        <v>1</v>
      </c>
      <c r="K2" s="9"/>
    </row>
    <row r="3" spans="1:11">
      <c r="B3" s="10" t="s">
        <v>6</v>
      </c>
      <c r="C3" s="11">
        <v>2022</v>
      </c>
      <c r="D3" s="8"/>
      <c r="E3" s="7"/>
      <c r="F3" s="7"/>
      <c r="G3" s="7"/>
      <c r="H3" s="7"/>
      <c r="I3" s="7"/>
      <c r="J3" s="3">
        <v>1</v>
      </c>
      <c r="K3" s="12"/>
    </row>
    <row r="4" spans="1:11">
      <c r="B4" s="7"/>
      <c r="C4" s="13" t="s">
        <v>7</v>
      </c>
      <c r="D4" s="8"/>
      <c r="E4" s="7"/>
      <c r="F4" s="7"/>
      <c r="G4" s="7"/>
      <c r="H4" s="7"/>
      <c r="I4" s="7"/>
      <c r="J4" s="3">
        <v>1</v>
      </c>
      <c r="K4" s="12"/>
    </row>
    <row r="5" spans="1:11">
      <c r="B5" s="7"/>
      <c r="C5" s="14"/>
      <c r="D5" s="8"/>
      <c r="E5" s="7" t="s">
        <v>8</v>
      </c>
      <c r="F5" s="7" t="s">
        <v>8</v>
      </c>
      <c r="G5" s="7" t="s">
        <v>8</v>
      </c>
      <c r="H5" s="7" t="s">
        <v>8</v>
      </c>
      <c r="I5" s="7" t="s">
        <v>8</v>
      </c>
      <c r="J5" s="3">
        <v>1</v>
      </c>
      <c r="K5" s="12"/>
    </row>
    <row r="6" spans="1:11">
      <c r="B6" s="7"/>
      <c r="C6" s="15"/>
      <c r="D6" s="16"/>
      <c r="E6" s="7" t="s">
        <v>8</v>
      </c>
      <c r="F6" s="7" t="s">
        <v>8</v>
      </c>
      <c r="G6" s="7" t="s">
        <v>8</v>
      </c>
      <c r="H6" s="7" t="s">
        <v>8</v>
      </c>
      <c r="I6" s="7" t="s">
        <v>8</v>
      </c>
      <c r="J6" s="3">
        <v>1</v>
      </c>
      <c r="K6" s="12"/>
    </row>
    <row r="7" spans="1:11" ht="36.75" customHeight="1">
      <c r="B7" s="700" t="str">
        <f>CONCATENATE("ПРОГНОЗА ЗА ПЕРИОДА ",$C$3,"-",$C$3+3," г. НА ПОСТЪПЛЕНИЯТА ОТ МЕСТНИ ПРИХОДИ  И НА РАЗХОДИТЕ ЗА МЕСТНИ ДЕЙНОСТИ")</f>
        <v>ПРОГНОЗА ЗА ПЕРИОДА 2022-2025 г. НА ПОСТЪПЛЕНИЯТА ОТ МЕСТНИ ПРИХОДИ  И НА РАЗХОДИТЕ ЗА МЕСТНИ ДЕЙНОСТИ</v>
      </c>
      <c r="C7" s="700"/>
      <c r="D7" s="700"/>
      <c r="E7" s="17"/>
      <c r="F7" s="17"/>
      <c r="G7" s="17"/>
      <c r="H7" s="17"/>
      <c r="I7" s="17"/>
      <c r="J7" s="3">
        <v>1</v>
      </c>
      <c r="K7" s="12"/>
    </row>
    <row r="8" spans="1:11" ht="18.75" customHeight="1">
      <c r="C8" s="15"/>
      <c r="D8" s="16"/>
      <c r="E8" s="18" t="s">
        <v>9</v>
      </c>
      <c r="F8" s="18" t="s">
        <v>10</v>
      </c>
      <c r="G8" s="19"/>
      <c r="H8" s="17"/>
      <c r="I8" s="17"/>
      <c r="J8" s="3">
        <v>1</v>
      </c>
      <c r="K8" s="12"/>
    </row>
    <row r="9" spans="1:11" ht="27" customHeight="1">
      <c r="B9" s="701" t="s">
        <v>1637</v>
      </c>
      <c r="C9" s="701"/>
      <c r="D9" s="701"/>
      <c r="E9" s="20">
        <f>DATE($C$3,1,1)</f>
        <v>44562</v>
      </c>
      <c r="F9" s="21">
        <f>DATE($C$3+3,12,31)</f>
        <v>46022</v>
      </c>
      <c r="G9" s="19"/>
      <c r="H9" s="19"/>
      <c r="I9" s="19"/>
      <c r="J9" s="3">
        <v>1</v>
      </c>
      <c r="K9" s="12"/>
    </row>
    <row r="10" spans="1:11">
      <c r="B10" s="7" t="s">
        <v>11</v>
      </c>
      <c r="C10" s="7"/>
      <c r="D10" s="8"/>
      <c r="E10" s="22">
        <f>$C$3</f>
        <v>2022</v>
      </c>
      <c r="F10" s="22">
        <f>$C$3+3</f>
        <v>2025</v>
      </c>
      <c r="G10" s="19"/>
      <c r="H10" s="19"/>
      <c r="I10" s="19"/>
      <c r="J10" s="3">
        <v>1</v>
      </c>
      <c r="K10" s="12"/>
    </row>
    <row r="11" spans="1:11" ht="10.5" customHeight="1">
      <c r="B11" s="7"/>
      <c r="C11" s="7"/>
      <c r="D11" s="8"/>
      <c r="E11" s="7"/>
      <c r="F11" s="7"/>
      <c r="G11" s="19"/>
      <c r="H11" s="19"/>
      <c r="I11" s="19"/>
      <c r="J11" s="3">
        <v>1</v>
      </c>
      <c r="K11" s="12"/>
    </row>
    <row r="12" spans="1:11" ht="27" customHeight="1">
      <c r="B12" s="697" t="str">
        <f>VLOOKUP(F12,PRBK,2,FALSE)</f>
        <v>Маджарово</v>
      </c>
      <c r="C12" s="697"/>
      <c r="D12" s="697"/>
      <c r="E12" s="23" t="s">
        <v>12</v>
      </c>
      <c r="F12" s="24" t="s">
        <v>1636</v>
      </c>
      <c r="G12" s="19"/>
      <c r="H12" s="19"/>
      <c r="I12" s="19"/>
      <c r="J12" s="3">
        <v>1</v>
      </c>
      <c r="K12" s="12"/>
    </row>
    <row r="13" spans="1:11" ht="18" customHeight="1">
      <c r="B13" s="25" t="s">
        <v>13</v>
      </c>
      <c r="C13" s="7"/>
      <c r="D13" s="8"/>
      <c r="E13" s="19"/>
      <c r="F13" s="19" t="s">
        <v>8</v>
      </c>
      <c r="G13" s="19"/>
      <c r="H13" s="19"/>
      <c r="I13" s="19"/>
      <c r="J13" s="3">
        <v>1</v>
      </c>
      <c r="K13" s="12"/>
    </row>
    <row r="14" spans="1:11" ht="20.25" customHeight="1">
      <c r="B14" s="7"/>
      <c r="C14" s="7"/>
      <c r="D14" s="8"/>
      <c r="E14" s="19"/>
      <c r="F14" s="17"/>
      <c r="G14" s="19"/>
      <c r="H14" s="19"/>
      <c r="I14" s="19"/>
      <c r="J14" s="3">
        <v>1</v>
      </c>
      <c r="K14" s="12"/>
    </row>
    <row r="15" spans="1:11" ht="21" customHeight="1">
      <c r="B15" s="7"/>
      <c r="C15" s="7"/>
      <c r="D15" s="17"/>
      <c r="E15" s="17"/>
      <c r="F15" s="17"/>
      <c r="G15" s="19"/>
      <c r="H15" s="19"/>
      <c r="I15" s="19"/>
      <c r="J15" s="3">
        <v>1</v>
      </c>
      <c r="K15" s="12"/>
    </row>
    <row r="16" spans="1:11" ht="18.75" customHeight="1">
      <c r="A16" s="26"/>
      <c r="B16" s="27" t="str">
        <f>CONCATENATE("Бланка версия ",$C$4," от ",$C$3,"г.")</f>
        <v>Бланка версия 1.01 от 2022г.</v>
      </c>
      <c r="C16" s="14"/>
      <c r="D16" s="14"/>
      <c r="E16" s="17"/>
      <c r="F16" s="17"/>
      <c r="G16" s="19"/>
      <c r="H16" s="19"/>
      <c r="I16" s="19"/>
      <c r="J16" s="3">
        <v>1</v>
      </c>
      <c r="K16" s="12"/>
    </row>
    <row r="17" spans="1:11" ht="26.25" customHeight="1">
      <c r="A17" s="26"/>
      <c r="B17" s="7"/>
      <c r="C17" s="15"/>
      <c r="D17" s="28"/>
      <c r="E17" s="28"/>
      <c r="F17" s="28"/>
      <c r="G17" s="28"/>
      <c r="H17" s="28"/>
      <c r="I17" s="29"/>
      <c r="J17" s="3">
        <v>1</v>
      </c>
      <c r="K17" s="12"/>
    </row>
    <row r="18" spans="1:11">
      <c r="B18" s="7"/>
      <c r="C18" s="15"/>
      <c r="D18" s="16"/>
      <c r="E18" s="30"/>
      <c r="F18" s="30"/>
      <c r="G18" s="23"/>
      <c r="H18" s="30"/>
      <c r="I18" s="31" t="s">
        <v>14</v>
      </c>
      <c r="J18" s="3">
        <v>1</v>
      </c>
      <c r="K18" s="12"/>
    </row>
    <row r="19" spans="1:11" ht="22.5" customHeight="1">
      <c r="A19" s="26"/>
      <c r="B19" s="32"/>
      <c r="C19" s="33"/>
      <c r="D19" s="34" t="s">
        <v>15</v>
      </c>
      <c r="E19" s="35" t="s">
        <v>16</v>
      </c>
      <c r="F19" s="36" t="s">
        <v>17</v>
      </c>
      <c r="G19" s="36" t="s">
        <v>18</v>
      </c>
      <c r="H19" s="36" t="s">
        <v>18</v>
      </c>
      <c r="I19" s="36" t="s">
        <v>18</v>
      </c>
      <c r="J19" s="3">
        <v>1</v>
      </c>
      <c r="K19" s="12"/>
    </row>
    <row r="20" spans="1:11" ht="49.5" customHeight="1">
      <c r="B20" s="37" t="s">
        <v>19</v>
      </c>
      <c r="C20" s="38" t="s">
        <v>20</v>
      </c>
      <c r="D20" s="39" t="s">
        <v>21</v>
      </c>
      <c r="E20" s="40">
        <f>$C$3-1</f>
        <v>2021</v>
      </c>
      <c r="F20" s="41">
        <f>$C$3</f>
        <v>2022</v>
      </c>
      <c r="G20" s="41">
        <f>$C$3+1</f>
        <v>2023</v>
      </c>
      <c r="H20" s="41">
        <f>$C$3+2</f>
        <v>2024</v>
      </c>
      <c r="I20" s="41">
        <f>$C$3+3</f>
        <v>2025</v>
      </c>
      <c r="J20" s="3">
        <v>1</v>
      </c>
      <c r="K20" s="42"/>
    </row>
    <row r="21" spans="1:11" ht="18">
      <c r="B21" s="43"/>
      <c r="C21" s="44"/>
      <c r="D21" s="45" t="s">
        <v>22</v>
      </c>
      <c r="E21" s="46"/>
      <c r="F21" s="47"/>
      <c r="G21" s="48"/>
      <c r="H21" s="46"/>
      <c r="I21" s="47"/>
      <c r="J21" s="3">
        <v>1</v>
      </c>
      <c r="K21" s="42"/>
    </row>
    <row r="22" spans="1:11" s="49" customFormat="1" ht="18.75" customHeight="1">
      <c r="A22" s="49">
        <v>5</v>
      </c>
      <c r="B22" s="50">
        <v>100</v>
      </c>
      <c r="C22" s="694" t="s">
        <v>23</v>
      </c>
      <c r="D22" s="694"/>
      <c r="E22" s="52">
        <f>SUM(E23:E25,E26:E27)</f>
        <v>1100</v>
      </c>
      <c r="F22" s="52">
        <f>SUM(F23:F25,F26:F27)</f>
        <v>2000</v>
      </c>
      <c r="G22" s="52">
        <f>SUM(G23:G25,G26:G27)</f>
        <v>2000</v>
      </c>
      <c r="H22" s="52">
        <f>SUM(H23:H25,H26:H27)</f>
        <v>2000</v>
      </c>
      <c r="I22" s="52">
        <f>SUM(I23:I25,I26:I27)</f>
        <v>2000</v>
      </c>
      <c r="J22" s="3">
        <f t="shared" ref="J22:J168" si="0">(IF(OR($E22&lt;&gt;0,$F22&lt;&gt;0,$G22&lt;&gt;0,$H22&lt;&gt;0,$I22&lt;&gt;0),$J$2,""))</f>
        <v>1</v>
      </c>
      <c r="K22" s="42"/>
    </row>
    <row r="23" spans="1:11" ht="18.75" hidden="1" customHeight="1">
      <c r="A23" s="1">
        <v>10</v>
      </c>
      <c r="B23" s="53"/>
      <c r="C23" s="54">
        <v>101</v>
      </c>
      <c r="D23" s="55" t="s">
        <v>24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3" t="str">
        <f t="shared" si="0"/>
        <v/>
      </c>
      <c r="K23" s="57"/>
    </row>
    <row r="24" spans="1:11" ht="18.75" hidden="1" customHeight="1">
      <c r="A24" s="1">
        <v>15</v>
      </c>
      <c r="B24" s="53"/>
      <c r="C24" s="58">
        <v>102</v>
      </c>
      <c r="D24" s="59" t="s">
        <v>25</v>
      </c>
      <c r="E24" s="60">
        <v>0</v>
      </c>
      <c r="F24" s="60">
        <v>0</v>
      </c>
      <c r="G24" s="60">
        <v>0</v>
      </c>
      <c r="H24" s="60">
        <v>0</v>
      </c>
      <c r="I24" s="60">
        <v>0</v>
      </c>
      <c r="J24" s="3" t="str">
        <f t="shared" si="0"/>
        <v/>
      </c>
      <c r="K24" s="57"/>
    </row>
    <row r="25" spans="1:11" ht="18.75" customHeight="1">
      <c r="A25" s="1">
        <v>20</v>
      </c>
      <c r="B25" s="53"/>
      <c r="C25" s="58">
        <v>103</v>
      </c>
      <c r="D25" s="59" t="s">
        <v>26</v>
      </c>
      <c r="E25" s="61">
        <v>1100</v>
      </c>
      <c r="F25" s="61">
        <v>2000</v>
      </c>
      <c r="G25" s="61">
        <v>2000</v>
      </c>
      <c r="H25" s="61">
        <v>2000</v>
      </c>
      <c r="I25" s="61">
        <v>2000</v>
      </c>
      <c r="J25" s="3">
        <f t="shared" si="0"/>
        <v>1</v>
      </c>
      <c r="K25" s="57"/>
    </row>
    <row r="26" spans="1:11" ht="18.75" hidden="1" customHeight="1">
      <c r="A26" s="1">
        <v>20</v>
      </c>
      <c r="B26" s="53"/>
      <c r="C26" s="58">
        <v>108</v>
      </c>
      <c r="D26" s="62" t="s">
        <v>27</v>
      </c>
      <c r="E26" s="60">
        <v>0</v>
      </c>
      <c r="F26" s="60">
        <v>0</v>
      </c>
      <c r="G26" s="60">
        <v>0</v>
      </c>
      <c r="H26" s="60">
        <v>0</v>
      </c>
      <c r="I26" s="60">
        <v>0</v>
      </c>
      <c r="J26" s="3" t="str">
        <f t="shared" si="0"/>
        <v/>
      </c>
      <c r="K26" s="57"/>
    </row>
    <row r="27" spans="1:11" ht="30" hidden="1" customHeight="1">
      <c r="A27" s="63">
        <v>21</v>
      </c>
      <c r="B27" s="53"/>
      <c r="C27" s="64">
        <v>109</v>
      </c>
      <c r="D27" s="65" t="s">
        <v>28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3" t="str">
        <f t="shared" si="0"/>
        <v/>
      </c>
      <c r="K27" s="57"/>
    </row>
    <row r="28" spans="1:11" s="67" customFormat="1" ht="18.75" hidden="1" customHeight="1">
      <c r="A28" s="67">
        <v>25</v>
      </c>
      <c r="B28" s="68">
        <v>200</v>
      </c>
      <c r="C28" s="694" t="s">
        <v>29</v>
      </c>
      <c r="D28" s="694"/>
      <c r="E28" s="69">
        <f>SUM(E29:E32)</f>
        <v>0</v>
      </c>
      <c r="F28" s="70">
        <f>SUM(F29:F32)</f>
        <v>0</v>
      </c>
      <c r="G28" s="70">
        <f>SUM(G29:G32)</f>
        <v>0</v>
      </c>
      <c r="H28" s="69">
        <f>SUM(H29:H32)</f>
        <v>0</v>
      </c>
      <c r="I28" s="70">
        <f>SUM(I29:I32)</f>
        <v>0</v>
      </c>
      <c r="J28" s="3" t="str">
        <f t="shared" si="0"/>
        <v/>
      </c>
      <c r="K28" s="57"/>
    </row>
    <row r="29" spans="1:11" ht="18.75" hidden="1" customHeight="1">
      <c r="A29" s="1">
        <v>30</v>
      </c>
      <c r="B29" s="71"/>
      <c r="C29" s="54">
        <v>201</v>
      </c>
      <c r="D29" s="55" t="s">
        <v>30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3" t="str">
        <f t="shared" si="0"/>
        <v/>
      </c>
      <c r="K29" s="57"/>
    </row>
    <row r="30" spans="1:11" ht="18.75" hidden="1" customHeight="1">
      <c r="A30" s="1">
        <v>35</v>
      </c>
      <c r="B30" s="71"/>
      <c r="C30" s="58">
        <v>202</v>
      </c>
      <c r="D30" s="59" t="s">
        <v>31</v>
      </c>
      <c r="E30" s="60">
        <v>0</v>
      </c>
      <c r="F30" s="60">
        <v>0</v>
      </c>
      <c r="G30" s="60">
        <v>0</v>
      </c>
      <c r="H30" s="60">
        <v>0</v>
      </c>
      <c r="I30" s="60">
        <v>0</v>
      </c>
      <c r="J30" s="3" t="str">
        <f t="shared" si="0"/>
        <v/>
      </c>
      <c r="K30" s="57"/>
    </row>
    <row r="31" spans="1:11" ht="18.75" hidden="1" customHeight="1">
      <c r="A31" s="1">
        <v>40</v>
      </c>
      <c r="B31" s="71"/>
      <c r="C31" s="58">
        <v>203</v>
      </c>
      <c r="D31" s="59" t="s">
        <v>32</v>
      </c>
      <c r="E31" s="60">
        <v>0</v>
      </c>
      <c r="F31" s="60">
        <v>0</v>
      </c>
      <c r="G31" s="60">
        <v>0</v>
      </c>
      <c r="H31" s="60">
        <v>0</v>
      </c>
      <c r="I31" s="60">
        <v>0</v>
      </c>
      <c r="J31" s="3" t="str">
        <f t="shared" si="0"/>
        <v/>
      </c>
      <c r="K31" s="57"/>
    </row>
    <row r="32" spans="1:11" ht="18.75" hidden="1" customHeight="1">
      <c r="A32" s="1">
        <v>45</v>
      </c>
      <c r="B32" s="71"/>
      <c r="C32" s="64">
        <v>204</v>
      </c>
      <c r="D32" s="72" t="s">
        <v>33</v>
      </c>
      <c r="E32" s="73">
        <v>0</v>
      </c>
      <c r="F32" s="73">
        <v>0</v>
      </c>
      <c r="G32" s="73">
        <v>0</v>
      </c>
      <c r="H32" s="73">
        <v>0</v>
      </c>
      <c r="I32" s="73">
        <v>0</v>
      </c>
      <c r="J32" s="3" t="str">
        <f t="shared" si="0"/>
        <v/>
      </c>
      <c r="K32" s="57"/>
    </row>
    <row r="33" spans="1:11" s="67" customFormat="1" ht="18.75" hidden="1" customHeight="1">
      <c r="A33" s="67">
        <v>50</v>
      </c>
      <c r="B33" s="68">
        <v>400</v>
      </c>
      <c r="C33" s="694" t="s">
        <v>34</v>
      </c>
      <c r="D33" s="694"/>
      <c r="E33" s="69">
        <f>SUM(E34:E38)</f>
        <v>0</v>
      </c>
      <c r="F33" s="70">
        <f>SUM(F34:F38)</f>
        <v>0</v>
      </c>
      <c r="G33" s="70">
        <f>SUM(G34:G38)</f>
        <v>0</v>
      </c>
      <c r="H33" s="69">
        <f>SUM(H34:H38)</f>
        <v>0</v>
      </c>
      <c r="I33" s="70">
        <f>SUM(I34:I38)</f>
        <v>0</v>
      </c>
      <c r="J33" s="3" t="str">
        <f t="shared" si="0"/>
        <v/>
      </c>
      <c r="K33" s="57"/>
    </row>
    <row r="34" spans="1:11" ht="18.75" hidden="1" customHeight="1">
      <c r="A34" s="1">
        <v>55</v>
      </c>
      <c r="B34" s="53"/>
      <c r="C34" s="54">
        <v>401</v>
      </c>
      <c r="D34" s="74" t="s">
        <v>35</v>
      </c>
      <c r="E34" s="56">
        <v>0</v>
      </c>
      <c r="F34" s="56">
        <v>0</v>
      </c>
      <c r="G34" s="56">
        <v>0</v>
      </c>
      <c r="H34" s="56">
        <v>0</v>
      </c>
      <c r="I34" s="56">
        <v>0</v>
      </c>
      <c r="J34" s="3" t="str">
        <f t="shared" si="0"/>
        <v/>
      </c>
      <c r="K34" s="57"/>
    </row>
    <row r="35" spans="1:11" ht="18.75" hidden="1" customHeight="1">
      <c r="A35" s="1">
        <v>56</v>
      </c>
      <c r="B35" s="53"/>
      <c r="C35" s="58">
        <v>402</v>
      </c>
      <c r="D35" s="75" t="s">
        <v>36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J35" s="3" t="str">
        <f t="shared" si="0"/>
        <v/>
      </c>
      <c r="K35" s="57"/>
    </row>
    <row r="36" spans="1:11" ht="18" hidden="1" customHeight="1">
      <c r="A36" s="1">
        <v>57</v>
      </c>
      <c r="B36" s="53"/>
      <c r="C36" s="58">
        <v>403</v>
      </c>
      <c r="D36" s="76" t="s">
        <v>37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J36" s="3" t="str">
        <f t="shared" si="0"/>
        <v/>
      </c>
      <c r="K36" s="57"/>
    </row>
    <row r="37" spans="1:11" ht="18.75" hidden="1" customHeight="1">
      <c r="A37" s="63">
        <v>58</v>
      </c>
      <c r="B37" s="15"/>
      <c r="C37" s="58">
        <v>404</v>
      </c>
      <c r="D37" s="75" t="s">
        <v>38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J37" s="3" t="str">
        <f t="shared" si="0"/>
        <v/>
      </c>
      <c r="K37" s="57"/>
    </row>
    <row r="38" spans="1:11" ht="18.75" hidden="1" customHeight="1">
      <c r="A38" s="63">
        <v>59</v>
      </c>
      <c r="B38" s="53"/>
      <c r="C38" s="77">
        <v>411</v>
      </c>
      <c r="D38" s="78" t="s">
        <v>39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3" t="str">
        <f t="shared" si="0"/>
        <v/>
      </c>
      <c r="K38" s="57"/>
    </row>
    <row r="39" spans="1:11" s="67" customFormat="1" ht="18.75" hidden="1" customHeight="1">
      <c r="A39" s="79">
        <v>65</v>
      </c>
      <c r="B39" s="68">
        <v>800</v>
      </c>
      <c r="C39" s="694" t="s">
        <v>40</v>
      </c>
      <c r="D39" s="694"/>
      <c r="E39" s="69">
        <f>SUM(E40:E46)</f>
        <v>0</v>
      </c>
      <c r="F39" s="70">
        <f>SUM(F40:F46)</f>
        <v>0</v>
      </c>
      <c r="G39" s="70">
        <f>SUM(G40:G46)</f>
        <v>0</v>
      </c>
      <c r="H39" s="69">
        <f>SUM(H40:H46)</f>
        <v>0</v>
      </c>
      <c r="I39" s="70">
        <f>SUM(I40:I46)</f>
        <v>0</v>
      </c>
      <c r="J39" s="3" t="str">
        <f t="shared" si="0"/>
        <v/>
      </c>
      <c r="K39" s="57"/>
    </row>
    <row r="40" spans="1:11" ht="18.75" hidden="1" customHeight="1">
      <c r="A40" s="1">
        <v>70</v>
      </c>
      <c r="B40" s="80"/>
      <c r="C40" s="54">
        <v>801</v>
      </c>
      <c r="D40" s="55" t="s">
        <v>41</v>
      </c>
      <c r="E40" s="56">
        <v>0</v>
      </c>
      <c r="F40" s="56">
        <v>0</v>
      </c>
      <c r="G40" s="56">
        <v>0</v>
      </c>
      <c r="H40" s="56">
        <v>0</v>
      </c>
      <c r="I40" s="56">
        <v>0</v>
      </c>
      <c r="J40" s="3" t="str">
        <f t="shared" si="0"/>
        <v/>
      </c>
      <c r="K40" s="57"/>
    </row>
    <row r="41" spans="1:11" ht="18.75" hidden="1" customHeight="1">
      <c r="A41" s="1">
        <v>75</v>
      </c>
      <c r="B41" s="80"/>
      <c r="C41" s="58">
        <v>802</v>
      </c>
      <c r="D41" s="59" t="s">
        <v>42</v>
      </c>
      <c r="E41" s="60">
        <v>0</v>
      </c>
      <c r="F41" s="60">
        <v>0</v>
      </c>
      <c r="G41" s="60">
        <v>0</v>
      </c>
      <c r="H41" s="60">
        <v>0</v>
      </c>
      <c r="I41" s="60">
        <v>0</v>
      </c>
      <c r="J41" s="3" t="str">
        <f t="shared" si="0"/>
        <v/>
      </c>
      <c r="K41" s="57"/>
    </row>
    <row r="42" spans="1:11" ht="18.75" hidden="1" customHeight="1">
      <c r="A42" s="63">
        <v>80</v>
      </c>
      <c r="B42" s="80"/>
      <c r="C42" s="58">
        <v>804</v>
      </c>
      <c r="D42" s="59" t="s">
        <v>43</v>
      </c>
      <c r="E42" s="60">
        <v>0</v>
      </c>
      <c r="F42" s="60">
        <v>0</v>
      </c>
      <c r="G42" s="60">
        <v>0</v>
      </c>
      <c r="H42" s="60">
        <v>0</v>
      </c>
      <c r="I42" s="60">
        <v>0</v>
      </c>
      <c r="J42" s="3" t="str">
        <f t="shared" si="0"/>
        <v/>
      </c>
      <c r="K42" s="57"/>
    </row>
    <row r="43" spans="1:11" ht="18.75" hidden="1" customHeight="1">
      <c r="A43" s="63">
        <v>85</v>
      </c>
      <c r="B43" s="80"/>
      <c r="C43" s="64">
        <v>809</v>
      </c>
      <c r="D43" s="81" t="s">
        <v>44</v>
      </c>
      <c r="E43" s="60">
        <v>0</v>
      </c>
      <c r="F43" s="60">
        <v>0</v>
      </c>
      <c r="G43" s="60">
        <v>0</v>
      </c>
      <c r="H43" s="60">
        <v>0</v>
      </c>
      <c r="I43" s="60">
        <v>0</v>
      </c>
      <c r="J43" s="3" t="str">
        <f t="shared" si="0"/>
        <v/>
      </c>
      <c r="K43" s="57"/>
    </row>
    <row r="44" spans="1:11" ht="18.75" hidden="1" customHeight="1">
      <c r="A44" s="63">
        <v>85</v>
      </c>
      <c r="B44" s="80"/>
      <c r="C44" s="64">
        <v>811</v>
      </c>
      <c r="D44" s="81" t="s">
        <v>45</v>
      </c>
      <c r="E44" s="60">
        <v>0</v>
      </c>
      <c r="F44" s="60">
        <v>0</v>
      </c>
      <c r="G44" s="60">
        <v>0</v>
      </c>
      <c r="H44" s="60">
        <v>0</v>
      </c>
      <c r="I44" s="60">
        <v>0</v>
      </c>
      <c r="J44" s="3" t="str">
        <f t="shared" si="0"/>
        <v/>
      </c>
      <c r="K44" s="57"/>
    </row>
    <row r="45" spans="1:11" ht="18.75" hidden="1" customHeight="1">
      <c r="A45" s="63">
        <v>85</v>
      </c>
      <c r="B45" s="80"/>
      <c r="C45" s="64">
        <v>812</v>
      </c>
      <c r="D45" s="81" t="s">
        <v>46</v>
      </c>
      <c r="E45" s="60">
        <v>0</v>
      </c>
      <c r="F45" s="60">
        <v>0</v>
      </c>
      <c r="G45" s="60">
        <v>0</v>
      </c>
      <c r="H45" s="60">
        <v>0</v>
      </c>
      <c r="I45" s="60">
        <v>0</v>
      </c>
      <c r="J45" s="3" t="str">
        <f t="shared" si="0"/>
        <v/>
      </c>
      <c r="K45" s="57"/>
    </row>
    <row r="46" spans="1:11" ht="18.75" hidden="1" customHeight="1">
      <c r="A46" s="63">
        <v>85</v>
      </c>
      <c r="B46" s="80"/>
      <c r="C46" s="64">
        <v>814</v>
      </c>
      <c r="D46" s="81" t="s">
        <v>47</v>
      </c>
      <c r="E46" s="73">
        <v>0</v>
      </c>
      <c r="F46" s="73">
        <v>0</v>
      </c>
      <c r="G46" s="73">
        <v>0</v>
      </c>
      <c r="H46" s="73">
        <v>0</v>
      </c>
      <c r="I46" s="73">
        <v>0</v>
      </c>
      <c r="J46" s="3" t="str">
        <f t="shared" si="0"/>
        <v/>
      </c>
      <c r="K46" s="57"/>
    </row>
    <row r="47" spans="1:11" s="67" customFormat="1" ht="18.75" hidden="1" customHeight="1">
      <c r="A47" s="67">
        <v>95</v>
      </c>
      <c r="B47" s="68">
        <v>1000</v>
      </c>
      <c r="C47" s="51" t="s">
        <v>48</v>
      </c>
      <c r="D47" s="51"/>
      <c r="E47" s="69">
        <f>SUM(E48:E51)</f>
        <v>0</v>
      </c>
      <c r="F47" s="70">
        <f>SUM(F48:F51)</f>
        <v>0</v>
      </c>
      <c r="G47" s="70">
        <f>SUM(G48:G51)</f>
        <v>0</v>
      </c>
      <c r="H47" s="69">
        <f>SUM(H48:H51)</f>
        <v>0</v>
      </c>
      <c r="I47" s="70">
        <f>SUM(I48:I51)</f>
        <v>0</v>
      </c>
      <c r="J47" s="3" t="str">
        <f t="shared" si="0"/>
        <v/>
      </c>
      <c r="K47" s="57"/>
    </row>
    <row r="48" spans="1:11" ht="18.75" hidden="1" customHeight="1">
      <c r="A48" s="1">
        <v>100</v>
      </c>
      <c r="B48" s="80"/>
      <c r="C48" s="54">
        <v>1001</v>
      </c>
      <c r="D48" s="55" t="s">
        <v>49</v>
      </c>
      <c r="E48" s="56">
        <v>0</v>
      </c>
      <c r="F48" s="56">
        <v>0</v>
      </c>
      <c r="G48" s="56">
        <v>0</v>
      </c>
      <c r="H48" s="56">
        <v>0</v>
      </c>
      <c r="I48" s="56">
        <v>0</v>
      </c>
      <c r="J48" s="3" t="str">
        <f t="shared" si="0"/>
        <v/>
      </c>
      <c r="K48" s="57"/>
    </row>
    <row r="49" spans="1:11" ht="18.75" hidden="1" customHeight="1">
      <c r="A49" s="1">
        <v>105</v>
      </c>
      <c r="B49" s="80"/>
      <c r="C49" s="58">
        <v>1002</v>
      </c>
      <c r="D49" s="59" t="s">
        <v>50</v>
      </c>
      <c r="E49" s="60">
        <v>0</v>
      </c>
      <c r="F49" s="60">
        <v>0</v>
      </c>
      <c r="G49" s="60">
        <v>0</v>
      </c>
      <c r="H49" s="60">
        <v>0</v>
      </c>
      <c r="I49" s="60">
        <v>0</v>
      </c>
      <c r="J49" s="3" t="str">
        <f t="shared" si="0"/>
        <v/>
      </c>
      <c r="K49" s="57"/>
    </row>
    <row r="50" spans="1:11" ht="18.75" hidden="1" customHeight="1">
      <c r="A50" s="1">
        <v>110</v>
      </c>
      <c r="B50" s="80"/>
      <c r="C50" s="58">
        <v>1004</v>
      </c>
      <c r="D50" s="59" t="s">
        <v>51</v>
      </c>
      <c r="E50" s="60">
        <v>0</v>
      </c>
      <c r="F50" s="60">
        <v>0</v>
      </c>
      <c r="G50" s="60">
        <v>0</v>
      </c>
      <c r="H50" s="60">
        <v>0</v>
      </c>
      <c r="I50" s="60">
        <v>0</v>
      </c>
      <c r="J50" s="3" t="str">
        <f t="shared" si="0"/>
        <v/>
      </c>
      <c r="K50" s="57"/>
    </row>
    <row r="51" spans="1:11" ht="18.75" hidden="1" customHeight="1">
      <c r="A51" s="1">
        <v>125</v>
      </c>
      <c r="B51" s="80"/>
      <c r="C51" s="77">
        <v>1007</v>
      </c>
      <c r="D51" s="72" t="s">
        <v>52</v>
      </c>
      <c r="E51" s="73">
        <v>0</v>
      </c>
      <c r="F51" s="73">
        <v>0</v>
      </c>
      <c r="G51" s="73">
        <v>0</v>
      </c>
      <c r="H51" s="73">
        <v>0</v>
      </c>
      <c r="I51" s="73">
        <v>0</v>
      </c>
      <c r="J51" s="3" t="str">
        <f t="shared" si="0"/>
        <v/>
      </c>
      <c r="K51" s="57"/>
    </row>
    <row r="52" spans="1:11" s="67" customFormat="1" ht="18.75" customHeight="1">
      <c r="A52" s="67">
        <v>130</v>
      </c>
      <c r="B52" s="68">
        <v>1300</v>
      </c>
      <c r="C52" s="51" t="s">
        <v>53</v>
      </c>
      <c r="D52" s="51"/>
      <c r="E52" s="69">
        <f>SUM(E53:E57)</f>
        <v>150800</v>
      </c>
      <c r="F52" s="70">
        <f>SUM(F53:F57)</f>
        <v>136000</v>
      </c>
      <c r="G52" s="70">
        <f>SUM(G53:G57)</f>
        <v>137000</v>
      </c>
      <c r="H52" s="69">
        <f>SUM(H53:H57)</f>
        <v>138000</v>
      </c>
      <c r="I52" s="70">
        <f>SUM(I53:I57)</f>
        <v>136000</v>
      </c>
      <c r="J52" s="3">
        <f t="shared" si="0"/>
        <v>1</v>
      </c>
      <c r="K52" s="57"/>
    </row>
    <row r="53" spans="1:11" ht="18.75" customHeight="1">
      <c r="A53" s="1">
        <v>135</v>
      </c>
      <c r="B53" s="53"/>
      <c r="C53" s="54">
        <v>1301</v>
      </c>
      <c r="D53" s="55" t="s">
        <v>54</v>
      </c>
      <c r="E53" s="82">
        <v>34700</v>
      </c>
      <c r="F53" s="82">
        <v>30000</v>
      </c>
      <c r="G53" s="82">
        <v>31000</v>
      </c>
      <c r="H53" s="82">
        <v>31000</v>
      </c>
      <c r="I53" s="82">
        <v>31000</v>
      </c>
      <c r="J53" s="3">
        <f t="shared" si="0"/>
        <v>1</v>
      </c>
      <c r="K53" s="57"/>
    </row>
    <row r="54" spans="1:11" ht="18.75" hidden="1" customHeight="1">
      <c r="A54" s="1">
        <v>140</v>
      </c>
      <c r="B54" s="53"/>
      <c r="C54" s="58">
        <v>1302</v>
      </c>
      <c r="D54" s="83" t="s">
        <v>55</v>
      </c>
      <c r="E54" s="61"/>
      <c r="F54" s="61"/>
      <c r="G54" s="61"/>
      <c r="H54" s="61"/>
      <c r="I54" s="61"/>
      <c r="J54" s="3" t="str">
        <f t="shared" si="0"/>
        <v/>
      </c>
      <c r="K54" s="57"/>
    </row>
    <row r="55" spans="1:11" ht="18.75" customHeight="1">
      <c r="A55" s="1">
        <v>145</v>
      </c>
      <c r="B55" s="53"/>
      <c r="C55" s="58">
        <v>1303</v>
      </c>
      <c r="D55" s="83" t="s">
        <v>56</v>
      </c>
      <c r="E55" s="61">
        <v>87300</v>
      </c>
      <c r="F55" s="61">
        <v>80000</v>
      </c>
      <c r="G55" s="61">
        <v>80000</v>
      </c>
      <c r="H55" s="61">
        <v>80000</v>
      </c>
      <c r="I55" s="61">
        <v>80000</v>
      </c>
      <c r="J55" s="3">
        <f t="shared" si="0"/>
        <v>1</v>
      </c>
      <c r="K55" s="57"/>
    </row>
    <row r="56" spans="1:11" ht="18.75" customHeight="1">
      <c r="B56" s="53"/>
      <c r="C56" s="58">
        <v>1304</v>
      </c>
      <c r="D56" s="83" t="s">
        <v>57</v>
      </c>
      <c r="E56" s="61">
        <v>27800</v>
      </c>
      <c r="F56" s="61">
        <v>25000</v>
      </c>
      <c r="G56" s="61">
        <v>25000</v>
      </c>
      <c r="H56" s="61">
        <v>25000</v>
      </c>
      <c r="I56" s="61">
        <v>25000</v>
      </c>
      <c r="J56" s="3">
        <f t="shared" si="0"/>
        <v>1</v>
      </c>
      <c r="K56" s="57"/>
    </row>
    <row r="57" spans="1:11" s="84" customFormat="1" ht="18.75" customHeight="1">
      <c r="A57" s="84">
        <v>150</v>
      </c>
      <c r="B57" s="53"/>
      <c r="C57" s="64">
        <v>1308</v>
      </c>
      <c r="D57" s="85" t="s">
        <v>58</v>
      </c>
      <c r="E57" s="86">
        <v>1000</v>
      </c>
      <c r="F57" s="86">
        <v>1000</v>
      </c>
      <c r="G57" s="86">
        <v>1000</v>
      </c>
      <c r="H57" s="86">
        <v>2000</v>
      </c>
      <c r="I57" s="86">
        <v>0</v>
      </c>
      <c r="J57" s="3">
        <f t="shared" si="0"/>
        <v>1</v>
      </c>
      <c r="K57" s="57"/>
    </row>
    <row r="58" spans="1:11" s="67" customFormat="1" ht="18.75" hidden="1" customHeight="1">
      <c r="A58" s="67">
        <v>160</v>
      </c>
      <c r="B58" s="68">
        <v>1400</v>
      </c>
      <c r="C58" s="51" t="s">
        <v>59</v>
      </c>
      <c r="D58" s="51"/>
      <c r="E58" s="69">
        <f>SUM(E59:E60)</f>
        <v>0</v>
      </c>
      <c r="F58" s="70">
        <f>SUM(F59:F60)</f>
        <v>0</v>
      </c>
      <c r="G58" s="70">
        <f>SUM(G59:G60)</f>
        <v>0</v>
      </c>
      <c r="H58" s="69">
        <f>SUM(H59:H60)</f>
        <v>0</v>
      </c>
      <c r="I58" s="70">
        <f>SUM(I59:I60)</f>
        <v>0</v>
      </c>
      <c r="J58" s="3" t="str">
        <f t="shared" si="0"/>
        <v/>
      </c>
      <c r="K58" s="57"/>
    </row>
    <row r="59" spans="1:11" ht="18.75" hidden="1" customHeight="1">
      <c r="A59" s="1">
        <v>165</v>
      </c>
      <c r="B59" s="53"/>
      <c r="C59" s="54">
        <v>1401</v>
      </c>
      <c r="D59" s="55" t="s">
        <v>60</v>
      </c>
      <c r="E59" s="56">
        <v>0</v>
      </c>
      <c r="F59" s="56">
        <v>0</v>
      </c>
      <c r="G59" s="56">
        <v>0</v>
      </c>
      <c r="H59" s="56">
        <v>0</v>
      </c>
      <c r="I59" s="56">
        <v>0</v>
      </c>
      <c r="J59" s="3" t="str">
        <f t="shared" si="0"/>
        <v/>
      </c>
      <c r="K59" s="57"/>
    </row>
    <row r="60" spans="1:11" ht="18.75" hidden="1" customHeight="1">
      <c r="A60" s="1">
        <v>170</v>
      </c>
      <c r="B60" s="53"/>
      <c r="C60" s="77">
        <v>1402</v>
      </c>
      <c r="D60" s="87" t="s">
        <v>61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3" t="str">
        <f t="shared" si="0"/>
        <v/>
      </c>
      <c r="K60" s="57"/>
    </row>
    <row r="61" spans="1:11" s="67" customFormat="1" ht="18.75" hidden="1" customHeight="1">
      <c r="A61" s="67">
        <v>175</v>
      </c>
      <c r="B61" s="68">
        <v>1500</v>
      </c>
      <c r="C61" s="51" t="s">
        <v>62</v>
      </c>
      <c r="D61" s="51"/>
      <c r="E61" s="69">
        <f>SUM(E62:E63)</f>
        <v>0</v>
      </c>
      <c r="F61" s="70">
        <f>SUM(F62:F63)</f>
        <v>0</v>
      </c>
      <c r="G61" s="70">
        <f>SUM(G62:G63)</f>
        <v>0</v>
      </c>
      <c r="H61" s="69">
        <f>SUM(H62:H63)</f>
        <v>0</v>
      </c>
      <c r="I61" s="70">
        <f>SUM(I62:I63)</f>
        <v>0</v>
      </c>
      <c r="J61" s="3" t="str">
        <f t="shared" si="0"/>
        <v/>
      </c>
      <c r="K61" s="57"/>
    </row>
    <row r="62" spans="1:11" ht="18.75" hidden="1" customHeight="1">
      <c r="A62" s="1">
        <v>180</v>
      </c>
      <c r="B62" s="53"/>
      <c r="C62" s="54">
        <v>1501</v>
      </c>
      <c r="D62" s="88" t="s">
        <v>63</v>
      </c>
      <c r="E62" s="60">
        <v>0</v>
      </c>
      <c r="F62" s="60">
        <v>0</v>
      </c>
      <c r="G62" s="56">
        <v>0</v>
      </c>
      <c r="H62" s="60">
        <v>0</v>
      </c>
      <c r="I62" s="60">
        <v>0</v>
      </c>
      <c r="J62" s="3" t="str">
        <f t="shared" si="0"/>
        <v/>
      </c>
      <c r="K62" s="57"/>
    </row>
    <row r="63" spans="1:11" ht="18.75" hidden="1" customHeight="1">
      <c r="A63" s="1">
        <v>185</v>
      </c>
      <c r="B63" s="53"/>
      <c r="C63" s="77">
        <v>1502</v>
      </c>
      <c r="D63" s="89" t="s">
        <v>64</v>
      </c>
      <c r="E63" s="60">
        <v>0</v>
      </c>
      <c r="F63" s="60">
        <v>0</v>
      </c>
      <c r="G63" s="73">
        <v>0</v>
      </c>
      <c r="H63" s="60">
        <v>0</v>
      </c>
      <c r="I63" s="60">
        <v>0</v>
      </c>
      <c r="J63" s="3" t="str">
        <f t="shared" si="0"/>
        <v/>
      </c>
      <c r="K63" s="57"/>
    </row>
    <row r="64" spans="1:11" s="84" customFormat="1" ht="18.75" hidden="1" customHeight="1">
      <c r="B64" s="68">
        <v>1600</v>
      </c>
      <c r="C64" s="51" t="s">
        <v>65</v>
      </c>
      <c r="D64" s="51"/>
      <c r="E64" s="90">
        <v>0</v>
      </c>
      <c r="F64" s="90">
        <v>0</v>
      </c>
      <c r="G64" s="90">
        <v>0</v>
      </c>
      <c r="H64" s="90">
        <v>0</v>
      </c>
      <c r="I64" s="90">
        <v>0</v>
      </c>
      <c r="J64" s="3" t="str">
        <f t="shared" si="0"/>
        <v/>
      </c>
      <c r="K64" s="57"/>
    </row>
    <row r="65" spans="1:11" s="67" customFormat="1" ht="18.75" hidden="1" customHeight="1">
      <c r="A65" s="67">
        <v>200</v>
      </c>
      <c r="B65" s="68">
        <v>1700</v>
      </c>
      <c r="C65" s="51" t="s">
        <v>66</v>
      </c>
      <c r="D65" s="51"/>
      <c r="E65" s="69">
        <f>SUM(E66:E71)</f>
        <v>0</v>
      </c>
      <c r="F65" s="70">
        <f>SUM(F66:F71)</f>
        <v>0</v>
      </c>
      <c r="G65" s="70">
        <f>SUM(G66:G71)</f>
        <v>0</v>
      </c>
      <c r="H65" s="69">
        <f>SUM(H66:H71)</f>
        <v>0</v>
      </c>
      <c r="I65" s="70">
        <f>SUM(I66:I71)</f>
        <v>0</v>
      </c>
      <c r="J65" s="3" t="str">
        <f t="shared" si="0"/>
        <v/>
      </c>
      <c r="K65" s="57"/>
    </row>
    <row r="66" spans="1:11" ht="18.75" hidden="1" customHeight="1">
      <c r="A66" s="1">
        <v>205</v>
      </c>
      <c r="B66" s="53"/>
      <c r="C66" s="54">
        <v>1701</v>
      </c>
      <c r="D66" s="55" t="s">
        <v>67</v>
      </c>
      <c r="E66" s="60">
        <v>0</v>
      </c>
      <c r="F66" s="60">
        <v>0</v>
      </c>
      <c r="G66" s="56">
        <v>0</v>
      </c>
      <c r="H66" s="60">
        <v>0</v>
      </c>
      <c r="I66" s="60">
        <v>0</v>
      </c>
      <c r="J66" s="3" t="str">
        <f t="shared" si="0"/>
        <v/>
      </c>
      <c r="K66" s="57"/>
    </row>
    <row r="67" spans="1:11" ht="18.75" hidden="1" customHeight="1">
      <c r="A67" s="1">
        <v>210</v>
      </c>
      <c r="B67" s="53"/>
      <c r="C67" s="58">
        <v>1702</v>
      </c>
      <c r="D67" s="59" t="s">
        <v>68</v>
      </c>
      <c r="E67" s="60">
        <v>0</v>
      </c>
      <c r="F67" s="60">
        <v>0</v>
      </c>
      <c r="G67" s="60">
        <v>0</v>
      </c>
      <c r="H67" s="60">
        <v>0</v>
      </c>
      <c r="I67" s="60">
        <v>0</v>
      </c>
      <c r="J67" s="3" t="str">
        <f t="shared" si="0"/>
        <v/>
      </c>
      <c r="K67" s="57"/>
    </row>
    <row r="68" spans="1:11" ht="18.75" hidden="1" customHeight="1">
      <c r="A68" s="1">
        <v>215</v>
      </c>
      <c r="B68" s="53"/>
      <c r="C68" s="58">
        <v>1703</v>
      </c>
      <c r="D68" s="59" t="s">
        <v>69</v>
      </c>
      <c r="E68" s="60">
        <v>0</v>
      </c>
      <c r="F68" s="60">
        <v>0</v>
      </c>
      <c r="G68" s="60">
        <v>0</v>
      </c>
      <c r="H68" s="60">
        <v>0</v>
      </c>
      <c r="I68" s="60">
        <v>0</v>
      </c>
      <c r="J68" s="3" t="str">
        <f t="shared" si="0"/>
        <v/>
      </c>
      <c r="K68" s="57"/>
    </row>
    <row r="69" spans="1:11" ht="18.75" hidden="1" customHeight="1">
      <c r="A69" s="1">
        <v>225</v>
      </c>
      <c r="B69" s="53"/>
      <c r="C69" s="58">
        <v>1706</v>
      </c>
      <c r="D69" s="59" t="s">
        <v>70</v>
      </c>
      <c r="E69" s="60">
        <v>0</v>
      </c>
      <c r="F69" s="60">
        <v>0</v>
      </c>
      <c r="G69" s="60">
        <v>0</v>
      </c>
      <c r="H69" s="60">
        <v>0</v>
      </c>
      <c r="I69" s="60">
        <v>0</v>
      </c>
      <c r="J69" s="3" t="str">
        <f t="shared" si="0"/>
        <v/>
      </c>
      <c r="K69" s="57"/>
    </row>
    <row r="70" spans="1:11" ht="18.75" hidden="1" customHeight="1">
      <c r="A70" s="1">
        <v>226</v>
      </c>
      <c r="B70" s="53"/>
      <c r="C70" s="58">
        <v>1707</v>
      </c>
      <c r="D70" s="59" t="s">
        <v>71</v>
      </c>
      <c r="E70" s="60">
        <v>0</v>
      </c>
      <c r="F70" s="60">
        <v>0</v>
      </c>
      <c r="G70" s="60">
        <v>0</v>
      </c>
      <c r="H70" s="60">
        <v>0</v>
      </c>
      <c r="I70" s="60">
        <v>0</v>
      </c>
      <c r="J70" s="3" t="str">
        <f t="shared" si="0"/>
        <v/>
      </c>
      <c r="K70" s="57"/>
    </row>
    <row r="71" spans="1:11" ht="18.75" hidden="1" customHeight="1">
      <c r="A71" s="63">
        <v>227</v>
      </c>
      <c r="B71" s="53"/>
      <c r="C71" s="77">
        <v>1709</v>
      </c>
      <c r="D71" s="72" t="s">
        <v>72</v>
      </c>
      <c r="E71" s="60">
        <v>0</v>
      </c>
      <c r="F71" s="60">
        <v>0</v>
      </c>
      <c r="G71" s="73">
        <v>0</v>
      </c>
      <c r="H71" s="60">
        <v>0</v>
      </c>
      <c r="I71" s="60">
        <v>0</v>
      </c>
      <c r="J71" s="3" t="str">
        <f t="shared" si="0"/>
        <v/>
      </c>
      <c r="K71" s="57"/>
    </row>
    <row r="72" spans="1:11" s="67" customFormat="1" ht="18.75" hidden="1" customHeight="1">
      <c r="A72" s="67">
        <v>235</v>
      </c>
      <c r="B72" s="68">
        <v>1900</v>
      </c>
      <c r="C72" s="51" t="s">
        <v>73</v>
      </c>
      <c r="D72" s="51"/>
      <c r="E72" s="90">
        <v>0</v>
      </c>
      <c r="F72" s="90">
        <v>0</v>
      </c>
      <c r="G72" s="90">
        <v>0</v>
      </c>
      <c r="H72" s="90">
        <v>0</v>
      </c>
      <c r="I72" s="90">
        <v>0</v>
      </c>
      <c r="J72" s="3" t="str">
        <f t="shared" si="0"/>
        <v/>
      </c>
      <c r="K72" s="57"/>
    </row>
    <row r="73" spans="1:11" s="67" customFormat="1" ht="18.75" hidden="1" customHeight="1">
      <c r="A73" s="67">
        <v>255</v>
      </c>
      <c r="B73" s="68">
        <v>2000</v>
      </c>
      <c r="C73" s="51" t="s">
        <v>74</v>
      </c>
      <c r="D73" s="51"/>
      <c r="E73" s="91"/>
      <c r="F73" s="91"/>
      <c r="G73" s="91"/>
      <c r="H73" s="91"/>
      <c r="I73" s="91"/>
      <c r="J73" s="3" t="str">
        <f t="shared" si="0"/>
        <v/>
      </c>
      <c r="K73" s="57"/>
    </row>
    <row r="74" spans="1:11" s="67" customFormat="1" ht="18.75" customHeight="1">
      <c r="A74" s="67">
        <v>265</v>
      </c>
      <c r="B74" s="68">
        <v>2400</v>
      </c>
      <c r="C74" s="51" t="s">
        <v>75</v>
      </c>
      <c r="D74" s="51"/>
      <c r="E74" s="69">
        <f>SUM(E75:E89)</f>
        <v>131300</v>
      </c>
      <c r="F74" s="70">
        <f>SUM(F75:F89)</f>
        <v>83000</v>
      </c>
      <c r="G74" s="70">
        <f>SUM(G75:G89)</f>
        <v>73000</v>
      </c>
      <c r="H74" s="69">
        <f>SUM(H75:H89)</f>
        <v>74000</v>
      </c>
      <c r="I74" s="70">
        <f>SUM(I75:I89)</f>
        <v>74000</v>
      </c>
      <c r="J74" s="3">
        <f t="shared" si="0"/>
        <v>1</v>
      </c>
      <c r="K74" s="57"/>
    </row>
    <row r="75" spans="1:11" ht="18.75" hidden="1" customHeight="1">
      <c r="A75" s="1">
        <v>270</v>
      </c>
      <c r="B75" s="53"/>
      <c r="C75" s="54">
        <v>2401</v>
      </c>
      <c r="D75" s="88" t="s">
        <v>76</v>
      </c>
      <c r="E75" s="82"/>
      <c r="F75" s="82"/>
      <c r="G75" s="82"/>
      <c r="H75" s="82"/>
      <c r="I75" s="82"/>
      <c r="J75" s="3" t="str">
        <f t="shared" si="0"/>
        <v/>
      </c>
      <c r="K75" s="57"/>
    </row>
    <row r="76" spans="1:11" ht="18.75" hidden="1" customHeight="1">
      <c r="A76" s="1">
        <v>280</v>
      </c>
      <c r="B76" s="53"/>
      <c r="C76" s="58">
        <v>2403</v>
      </c>
      <c r="D76" s="83" t="s">
        <v>77</v>
      </c>
      <c r="E76" s="60">
        <v>0</v>
      </c>
      <c r="F76" s="60">
        <v>0</v>
      </c>
      <c r="G76" s="60">
        <v>0</v>
      </c>
      <c r="H76" s="60">
        <v>0</v>
      </c>
      <c r="I76" s="60">
        <v>0</v>
      </c>
      <c r="J76" s="3" t="str">
        <f t="shared" si="0"/>
        <v/>
      </c>
      <c r="K76" s="57"/>
    </row>
    <row r="77" spans="1:11" ht="18.75" customHeight="1">
      <c r="A77" s="1">
        <v>285</v>
      </c>
      <c r="B77" s="53"/>
      <c r="C77" s="58">
        <v>2404</v>
      </c>
      <c r="D77" s="59" t="s">
        <v>78</v>
      </c>
      <c r="E77" s="61">
        <v>55700</v>
      </c>
      <c r="F77" s="61">
        <v>10000</v>
      </c>
      <c r="G77" s="61">
        <v>0</v>
      </c>
      <c r="H77" s="61">
        <v>0</v>
      </c>
      <c r="I77" s="61">
        <v>0</v>
      </c>
      <c r="J77" s="3">
        <f t="shared" si="0"/>
        <v>1</v>
      </c>
      <c r="K77" s="57"/>
    </row>
    <row r="78" spans="1:11" ht="18.75" customHeight="1">
      <c r="A78" s="1">
        <v>290</v>
      </c>
      <c r="B78" s="53"/>
      <c r="C78" s="58">
        <v>2405</v>
      </c>
      <c r="D78" s="83" t="s">
        <v>79</v>
      </c>
      <c r="E78" s="61">
        <v>23400</v>
      </c>
      <c r="F78" s="61">
        <v>23000</v>
      </c>
      <c r="G78" s="61">
        <v>23000</v>
      </c>
      <c r="H78" s="61">
        <v>23000</v>
      </c>
      <c r="I78" s="61">
        <v>23000</v>
      </c>
      <c r="J78" s="3">
        <f t="shared" si="0"/>
        <v>1</v>
      </c>
      <c r="K78" s="57"/>
    </row>
    <row r="79" spans="1:11" ht="18.75" customHeight="1">
      <c r="A79" s="1">
        <v>295</v>
      </c>
      <c r="B79" s="53"/>
      <c r="C79" s="58">
        <v>2406</v>
      </c>
      <c r="D79" s="83" t="s">
        <v>80</v>
      </c>
      <c r="E79" s="61">
        <v>52200</v>
      </c>
      <c r="F79" s="61">
        <v>50000</v>
      </c>
      <c r="G79" s="61">
        <v>50000</v>
      </c>
      <c r="H79" s="61">
        <v>51000</v>
      </c>
      <c r="I79" s="61">
        <v>51000</v>
      </c>
      <c r="J79" s="3">
        <f t="shared" si="0"/>
        <v>1</v>
      </c>
      <c r="K79" s="57"/>
    </row>
    <row r="80" spans="1:11" ht="18.75" hidden="1" customHeight="1">
      <c r="A80" s="1">
        <v>300</v>
      </c>
      <c r="B80" s="53"/>
      <c r="C80" s="58">
        <v>2407</v>
      </c>
      <c r="D80" s="83" t="s">
        <v>81</v>
      </c>
      <c r="E80" s="61"/>
      <c r="F80" s="61"/>
      <c r="G80" s="61"/>
      <c r="H80" s="61"/>
      <c r="I80" s="61"/>
      <c r="J80" s="3" t="str">
        <f t="shared" si="0"/>
        <v/>
      </c>
      <c r="K80" s="57"/>
    </row>
    <row r="81" spans="1:11" ht="18.75" hidden="1" customHeight="1">
      <c r="A81" s="1">
        <v>305</v>
      </c>
      <c r="B81" s="53"/>
      <c r="C81" s="58">
        <v>2408</v>
      </c>
      <c r="D81" s="83" t="s">
        <v>82</v>
      </c>
      <c r="E81" s="61"/>
      <c r="F81" s="61"/>
      <c r="G81" s="61"/>
      <c r="H81" s="61"/>
      <c r="I81" s="61"/>
      <c r="J81" s="3" t="str">
        <f t="shared" si="0"/>
        <v/>
      </c>
      <c r="K81" s="57"/>
    </row>
    <row r="82" spans="1:11" ht="18.75" hidden="1" customHeight="1">
      <c r="A82" s="1">
        <v>310</v>
      </c>
      <c r="B82" s="53"/>
      <c r="C82" s="58">
        <v>2409</v>
      </c>
      <c r="D82" s="83" t="s">
        <v>83</v>
      </c>
      <c r="E82" s="61"/>
      <c r="F82" s="61"/>
      <c r="G82" s="61"/>
      <c r="H82" s="61"/>
      <c r="I82" s="61"/>
      <c r="J82" s="3" t="str">
        <f t="shared" si="0"/>
        <v/>
      </c>
      <c r="K82" s="57"/>
    </row>
    <row r="83" spans="1:11" ht="18.75" hidden="1" customHeight="1">
      <c r="A83" s="1">
        <v>315</v>
      </c>
      <c r="B83" s="53"/>
      <c r="C83" s="58">
        <v>2410</v>
      </c>
      <c r="D83" s="83" t="s">
        <v>84</v>
      </c>
      <c r="E83" s="61"/>
      <c r="F83" s="61"/>
      <c r="G83" s="61"/>
      <c r="H83" s="61"/>
      <c r="I83" s="61"/>
      <c r="J83" s="3" t="str">
        <f t="shared" si="0"/>
        <v/>
      </c>
      <c r="K83" s="57"/>
    </row>
    <row r="84" spans="1:11" ht="18.75" hidden="1" customHeight="1">
      <c r="A84" s="1">
        <v>325</v>
      </c>
      <c r="B84" s="53"/>
      <c r="C84" s="58">
        <v>2412</v>
      </c>
      <c r="D84" s="59" t="s">
        <v>85</v>
      </c>
      <c r="E84" s="60">
        <v>0</v>
      </c>
      <c r="F84" s="60">
        <v>0</v>
      </c>
      <c r="G84" s="60">
        <v>0</v>
      </c>
      <c r="H84" s="60">
        <v>0</v>
      </c>
      <c r="I84" s="60">
        <v>0</v>
      </c>
      <c r="J84" s="3" t="str">
        <f t="shared" si="0"/>
        <v/>
      </c>
      <c r="K84" s="57"/>
    </row>
    <row r="85" spans="1:11" ht="18.75" hidden="1" customHeight="1">
      <c r="A85" s="1">
        <v>330</v>
      </c>
      <c r="B85" s="53"/>
      <c r="C85" s="58">
        <v>2413</v>
      </c>
      <c r="D85" s="83" t="s">
        <v>86</v>
      </c>
      <c r="E85" s="61"/>
      <c r="F85" s="61"/>
      <c r="G85" s="61"/>
      <c r="H85" s="61"/>
      <c r="I85" s="61"/>
      <c r="J85" s="3" t="str">
        <f t="shared" si="0"/>
        <v/>
      </c>
      <c r="K85" s="57"/>
    </row>
    <row r="86" spans="1:11" ht="22.5" hidden="1" customHeight="1">
      <c r="A86" s="92">
        <v>335</v>
      </c>
      <c r="B86" s="53"/>
      <c r="C86" s="58">
        <v>2415</v>
      </c>
      <c r="D86" s="59" t="s">
        <v>87</v>
      </c>
      <c r="E86" s="61"/>
      <c r="F86" s="61"/>
      <c r="G86" s="61"/>
      <c r="H86" s="61"/>
      <c r="I86" s="61"/>
      <c r="J86" s="3" t="str">
        <f t="shared" si="0"/>
        <v/>
      </c>
      <c r="K86" s="57"/>
    </row>
    <row r="87" spans="1:11" ht="21" hidden="1" customHeight="1">
      <c r="A87" s="93"/>
      <c r="B87" s="94"/>
      <c r="C87" s="58">
        <v>2417</v>
      </c>
      <c r="D87" s="59" t="s">
        <v>88</v>
      </c>
      <c r="E87" s="61"/>
      <c r="F87" s="61"/>
      <c r="G87" s="61"/>
      <c r="H87" s="61"/>
      <c r="I87" s="61"/>
      <c r="J87" s="3" t="str">
        <f t="shared" si="0"/>
        <v/>
      </c>
      <c r="K87" s="57"/>
    </row>
    <row r="88" spans="1:11" ht="18.75" hidden="1" customHeight="1">
      <c r="A88" s="95">
        <v>340</v>
      </c>
      <c r="B88" s="94"/>
      <c r="C88" s="58">
        <v>2418</v>
      </c>
      <c r="D88" s="96" t="s">
        <v>89</v>
      </c>
      <c r="E88" s="60">
        <v>0</v>
      </c>
      <c r="F88" s="60">
        <v>0</v>
      </c>
      <c r="G88" s="60">
        <v>0</v>
      </c>
      <c r="H88" s="60">
        <v>0</v>
      </c>
      <c r="I88" s="60">
        <v>0</v>
      </c>
      <c r="J88" s="3" t="str">
        <f t="shared" si="0"/>
        <v/>
      </c>
      <c r="K88" s="57"/>
    </row>
    <row r="89" spans="1:11" ht="18.75" hidden="1" customHeight="1">
      <c r="A89" s="95">
        <v>345</v>
      </c>
      <c r="B89" s="94"/>
      <c r="C89" s="77">
        <v>2419</v>
      </c>
      <c r="D89" s="87" t="s">
        <v>90</v>
      </c>
      <c r="E89" s="86"/>
      <c r="F89" s="86"/>
      <c r="G89" s="86"/>
      <c r="H89" s="86"/>
      <c r="I89" s="86"/>
      <c r="J89" s="3" t="str">
        <f t="shared" si="0"/>
        <v/>
      </c>
      <c r="K89" s="57"/>
    </row>
    <row r="90" spans="1:11" s="67" customFormat="1" ht="18.75" hidden="1" customHeight="1">
      <c r="A90" s="97">
        <v>350</v>
      </c>
      <c r="B90" s="68">
        <v>2500</v>
      </c>
      <c r="C90" s="51" t="s">
        <v>91</v>
      </c>
      <c r="D90" s="51"/>
      <c r="E90" s="69">
        <f>SUM(E91:E92)</f>
        <v>0</v>
      </c>
      <c r="F90" s="69">
        <f>SUM(F91:F92)</f>
        <v>0</v>
      </c>
      <c r="G90" s="69">
        <f>SUM(G91:G92)</f>
        <v>0</v>
      </c>
      <c r="H90" s="69">
        <f>SUM(H91:H92)</f>
        <v>0</v>
      </c>
      <c r="I90" s="69">
        <f>SUM(I91:I92)</f>
        <v>0</v>
      </c>
      <c r="J90" s="3" t="str">
        <f t="shared" si="0"/>
        <v/>
      </c>
      <c r="K90" s="57"/>
    </row>
    <row r="91" spans="1:11" hidden="1">
      <c r="A91" s="95">
        <v>355</v>
      </c>
      <c r="B91" s="94"/>
      <c r="C91" s="54">
        <v>2501</v>
      </c>
      <c r="D91" s="98" t="s">
        <v>92</v>
      </c>
      <c r="E91" s="99"/>
      <c r="F91" s="99"/>
      <c r="G91" s="99"/>
      <c r="H91" s="99"/>
      <c r="I91" s="99"/>
      <c r="J91" s="3" t="str">
        <f t="shared" si="0"/>
        <v/>
      </c>
      <c r="K91" s="57"/>
    </row>
    <row r="92" spans="1:11" hidden="1">
      <c r="A92" s="95">
        <v>356</v>
      </c>
      <c r="B92" s="94"/>
      <c r="C92" s="77">
        <v>2502</v>
      </c>
      <c r="D92" s="100" t="s">
        <v>93</v>
      </c>
      <c r="E92" s="60">
        <v>0</v>
      </c>
      <c r="F92" s="60">
        <v>0</v>
      </c>
      <c r="G92" s="60">
        <v>0</v>
      </c>
      <c r="H92" s="60">
        <v>0</v>
      </c>
      <c r="I92" s="60">
        <v>0</v>
      </c>
      <c r="J92" s="3" t="str">
        <f t="shared" si="0"/>
        <v/>
      </c>
      <c r="K92" s="57"/>
    </row>
    <row r="93" spans="1:11" s="67" customFormat="1" ht="18.75" hidden="1" customHeight="1">
      <c r="A93" s="101">
        <v>360</v>
      </c>
      <c r="B93" s="68">
        <v>2600</v>
      </c>
      <c r="C93" s="51" t="s">
        <v>94</v>
      </c>
      <c r="D93" s="51"/>
      <c r="E93" s="90">
        <v>0</v>
      </c>
      <c r="F93" s="90">
        <v>0</v>
      </c>
      <c r="G93" s="90">
        <v>0</v>
      </c>
      <c r="H93" s="90">
        <v>0</v>
      </c>
      <c r="I93" s="90">
        <v>0</v>
      </c>
      <c r="J93" s="3" t="str">
        <f t="shared" si="0"/>
        <v/>
      </c>
      <c r="K93" s="57"/>
    </row>
    <row r="94" spans="1:11" s="67" customFormat="1" ht="18.75" customHeight="1">
      <c r="A94" s="101">
        <v>370</v>
      </c>
      <c r="B94" s="68">
        <v>2700</v>
      </c>
      <c r="C94" s="51" t="s">
        <v>95</v>
      </c>
      <c r="D94" s="51"/>
      <c r="E94" s="69">
        <f>SUM(E95:E107)</f>
        <v>165200</v>
      </c>
      <c r="F94" s="70">
        <f>SUM(F95:F107)</f>
        <v>153500</v>
      </c>
      <c r="G94" s="70">
        <f>SUM(G95:G107)</f>
        <v>174700</v>
      </c>
      <c r="H94" s="69">
        <f>SUM(H95:H107)</f>
        <v>176800</v>
      </c>
      <c r="I94" s="70">
        <f>SUM(I95:I107)</f>
        <v>179000</v>
      </c>
      <c r="J94" s="3">
        <f t="shared" si="0"/>
        <v>1</v>
      </c>
      <c r="K94" s="57"/>
    </row>
    <row r="95" spans="1:11" ht="18.75" customHeight="1">
      <c r="A95" s="102">
        <v>375</v>
      </c>
      <c r="B95" s="53"/>
      <c r="C95" s="54">
        <v>2701</v>
      </c>
      <c r="D95" s="55" t="s">
        <v>96</v>
      </c>
      <c r="E95" s="82">
        <v>8500</v>
      </c>
      <c r="F95" s="82">
        <v>0</v>
      </c>
      <c r="G95" s="82">
        <v>0</v>
      </c>
      <c r="H95" s="82">
        <v>0</v>
      </c>
      <c r="I95" s="82">
        <v>0</v>
      </c>
      <c r="J95" s="3">
        <f t="shared" si="0"/>
        <v>1</v>
      </c>
      <c r="K95" s="57"/>
    </row>
    <row r="96" spans="1:11" ht="18.75" hidden="1" customHeight="1">
      <c r="A96" s="102">
        <v>380</v>
      </c>
      <c r="B96" s="53"/>
      <c r="C96" s="58">
        <v>2702</v>
      </c>
      <c r="D96" s="59" t="s">
        <v>97</v>
      </c>
      <c r="E96" s="61"/>
      <c r="F96" s="61"/>
      <c r="G96" s="61"/>
      <c r="H96" s="61"/>
      <c r="I96" s="61"/>
      <c r="J96" s="3" t="str">
        <f t="shared" si="0"/>
        <v/>
      </c>
      <c r="K96" s="57"/>
    </row>
    <row r="97" spans="1:11" ht="18.75" hidden="1" customHeight="1">
      <c r="A97" s="102">
        <v>385</v>
      </c>
      <c r="B97" s="53"/>
      <c r="C97" s="58">
        <v>2703</v>
      </c>
      <c r="D97" s="59" t="s">
        <v>98</v>
      </c>
      <c r="E97" s="61"/>
      <c r="F97" s="61"/>
      <c r="G97" s="61"/>
      <c r="H97" s="61"/>
      <c r="I97" s="61"/>
      <c r="J97" s="3" t="str">
        <f t="shared" si="0"/>
        <v/>
      </c>
      <c r="K97" s="57"/>
    </row>
    <row r="98" spans="1:11" ht="18.75" hidden="1" customHeight="1">
      <c r="A98" s="102">
        <v>390</v>
      </c>
      <c r="B98" s="53"/>
      <c r="C98" s="58">
        <v>2704</v>
      </c>
      <c r="D98" s="59" t="s">
        <v>99</v>
      </c>
      <c r="E98" s="61"/>
      <c r="F98" s="61"/>
      <c r="G98" s="61"/>
      <c r="H98" s="61"/>
      <c r="I98" s="61"/>
      <c r="J98" s="3" t="str">
        <f t="shared" si="0"/>
        <v/>
      </c>
      <c r="K98" s="57"/>
    </row>
    <row r="99" spans="1:11" ht="18.75" customHeight="1">
      <c r="A99" s="102">
        <v>395</v>
      </c>
      <c r="B99" s="53"/>
      <c r="C99" s="58">
        <v>2705</v>
      </c>
      <c r="D99" s="59" t="s">
        <v>100</v>
      </c>
      <c r="E99" s="61">
        <v>600</v>
      </c>
      <c r="F99" s="61">
        <v>500</v>
      </c>
      <c r="G99" s="61">
        <v>700</v>
      </c>
      <c r="H99" s="61">
        <v>800</v>
      </c>
      <c r="I99" s="61">
        <v>1000</v>
      </c>
      <c r="J99" s="3">
        <f t="shared" si="0"/>
        <v>1</v>
      </c>
      <c r="K99" s="57"/>
    </row>
    <row r="100" spans="1:11" ht="18.75" hidden="1" customHeight="1">
      <c r="A100" s="102">
        <v>400</v>
      </c>
      <c r="B100" s="71"/>
      <c r="C100" s="58">
        <v>2706</v>
      </c>
      <c r="D100" s="59" t="s">
        <v>101</v>
      </c>
      <c r="E100" s="61"/>
      <c r="F100" s="61"/>
      <c r="G100" s="61"/>
      <c r="H100" s="61"/>
      <c r="I100" s="61"/>
      <c r="J100" s="3" t="str">
        <f t="shared" si="0"/>
        <v/>
      </c>
      <c r="K100" s="57"/>
    </row>
    <row r="101" spans="1:11" ht="18.75" customHeight="1">
      <c r="A101" s="102">
        <v>405</v>
      </c>
      <c r="B101" s="53"/>
      <c r="C101" s="58">
        <v>2707</v>
      </c>
      <c r="D101" s="59" t="s">
        <v>102</v>
      </c>
      <c r="E101" s="61">
        <v>106900</v>
      </c>
      <c r="F101" s="61">
        <v>106900</v>
      </c>
      <c r="G101" s="61">
        <v>130000</v>
      </c>
      <c r="H101" s="61">
        <v>130000</v>
      </c>
      <c r="I101" s="61">
        <v>130000</v>
      </c>
      <c r="J101" s="3">
        <f t="shared" si="0"/>
        <v>1</v>
      </c>
      <c r="K101" s="57"/>
    </row>
    <row r="102" spans="1:11" ht="18.75" customHeight="1">
      <c r="A102" s="102">
        <v>410</v>
      </c>
      <c r="B102" s="71"/>
      <c r="C102" s="58">
        <v>2708</v>
      </c>
      <c r="D102" s="59" t="s">
        <v>103</v>
      </c>
      <c r="E102" s="61">
        <v>9400</v>
      </c>
      <c r="F102" s="61">
        <v>7000</v>
      </c>
      <c r="G102" s="61">
        <v>8000</v>
      </c>
      <c r="H102" s="61">
        <v>8000</v>
      </c>
      <c r="I102" s="61">
        <v>9000</v>
      </c>
      <c r="J102" s="3">
        <f t="shared" si="0"/>
        <v>1</v>
      </c>
      <c r="K102" s="57"/>
    </row>
    <row r="103" spans="1:11" ht="18.75" customHeight="1">
      <c r="A103" s="102">
        <v>420</v>
      </c>
      <c r="B103" s="53"/>
      <c r="C103" s="58">
        <v>2710</v>
      </c>
      <c r="D103" s="59" t="s">
        <v>104</v>
      </c>
      <c r="E103" s="61">
        <v>28300</v>
      </c>
      <c r="F103" s="61">
        <v>20000</v>
      </c>
      <c r="G103" s="61">
        <v>25000</v>
      </c>
      <c r="H103" s="61">
        <v>27000</v>
      </c>
      <c r="I103" s="61">
        <v>28000</v>
      </c>
      <c r="J103" s="3">
        <f t="shared" si="0"/>
        <v>1</v>
      </c>
      <c r="K103" s="57"/>
    </row>
    <row r="104" spans="1:11" ht="18.75" customHeight="1">
      <c r="A104" s="102">
        <v>425</v>
      </c>
      <c r="B104" s="53"/>
      <c r="C104" s="58">
        <v>2711</v>
      </c>
      <c r="D104" s="59" t="s">
        <v>105</v>
      </c>
      <c r="E104" s="61">
        <v>9900</v>
      </c>
      <c r="F104" s="61">
        <v>19100</v>
      </c>
      <c r="G104" s="61">
        <v>11000</v>
      </c>
      <c r="H104" s="61">
        <v>11000</v>
      </c>
      <c r="I104" s="61">
        <v>11000</v>
      </c>
      <c r="J104" s="3">
        <f t="shared" si="0"/>
        <v>1</v>
      </c>
      <c r="K104" s="57"/>
    </row>
    <row r="105" spans="1:11" ht="18.75" hidden="1" customHeight="1">
      <c r="A105" s="102">
        <v>430</v>
      </c>
      <c r="B105" s="53"/>
      <c r="C105" s="58">
        <v>2715</v>
      </c>
      <c r="D105" s="59" t="s">
        <v>106</v>
      </c>
      <c r="E105" s="61"/>
      <c r="F105" s="61"/>
      <c r="G105" s="61"/>
      <c r="H105" s="61"/>
      <c r="I105" s="61"/>
      <c r="J105" s="3" t="str">
        <f t="shared" si="0"/>
        <v/>
      </c>
      <c r="K105" s="57"/>
    </row>
    <row r="106" spans="1:11" ht="18.75" hidden="1" customHeight="1">
      <c r="A106" s="103">
        <v>436</v>
      </c>
      <c r="B106" s="53"/>
      <c r="C106" s="58">
        <v>2717</v>
      </c>
      <c r="D106" s="104" t="s">
        <v>107</v>
      </c>
      <c r="E106" s="61">
        <v>0</v>
      </c>
      <c r="F106" s="61">
        <v>0</v>
      </c>
      <c r="G106" s="61">
        <v>0</v>
      </c>
      <c r="H106" s="61">
        <v>0</v>
      </c>
      <c r="I106" s="61">
        <v>0</v>
      </c>
      <c r="J106" s="3" t="str">
        <f t="shared" si="0"/>
        <v/>
      </c>
      <c r="K106" s="57"/>
    </row>
    <row r="107" spans="1:11" ht="18.75" customHeight="1">
      <c r="A107" s="102">
        <v>440</v>
      </c>
      <c r="B107" s="53"/>
      <c r="C107" s="77">
        <v>2729</v>
      </c>
      <c r="D107" s="105" t="s">
        <v>108</v>
      </c>
      <c r="E107" s="86">
        <v>1600</v>
      </c>
      <c r="F107" s="86">
        <v>0</v>
      </c>
      <c r="G107" s="86">
        <v>0</v>
      </c>
      <c r="H107" s="86">
        <v>0</v>
      </c>
      <c r="I107" s="86">
        <v>0</v>
      </c>
      <c r="J107" s="3">
        <f t="shared" si="0"/>
        <v>1</v>
      </c>
      <c r="K107" s="57"/>
    </row>
    <row r="108" spans="1:11" s="67" customFormat="1" ht="18.75" customHeight="1">
      <c r="A108" s="101">
        <v>445</v>
      </c>
      <c r="B108" s="68">
        <v>2800</v>
      </c>
      <c r="C108" s="51" t="s">
        <v>109</v>
      </c>
      <c r="D108" s="51"/>
      <c r="E108" s="69">
        <f>+E109+E110+E111</f>
        <v>14000</v>
      </c>
      <c r="F108" s="70">
        <f>+F109+F110+F111</f>
        <v>10000</v>
      </c>
      <c r="G108" s="70">
        <f>+G109+G110+G111</f>
        <v>10000</v>
      </c>
      <c r="H108" s="69">
        <f>+H109+H110+H111</f>
        <v>10000</v>
      </c>
      <c r="I108" s="70">
        <f>+I109+I110+I111</f>
        <v>10000</v>
      </c>
      <c r="J108" s="3">
        <f t="shared" si="0"/>
        <v>1</v>
      </c>
      <c r="K108" s="57"/>
    </row>
    <row r="109" spans="1:11" ht="32.25" hidden="1" customHeight="1">
      <c r="A109" s="102">
        <v>450</v>
      </c>
      <c r="B109" s="53"/>
      <c r="C109" s="54">
        <v>2801</v>
      </c>
      <c r="D109" s="88" t="s">
        <v>110</v>
      </c>
      <c r="E109" s="82"/>
      <c r="F109" s="82"/>
      <c r="G109" s="82"/>
      <c r="H109" s="82"/>
      <c r="I109" s="82"/>
      <c r="J109" s="3" t="str">
        <f t="shared" si="0"/>
        <v/>
      </c>
      <c r="K109" s="57"/>
    </row>
    <row r="110" spans="1:11" ht="18.75" customHeight="1">
      <c r="A110" s="102">
        <v>455</v>
      </c>
      <c r="B110" s="53"/>
      <c r="C110" s="58">
        <v>2802</v>
      </c>
      <c r="D110" s="96" t="s">
        <v>111</v>
      </c>
      <c r="E110" s="61">
        <v>1500</v>
      </c>
      <c r="F110" s="61">
        <v>0</v>
      </c>
      <c r="G110" s="61">
        <v>0</v>
      </c>
      <c r="H110" s="61">
        <v>0</v>
      </c>
      <c r="I110" s="61">
        <v>0</v>
      </c>
      <c r="J110" s="3">
        <f t="shared" si="0"/>
        <v>1</v>
      </c>
      <c r="K110" s="57"/>
    </row>
    <row r="111" spans="1:11" ht="18.75" customHeight="1">
      <c r="A111" s="102">
        <v>455</v>
      </c>
      <c r="B111" s="53"/>
      <c r="C111" s="77">
        <v>2809</v>
      </c>
      <c r="D111" s="89" t="s">
        <v>112</v>
      </c>
      <c r="E111" s="86">
        <v>12500</v>
      </c>
      <c r="F111" s="86">
        <v>10000</v>
      </c>
      <c r="G111" s="86">
        <v>10000</v>
      </c>
      <c r="H111" s="86">
        <v>10000</v>
      </c>
      <c r="I111" s="86">
        <v>10000</v>
      </c>
      <c r="J111" s="3">
        <f t="shared" si="0"/>
        <v>1</v>
      </c>
      <c r="K111" s="57"/>
    </row>
    <row r="112" spans="1:11" s="67" customFormat="1" ht="18.75" customHeight="1">
      <c r="A112" s="101">
        <v>470</v>
      </c>
      <c r="B112" s="68">
        <v>3600</v>
      </c>
      <c r="C112" s="51" t="s">
        <v>113</v>
      </c>
      <c r="D112" s="51"/>
      <c r="E112" s="69">
        <f>SUM(E113:E120)</f>
        <v>17300</v>
      </c>
      <c r="F112" s="70">
        <f>SUM(F113:F120)</f>
        <v>0</v>
      </c>
      <c r="G112" s="70">
        <f>SUM(G113:G120)</f>
        <v>0</v>
      </c>
      <c r="H112" s="69">
        <f>SUM(H113:H120)</f>
        <v>0</v>
      </c>
      <c r="I112" s="70">
        <f>SUM(I113:I120)</f>
        <v>0</v>
      </c>
      <c r="J112" s="3">
        <f t="shared" si="0"/>
        <v>1</v>
      </c>
      <c r="K112" s="57"/>
    </row>
    <row r="113" spans="1:11" ht="18.75" hidden="1" customHeight="1">
      <c r="A113" s="102">
        <v>475</v>
      </c>
      <c r="B113" s="53"/>
      <c r="C113" s="54">
        <v>3601</v>
      </c>
      <c r="D113" s="88" t="s">
        <v>114</v>
      </c>
      <c r="E113" s="82"/>
      <c r="F113" s="82"/>
      <c r="G113" s="82"/>
      <c r="H113" s="82"/>
      <c r="I113" s="82"/>
      <c r="J113" s="3" t="str">
        <f t="shared" si="0"/>
        <v/>
      </c>
      <c r="K113" s="57"/>
    </row>
    <row r="114" spans="1:11" ht="18.75" hidden="1" customHeight="1">
      <c r="A114" s="102"/>
      <c r="B114" s="53"/>
      <c r="C114" s="58">
        <v>3605</v>
      </c>
      <c r="D114" s="59" t="s">
        <v>115</v>
      </c>
      <c r="E114" s="60">
        <v>0</v>
      </c>
      <c r="F114" s="60">
        <v>0</v>
      </c>
      <c r="G114" s="60">
        <v>0</v>
      </c>
      <c r="H114" s="60">
        <v>0</v>
      </c>
      <c r="I114" s="60">
        <v>0</v>
      </c>
      <c r="J114" s="3" t="str">
        <f t="shared" si="0"/>
        <v/>
      </c>
      <c r="K114" s="57"/>
    </row>
    <row r="115" spans="1:11" ht="18.75" hidden="1" customHeight="1">
      <c r="A115" s="102"/>
      <c r="B115" s="53"/>
      <c r="C115" s="58">
        <v>3608</v>
      </c>
      <c r="D115" s="59" t="s">
        <v>116</v>
      </c>
      <c r="E115" s="60">
        <v>0</v>
      </c>
      <c r="F115" s="60">
        <v>0</v>
      </c>
      <c r="G115" s="60">
        <v>0</v>
      </c>
      <c r="H115" s="60">
        <v>0</v>
      </c>
      <c r="I115" s="60">
        <v>0</v>
      </c>
      <c r="J115" s="3" t="str">
        <f t="shared" si="0"/>
        <v/>
      </c>
      <c r="K115" s="57"/>
    </row>
    <row r="116" spans="1:11" ht="18.75" hidden="1" customHeight="1">
      <c r="A116" s="102"/>
      <c r="B116" s="53"/>
      <c r="C116" s="58">
        <v>3610</v>
      </c>
      <c r="D116" s="59" t="s">
        <v>117</v>
      </c>
      <c r="E116" s="61"/>
      <c r="F116" s="61"/>
      <c r="G116" s="61"/>
      <c r="H116" s="61"/>
      <c r="I116" s="61"/>
      <c r="J116" s="3" t="str">
        <f t="shared" si="0"/>
        <v/>
      </c>
      <c r="K116" s="57"/>
    </row>
    <row r="117" spans="1:11" ht="18.75" hidden="1" customHeight="1">
      <c r="A117" s="102">
        <v>480</v>
      </c>
      <c r="B117" s="53"/>
      <c r="C117" s="58">
        <v>3611</v>
      </c>
      <c r="D117" s="59" t="s">
        <v>118</v>
      </c>
      <c r="E117" s="61"/>
      <c r="F117" s="61"/>
      <c r="G117" s="61"/>
      <c r="H117" s="61"/>
      <c r="I117" s="61"/>
      <c r="J117" s="3" t="str">
        <f t="shared" si="0"/>
        <v/>
      </c>
      <c r="K117" s="57"/>
    </row>
    <row r="118" spans="1:11" ht="18.75" hidden="1" customHeight="1">
      <c r="A118" s="102">
        <v>485</v>
      </c>
      <c r="B118" s="53"/>
      <c r="C118" s="58">
        <v>3612</v>
      </c>
      <c r="D118" s="59" t="s">
        <v>119</v>
      </c>
      <c r="E118" s="61"/>
      <c r="F118" s="61"/>
      <c r="G118" s="61"/>
      <c r="H118" s="61"/>
      <c r="I118" s="61"/>
      <c r="J118" s="3" t="str">
        <f t="shared" si="0"/>
        <v/>
      </c>
      <c r="K118" s="57"/>
    </row>
    <row r="119" spans="1:11" s="84" customFormat="1" ht="18.75" hidden="1" customHeight="1">
      <c r="A119" s="106"/>
      <c r="B119" s="53"/>
      <c r="C119" s="58">
        <v>3618</v>
      </c>
      <c r="D119" s="59" t="s">
        <v>120</v>
      </c>
      <c r="E119" s="61"/>
      <c r="F119" s="61"/>
      <c r="G119" s="61"/>
      <c r="H119" s="61"/>
      <c r="I119" s="61"/>
      <c r="J119" s="3" t="str">
        <f t="shared" si="0"/>
        <v/>
      </c>
      <c r="K119" s="57"/>
    </row>
    <row r="120" spans="1:11" ht="18.75" customHeight="1">
      <c r="A120" s="102">
        <v>490</v>
      </c>
      <c r="B120" s="53"/>
      <c r="C120" s="64">
        <v>3619</v>
      </c>
      <c r="D120" s="105" t="s">
        <v>121</v>
      </c>
      <c r="E120" s="86">
        <v>17300</v>
      </c>
      <c r="F120" s="86">
        <v>0</v>
      </c>
      <c r="G120" s="86">
        <v>0</v>
      </c>
      <c r="H120" s="86">
        <v>0</v>
      </c>
      <c r="I120" s="86">
        <v>0</v>
      </c>
      <c r="J120" s="3">
        <f t="shared" si="0"/>
        <v>1</v>
      </c>
      <c r="K120" s="57"/>
    </row>
    <row r="121" spans="1:11" s="67" customFormat="1" ht="18.75" customHeight="1">
      <c r="A121" s="101">
        <v>495</v>
      </c>
      <c r="B121" s="68">
        <v>3700</v>
      </c>
      <c r="C121" s="51" t="s">
        <v>122</v>
      </c>
      <c r="D121" s="51"/>
      <c r="E121" s="69">
        <f>SUM(E122:E124)</f>
        <v>-23000</v>
      </c>
      <c r="F121" s="70">
        <f>SUM(F122:F124)</f>
        <v>-27000</v>
      </c>
      <c r="G121" s="70">
        <f>SUM(G122:G124)</f>
        <v>-26000</v>
      </c>
      <c r="H121" s="69">
        <f>SUM(H122:H124)</f>
        <v>-26000</v>
      </c>
      <c r="I121" s="70">
        <f>SUM(I122:I124)</f>
        <v>-26000</v>
      </c>
      <c r="J121" s="3">
        <f t="shared" si="0"/>
        <v>1</v>
      </c>
      <c r="K121" s="57"/>
    </row>
    <row r="122" spans="1:11" ht="18.75" customHeight="1">
      <c r="A122" s="102">
        <v>500</v>
      </c>
      <c r="B122" s="53"/>
      <c r="C122" s="54">
        <v>3701</v>
      </c>
      <c r="D122" s="55" t="s">
        <v>123</v>
      </c>
      <c r="E122" s="82">
        <v>-19200</v>
      </c>
      <c r="F122" s="82">
        <v>-22000</v>
      </c>
      <c r="G122" s="82">
        <v>-22000</v>
      </c>
      <c r="H122" s="82">
        <v>-22000</v>
      </c>
      <c r="I122" s="82">
        <v>-22000</v>
      </c>
      <c r="J122" s="3">
        <f t="shared" si="0"/>
        <v>1</v>
      </c>
      <c r="K122" s="57"/>
    </row>
    <row r="123" spans="1:11" ht="18.75" customHeight="1">
      <c r="A123" s="102">
        <v>505</v>
      </c>
      <c r="B123" s="53"/>
      <c r="C123" s="58">
        <v>3702</v>
      </c>
      <c r="D123" s="59" t="s">
        <v>124</v>
      </c>
      <c r="E123" s="61">
        <v>-3800</v>
      </c>
      <c r="F123" s="61">
        <v>-5000</v>
      </c>
      <c r="G123" s="61">
        <v>-4000</v>
      </c>
      <c r="H123" s="61">
        <v>-4000</v>
      </c>
      <c r="I123" s="61">
        <v>-4000</v>
      </c>
      <c r="J123" s="3">
        <f t="shared" si="0"/>
        <v>1</v>
      </c>
      <c r="K123" s="57"/>
    </row>
    <row r="124" spans="1:11" ht="18.75" hidden="1" customHeight="1">
      <c r="A124" s="102">
        <v>510</v>
      </c>
      <c r="B124" s="53"/>
      <c r="C124" s="77">
        <v>3709</v>
      </c>
      <c r="D124" s="87" t="s">
        <v>125</v>
      </c>
      <c r="E124" s="86"/>
      <c r="F124" s="86"/>
      <c r="G124" s="86"/>
      <c r="H124" s="86"/>
      <c r="I124" s="86"/>
      <c r="J124" s="3" t="str">
        <f t="shared" si="0"/>
        <v/>
      </c>
      <c r="K124" s="57"/>
    </row>
    <row r="125" spans="1:11" s="108" customFormat="1" ht="18.75" customHeight="1">
      <c r="A125" s="107">
        <v>515</v>
      </c>
      <c r="B125" s="68">
        <v>4000</v>
      </c>
      <c r="C125" s="51" t="s">
        <v>126</v>
      </c>
      <c r="D125" s="51"/>
      <c r="E125" s="69">
        <f>SUM(E126:E136)</f>
        <v>55000</v>
      </c>
      <c r="F125" s="70">
        <f>SUM(F126:F136)</f>
        <v>10000</v>
      </c>
      <c r="G125" s="70">
        <f>SUM(G126:G136)</f>
        <v>0</v>
      </c>
      <c r="H125" s="69">
        <f>SUM(H126:H136)</f>
        <v>0</v>
      </c>
      <c r="I125" s="70">
        <f>SUM(I126:I136)</f>
        <v>0</v>
      </c>
      <c r="J125" s="3">
        <f t="shared" si="0"/>
        <v>1</v>
      </c>
      <c r="K125" s="57"/>
    </row>
    <row r="126" spans="1:11" s="111" customFormat="1" ht="18.75" hidden="1" customHeight="1">
      <c r="A126" s="109">
        <v>516</v>
      </c>
      <c r="B126" s="53"/>
      <c r="C126" s="54">
        <v>4021</v>
      </c>
      <c r="D126" s="110" t="s">
        <v>127</v>
      </c>
      <c r="E126" s="82"/>
      <c r="F126" s="82"/>
      <c r="G126" s="82"/>
      <c r="H126" s="82"/>
      <c r="I126" s="82"/>
      <c r="J126" s="3" t="str">
        <f t="shared" si="0"/>
        <v/>
      </c>
      <c r="K126" s="57"/>
    </row>
    <row r="127" spans="1:11" s="111" customFormat="1" ht="18.75" customHeight="1">
      <c r="A127" s="109">
        <v>517</v>
      </c>
      <c r="B127" s="53"/>
      <c r="C127" s="58">
        <v>4022</v>
      </c>
      <c r="D127" s="112" t="s">
        <v>128</v>
      </c>
      <c r="E127" s="61">
        <v>9000</v>
      </c>
      <c r="F127" s="61">
        <v>10000</v>
      </c>
      <c r="G127" s="61">
        <v>0</v>
      </c>
      <c r="H127" s="61">
        <v>0</v>
      </c>
      <c r="I127" s="61">
        <v>0</v>
      </c>
      <c r="J127" s="3">
        <f t="shared" si="0"/>
        <v>1</v>
      </c>
      <c r="K127" s="57"/>
    </row>
    <row r="128" spans="1:11" s="111" customFormat="1" ht="18.75" hidden="1" customHeight="1">
      <c r="A128" s="109">
        <v>518</v>
      </c>
      <c r="B128" s="53"/>
      <c r="C128" s="58">
        <v>4023</v>
      </c>
      <c r="D128" s="112" t="s">
        <v>129</v>
      </c>
      <c r="E128" s="61"/>
      <c r="F128" s="61"/>
      <c r="G128" s="61"/>
      <c r="H128" s="61"/>
      <c r="I128" s="61"/>
      <c r="J128" s="3" t="str">
        <f t="shared" si="0"/>
        <v/>
      </c>
      <c r="K128" s="57"/>
    </row>
    <row r="129" spans="1:41" s="111" customFormat="1" ht="15.75" hidden="1" customHeight="1">
      <c r="A129" s="109">
        <v>519</v>
      </c>
      <c r="B129" s="53"/>
      <c r="C129" s="58">
        <v>4024</v>
      </c>
      <c r="D129" s="112" t="s">
        <v>130</v>
      </c>
      <c r="E129" s="61"/>
      <c r="F129" s="61"/>
      <c r="G129" s="61"/>
      <c r="H129" s="61"/>
      <c r="I129" s="61"/>
      <c r="J129" s="3" t="str">
        <f t="shared" si="0"/>
        <v/>
      </c>
      <c r="K129" s="57"/>
    </row>
    <row r="130" spans="1:41" s="111" customFormat="1" ht="15.75" hidden="1" customHeight="1">
      <c r="A130" s="109">
        <v>520</v>
      </c>
      <c r="B130" s="53"/>
      <c r="C130" s="58">
        <v>4025</v>
      </c>
      <c r="D130" s="112" t="s">
        <v>131</v>
      </c>
      <c r="E130" s="61"/>
      <c r="F130" s="61"/>
      <c r="G130" s="61"/>
      <c r="H130" s="61"/>
      <c r="I130" s="61"/>
      <c r="J130" s="3" t="str">
        <f t="shared" si="0"/>
        <v/>
      </c>
      <c r="K130" s="57"/>
    </row>
    <row r="131" spans="1:41" s="111" customFormat="1" ht="15.75" hidden="1" customHeight="1">
      <c r="A131" s="109">
        <v>521</v>
      </c>
      <c r="B131" s="53"/>
      <c r="C131" s="58">
        <v>4026</v>
      </c>
      <c r="D131" s="112" t="s">
        <v>132</v>
      </c>
      <c r="E131" s="61"/>
      <c r="F131" s="61"/>
      <c r="G131" s="61"/>
      <c r="H131" s="61"/>
      <c r="I131" s="61"/>
      <c r="J131" s="3" t="str">
        <f t="shared" si="0"/>
        <v/>
      </c>
      <c r="K131" s="57"/>
    </row>
    <row r="132" spans="1:41" s="111" customFormat="1" ht="15.75" hidden="1" customHeight="1">
      <c r="A132" s="109">
        <v>522</v>
      </c>
      <c r="B132" s="53"/>
      <c r="C132" s="58">
        <v>4029</v>
      </c>
      <c r="D132" s="112" t="s">
        <v>133</v>
      </c>
      <c r="E132" s="61"/>
      <c r="F132" s="61"/>
      <c r="G132" s="61"/>
      <c r="H132" s="61"/>
      <c r="I132" s="61"/>
      <c r="J132" s="3" t="str">
        <f t="shared" si="0"/>
        <v/>
      </c>
      <c r="K132" s="57"/>
    </row>
    <row r="133" spans="1:41" s="116" customFormat="1" ht="15.75" hidden="1" customHeight="1">
      <c r="A133" s="109">
        <v>523</v>
      </c>
      <c r="B133" s="53"/>
      <c r="C133" s="58">
        <v>4030</v>
      </c>
      <c r="D133" s="112" t="s">
        <v>134</v>
      </c>
      <c r="E133" s="61"/>
      <c r="F133" s="61"/>
      <c r="G133" s="61"/>
      <c r="H133" s="61"/>
      <c r="I133" s="61"/>
      <c r="J133" s="3" t="str">
        <f t="shared" si="0"/>
        <v/>
      </c>
      <c r="K133" s="57"/>
      <c r="L133" s="113"/>
      <c r="M133" s="114"/>
      <c r="N133" s="114"/>
      <c r="O133" s="113"/>
      <c r="P133" s="114"/>
      <c r="Q133" s="114"/>
      <c r="R133" s="113"/>
      <c r="S133" s="114"/>
      <c r="T133" s="114"/>
      <c r="U133" s="113"/>
      <c r="V133" s="114"/>
      <c r="W133" s="114"/>
      <c r="X133" s="115"/>
      <c r="Y133" s="114"/>
      <c r="Z133" s="114"/>
      <c r="AA133" s="113"/>
      <c r="AB133" s="114"/>
      <c r="AC133" s="114"/>
      <c r="AD133" s="113"/>
      <c r="AE133" s="114"/>
      <c r="AF133" s="113"/>
      <c r="AG133" s="115"/>
      <c r="AH133" s="113"/>
      <c r="AI133" s="113"/>
      <c r="AJ133" s="114"/>
      <c r="AK133" s="114"/>
      <c r="AL133" s="113"/>
      <c r="AM133" s="114"/>
      <c r="AN133" s="1"/>
      <c r="AO133" s="114"/>
    </row>
    <row r="134" spans="1:41" s="116" customFormat="1" ht="15.75" hidden="1" customHeight="1">
      <c r="A134" s="109">
        <v>523</v>
      </c>
      <c r="B134" s="53"/>
      <c r="C134" s="58">
        <v>4039</v>
      </c>
      <c r="D134" s="112" t="s">
        <v>135</v>
      </c>
      <c r="E134" s="61"/>
      <c r="F134" s="61"/>
      <c r="G134" s="61"/>
      <c r="H134" s="61"/>
      <c r="I134" s="61"/>
      <c r="J134" s="3" t="str">
        <f t="shared" si="0"/>
        <v/>
      </c>
      <c r="K134" s="57"/>
      <c r="L134" s="113"/>
      <c r="M134" s="114"/>
      <c r="N134" s="114"/>
      <c r="O134" s="113"/>
      <c r="P134" s="114"/>
      <c r="Q134" s="114"/>
      <c r="R134" s="113"/>
      <c r="S134" s="114"/>
      <c r="T134" s="114"/>
      <c r="U134" s="113"/>
      <c r="V134" s="114"/>
      <c r="W134" s="114"/>
      <c r="X134" s="115"/>
      <c r="Y134" s="114"/>
      <c r="Z134" s="114"/>
      <c r="AA134" s="113"/>
      <c r="AB134" s="114"/>
      <c r="AC134" s="114"/>
      <c r="AD134" s="113"/>
      <c r="AE134" s="114"/>
      <c r="AF134" s="113"/>
      <c r="AG134" s="115"/>
      <c r="AH134" s="113"/>
      <c r="AI134" s="113"/>
      <c r="AJ134" s="114"/>
      <c r="AK134" s="114"/>
      <c r="AL134" s="113"/>
      <c r="AM134" s="114"/>
      <c r="AN134" s="1"/>
      <c r="AO134" s="114"/>
    </row>
    <row r="135" spans="1:41" s="116" customFormat="1" ht="15.75" customHeight="1">
      <c r="A135" s="109">
        <v>524</v>
      </c>
      <c r="B135" s="53"/>
      <c r="C135" s="58">
        <v>4040</v>
      </c>
      <c r="D135" s="112" t="s">
        <v>136</v>
      </c>
      <c r="E135" s="61">
        <v>46000</v>
      </c>
      <c r="F135" s="61">
        <v>0</v>
      </c>
      <c r="G135" s="61">
        <v>0</v>
      </c>
      <c r="H135" s="61">
        <v>0</v>
      </c>
      <c r="I135" s="61">
        <v>0</v>
      </c>
      <c r="J135" s="3">
        <f t="shared" si="0"/>
        <v>1</v>
      </c>
      <c r="K135" s="57"/>
      <c r="L135" s="113"/>
      <c r="M135" s="114"/>
      <c r="N135" s="114"/>
      <c r="O135" s="113"/>
      <c r="P135" s="114"/>
      <c r="Q135" s="114"/>
      <c r="R135" s="113"/>
      <c r="S135" s="114"/>
      <c r="T135" s="114"/>
      <c r="U135" s="113"/>
      <c r="V135" s="114"/>
      <c r="W135" s="114"/>
      <c r="X135" s="115"/>
      <c r="Y135" s="114"/>
      <c r="Z135" s="114"/>
      <c r="AA135" s="113"/>
      <c r="AB135" s="114"/>
      <c r="AC135" s="114"/>
      <c r="AD135" s="113"/>
      <c r="AE135" s="114"/>
      <c r="AF135" s="113"/>
      <c r="AG135" s="115"/>
      <c r="AH135" s="113"/>
      <c r="AI135" s="113"/>
      <c r="AJ135" s="114"/>
      <c r="AK135" s="114"/>
      <c r="AL135" s="113"/>
      <c r="AM135" s="114"/>
      <c r="AN135" s="1"/>
      <c r="AO135" s="114"/>
    </row>
    <row r="136" spans="1:41" s="116" customFormat="1" ht="15.75" hidden="1" customHeight="1">
      <c r="A136" s="109">
        <v>526</v>
      </c>
      <c r="B136" s="53"/>
      <c r="C136" s="64">
        <v>4072</v>
      </c>
      <c r="D136" s="117" t="s">
        <v>137</v>
      </c>
      <c r="E136" s="86"/>
      <c r="F136" s="86"/>
      <c r="G136" s="86"/>
      <c r="H136" s="86"/>
      <c r="I136" s="86"/>
      <c r="J136" s="3" t="str">
        <f t="shared" si="0"/>
        <v/>
      </c>
      <c r="K136" s="57"/>
      <c r="L136" s="113"/>
      <c r="M136" s="114"/>
      <c r="N136" s="114"/>
      <c r="O136" s="113"/>
      <c r="P136" s="114"/>
      <c r="Q136" s="114"/>
      <c r="R136" s="113"/>
      <c r="S136" s="114"/>
      <c r="T136" s="114"/>
      <c r="U136" s="113"/>
      <c r="V136" s="114"/>
      <c r="W136" s="114"/>
      <c r="X136" s="115"/>
      <c r="Y136" s="114"/>
      <c r="Z136" s="114"/>
      <c r="AA136" s="113"/>
      <c r="AB136" s="114"/>
      <c r="AC136" s="114"/>
      <c r="AD136" s="113"/>
      <c r="AE136" s="114"/>
      <c r="AF136" s="113"/>
      <c r="AG136" s="115"/>
      <c r="AH136" s="113"/>
      <c r="AI136" s="113"/>
      <c r="AJ136" s="114"/>
      <c r="AK136" s="114"/>
      <c r="AL136" s="113"/>
      <c r="AM136" s="114"/>
      <c r="AN136" s="1"/>
      <c r="AO136" s="114"/>
    </row>
    <row r="137" spans="1:41" s="67" customFormat="1" ht="18.75" customHeight="1">
      <c r="A137" s="101">
        <v>540</v>
      </c>
      <c r="B137" s="68">
        <v>4100</v>
      </c>
      <c r="C137" s="51" t="s">
        <v>138</v>
      </c>
      <c r="D137" s="51"/>
      <c r="E137" s="91">
        <v>1800</v>
      </c>
      <c r="F137" s="91">
        <v>2000</v>
      </c>
      <c r="G137" s="91">
        <v>2000</v>
      </c>
      <c r="H137" s="91">
        <v>2000</v>
      </c>
      <c r="I137" s="91">
        <v>2000</v>
      </c>
      <c r="J137" s="3">
        <f t="shared" si="0"/>
        <v>1</v>
      </c>
      <c r="K137" s="57"/>
    </row>
    <row r="138" spans="1:41" s="67" customFormat="1" ht="18.75" hidden="1" customHeight="1">
      <c r="A138" s="101">
        <v>550</v>
      </c>
      <c r="B138" s="68">
        <v>4200</v>
      </c>
      <c r="C138" s="51" t="s">
        <v>139</v>
      </c>
      <c r="D138" s="51"/>
      <c r="E138" s="90">
        <v>0</v>
      </c>
      <c r="F138" s="90">
        <v>0</v>
      </c>
      <c r="G138" s="90">
        <v>0</v>
      </c>
      <c r="H138" s="90">
        <v>0</v>
      </c>
      <c r="I138" s="90">
        <v>0</v>
      </c>
      <c r="J138" s="3" t="str">
        <f t="shared" si="0"/>
        <v/>
      </c>
      <c r="K138" s="57"/>
    </row>
    <row r="139" spans="1:41" s="67" customFormat="1" ht="18.75" hidden="1" customHeight="1">
      <c r="A139" s="101">
        <v>560</v>
      </c>
      <c r="B139" s="68">
        <v>4500</v>
      </c>
      <c r="C139" s="51" t="s">
        <v>140</v>
      </c>
      <c r="D139" s="51"/>
      <c r="E139" s="69">
        <f>SUM(E140:E141)</f>
        <v>0</v>
      </c>
      <c r="F139" s="70">
        <f>SUM(F140:F141)</f>
        <v>0</v>
      </c>
      <c r="G139" s="70">
        <f>SUM(G140:G141)</f>
        <v>0</v>
      </c>
      <c r="H139" s="69">
        <f>SUM(H140:H141)</f>
        <v>0</v>
      </c>
      <c r="I139" s="70">
        <f>SUM(I140:I141)</f>
        <v>0</v>
      </c>
      <c r="J139" s="3" t="str">
        <f t="shared" si="0"/>
        <v/>
      </c>
      <c r="K139" s="57"/>
    </row>
    <row r="140" spans="1:41" ht="18.75" hidden="1" customHeight="1">
      <c r="A140" s="102">
        <v>565</v>
      </c>
      <c r="B140" s="53"/>
      <c r="C140" s="54">
        <v>4501</v>
      </c>
      <c r="D140" s="118" t="s">
        <v>141</v>
      </c>
      <c r="E140" s="82"/>
      <c r="F140" s="82"/>
      <c r="G140" s="82"/>
      <c r="H140" s="82"/>
      <c r="I140" s="82"/>
      <c r="J140" s="3" t="str">
        <f t="shared" si="0"/>
        <v/>
      </c>
      <c r="K140" s="57"/>
    </row>
    <row r="141" spans="1:41" ht="18.75" hidden="1" customHeight="1">
      <c r="A141" s="102">
        <v>570</v>
      </c>
      <c r="B141" s="53"/>
      <c r="C141" s="64">
        <v>4503</v>
      </c>
      <c r="D141" s="119" t="s">
        <v>142</v>
      </c>
      <c r="E141" s="86"/>
      <c r="F141" s="86"/>
      <c r="G141" s="86"/>
      <c r="H141" s="86"/>
      <c r="I141" s="86"/>
      <c r="J141" s="3" t="str">
        <f t="shared" si="0"/>
        <v/>
      </c>
      <c r="K141" s="57"/>
    </row>
    <row r="142" spans="1:41" s="67" customFormat="1" ht="18.75" hidden="1" customHeight="1">
      <c r="A142" s="101">
        <v>575</v>
      </c>
      <c r="B142" s="68">
        <v>4600</v>
      </c>
      <c r="C142" s="51" t="s">
        <v>143</v>
      </c>
      <c r="D142" s="51"/>
      <c r="E142" s="69">
        <f>SUM(E143:E150)</f>
        <v>0</v>
      </c>
      <c r="F142" s="70">
        <f>SUM(F143:F150)</f>
        <v>0</v>
      </c>
      <c r="G142" s="70">
        <f>SUM(G143:G150)</f>
        <v>0</v>
      </c>
      <c r="H142" s="69">
        <f>SUM(H143:H150)</f>
        <v>0</v>
      </c>
      <c r="I142" s="70">
        <f>SUM(I143:I150)</f>
        <v>0</v>
      </c>
      <c r="J142" s="3" t="str">
        <f t="shared" si="0"/>
        <v/>
      </c>
      <c r="K142" s="57"/>
    </row>
    <row r="143" spans="1:41" ht="18.75" hidden="1" customHeight="1">
      <c r="A143" s="102">
        <v>580</v>
      </c>
      <c r="B143" s="53"/>
      <c r="C143" s="54">
        <v>4610</v>
      </c>
      <c r="D143" s="118" t="s">
        <v>144</v>
      </c>
      <c r="E143" s="82"/>
      <c r="F143" s="82"/>
      <c r="G143" s="82"/>
      <c r="H143" s="82"/>
      <c r="I143" s="82"/>
      <c r="J143" s="3" t="str">
        <f t="shared" si="0"/>
        <v/>
      </c>
      <c r="K143" s="57"/>
    </row>
    <row r="144" spans="1:41" ht="18.75" hidden="1" customHeight="1">
      <c r="A144" s="102">
        <v>585</v>
      </c>
      <c r="B144" s="53"/>
      <c r="C144" s="58">
        <v>4620</v>
      </c>
      <c r="D144" s="120" t="s">
        <v>145</v>
      </c>
      <c r="E144" s="61"/>
      <c r="F144" s="61"/>
      <c r="G144" s="61"/>
      <c r="H144" s="61"/>
      <c r="I144" s="61"/>
      <c r="J144" s="3" t="str">
        <f t="shared" si="0"/>
        <v/>
      </c>
      <c r="K144" s="57"/>
    </row>
    <row r="145" spans="1:11" ht="18.75" hidden="1" customHeight="1">
      <c r="A145" s="102">
        <v>590</v>
      </c>
      <c r="B145" s="53"/>
      <c r="C145" s="58">
        <v>4630</v>
      </c>
      <c r="D145" s="120" t="s">
        <v>146</v>
      </c>
      <c r="E145" s="61"/>
      <c r="F145" s="61"/>
      <c r="G145" s="61"/>
      <c r="H145" s="61"/>
      <c r="I145" s="61"/>
      <c r="J145" s="3" t="str">
        <f t="shared" si="0"/>
        <v/>
      </c>
      <c r="K145" s="57"/>
    </row>
    <row r="146" spans="1:11" ht="18.75" hidden="1" customHeight="1">
      <c r="A146" s="102">
        <v>595</v>
      </c>
      <c r="B146" s="53"/>
      <c r="C146" s="58">
        <v>4640</v>
      </c>
      <c r="D146" s="120" t="s">
        <v>147</v>
      </c>
      <c r="E146" s="61"/>
      <c r="F146" s="61"/>
      <c r="G146" s="61"/>
      <c r="H146" s="61"/>
      <c r="I146" s="61"/>
      <c r="J146" s="3" t="str">
        <f t="shared" si="0"/>
        <v/>
      </c>
      <c r="K146" s="57"/>
    </row>
    <row r="147" spans="1:11" ht="18.75" hidden="1" customHeight="1">
      <c r="A147" s="102">
        <v>600</v>
      </c>
      <c r="B147" s="53"/>
      <c r="C147" s="58">
        <v>4650</v>
      </c>
      <c r="D147" s="120" t="s">
        <v>148</v>
      </c>
      <c r="E147" s="61"/>
      <c r="F147" s="61"/>
      <c r="G147" s="61"/>
      <c r="H147" s="61"/>
      <c r="I147" s="61"/>
      <c r="J147" s="3" t="str">
        <f t="shared" si="0"/>
        <v/>
      </c>
      <c r="K147" s="57"/>
    </row>
    <row r="148" spans="1:11" ht="18.75" hidden="1" customHeight="1">
      <c r="A148" s="102">
        <v>605</v>
      </c>
      <c r="B148" s="53"/>
      <c r="C148" s="58">
        <v>4660</v>
      </c>
      <c r="D148" s="120" t="s">
        <v>149</v>
      </c>
      <c r="E148" s="61"/>
      <c r="F148" s="61"/>
      <c r="G148" s="61"/>
      <c r="H148" s="61"/>
      <c r="I148" s="61"/>
      <c r="J148" s="3" t="str">
        <f t="shared" si="0"/>
        <v/>
      </c>
      <c r="K148" s="57"/>
    </row>
    <row r="149" spans="1:11" ht="18.75" hidden="1" customHeight="1">
      <c r="A149" s="102">
        <v>610</v>
      </c>
      <c r="B149" s="53"/>
      <c r="C149" s="58">
        <v>4670</v>
      </c>
      <c r="D149" s="120" t="s">
        <v>150</v>
      </c>
      <c r="E149" s="61"/>
      <c r="F149" s="61"/>
      <c r="G149" s="61"/>
      <c r="H149" s="61"/>
      <c r="I149" s="61"/>
      <c r="J149" s="3" t="str">
        <f t="shared" si="0"/>
        <v/>
      </c>
      <c r="K149" s="57"/>
    </row>
    <row r="150" spans="1:11" ht="18.75" hidden="1" customHeight="1">
      <c r="A150" s="102">
        <v>615</v>
      </c>
      <c r="B150" s="53"/>
      <c r="C150" s="64">
        <v>4680</v>
      </c>
      <c r="D150" s="121" t="s">
        <v>151</v>
      </c>
      <c r="E150" s="86"/>
      <c r="F150" s="86"/>
      <c r="G150" s="86"/>
      <c r="H150" s="86"/>
      <c r="I150" s="86"/>
      <c r="J150" s="3" t="str">
        <f t="shared" si="0"/>
        <v/>
      </c>
      <c r="K150" s="57"/>
    </row>
    <row r="151" spans="1:11" s="67" customFormat="1" ht="18.75" hidden="1" customHeight="1">
      <c r="A151" s="101">
        <v>575</v>
      </c>
      <c r="B151" s="68">
        <v>4700</v>
      </c>
      <c r="C151" s="51" t="s">
        <v>152</v>
      </c>
      <c r="D151" s="51"/>
      <c r="E151" s="69">
        <f>SUM(E152:E159)</f>
        <v>0</v>
      </c>
      <c r="F151" s="70">
        <f>SUM(F152:F159)</f>
        <v>0</v>
      </c>
      <c r="G151" s="70">
        <f>SUM(G152:G159)</f>
        <v>0</v>
      </c>
      <c r="H151" s="69">
        <f>SUM(H152:H159)</f>
        <v>0</v>
      </c>
      <c r="I151" s="70">
        <f>SUM(I152:I159)</f>
        <v>0</v>
      </c>
      <c r="J151" s="3" t="str">
        <f t="shared" si="0"/>
        <v/>
      </c>
      <c r="K151" s="57"/>
    </row>
    <row r="152" spans="1:11" ht="31.2" hidden="1">
      <c r="A152" s="102">
        <v>580</v>
      </c>
      <c r="B152" s="53"/>
      <c r="C152" s="54">
        <v>4743</v>
      </c>
      <c r="D152" s="122" t="s">
        <v>153</v>
      </c>
      <c r="E152" s="82"/>
      <c r="F152" s="82"/>
      <c r="G152" s="82"/>
      <c r="H152" s="82"/>
      <c r="I152" s="82"/>
      <c r="J152" s="3" t="str">
        <f t="shared" si="0"/>
        <v/>
      </c>
      <c r="K152" s="57"/>
    </row>
    <row r="153" spans="1:11" ht="31.2" hidden="1">
      <c r="A153" s="102">
        <v>585</v>
      </c>
      <c r="B153" s="53"/>
      <c r="C153" s="58">
        <v>4744</v>
      </c>
      <c r="D153" s="104" t="s">
        <v>154</v>
      </c>
      <c r="E153" s="61"/>
      <c r="F153" s="61"/>
      <c r="G153" s="61"/>
      <c r="H153" s="61"/>
      <c r="I153" s="61"/>
      <c r="J153" s="3" t="str">
        <f t="shared" si="0"/>
        <v/>
      </c>
      <c r="K153" s="57"/>
    </row>
    <row r="154" spans="1:11" ht="31.2" hidden="1">
      <c r="A154" s="102">
        <v>590</v>
      </c>
      <c r="B154" s="53"/>
      <c r="C154" s="58">
        <v>4745</v>
      </c>
      <c r="D154" s="104" t="s">
        <v>155</v>
      </c>
      <c r="E154" s="61"/>
      <c r="F154" s="61"/>
      <c r="G154" s="61"/>
      <c r="H154" s="61"/>
      <c r="I154" s="61"/>
      <c r="J154" s="3" t="str">
        <f t="shared" si="0"/>
        <v/>
      </c>
      <c r="K154" s="57"/>
    </row>
    <row r="155" spans="1:11" ht="31.2" hidden="1">
      <c r="A155" s="102">
        <v>595</v>
      </c>
      <c r="B155" s="53"/>
      <c r="C155" s="58">
        <v>4749</v>
      </c>
      <c r="D155" s="104" t="s">
        <v>156</v>
      </c>
      <c r="E155" s="61"/>
      <c r="F155" s="61"/>
      <c r="G155" s="61"/>
      <c r="H155" s="61"/>
      <c r="I155" s="61"/>
      <c r="J155" s="3" t="str">
        <f t="shared" si="0"/>
        <v/>
      </c>
      <c r="K155" s="57"/>
    </row>
    <row r="156" spans="1:11" ht="31.2" hidden="1">
      <c r="A156" s="102">
        <v>600</v>
      </c>
      <c r="B156" s="53"/>
      <c r="C156" s="58">
        <v>4751</v>
      </c>
      <c r="D156" s="104" t="s">
        <v>157</v>
      </c>
      <c r="E156" s="61"/>
      <c r="F156" s="61"/>
      <c r="G156" s="61"/>
      <c r="H156" s="61"/>
      <c r="I156" s="61"/>
      <c r="J156" s="3" t="str">
        <f t="shared" si="0"/>
        <v/>
      </c>
      <c r="K156" s="57"/>
    </row>
    <row r="157" spans="1:11" ht="31.2" hidden="1">
      <c r="A157" s="102">
        <v>605</v>
      </c>
      <c r="B157" s="53"/>
      <c r="C157" s="58">
        <v>4752</v>
      </c>
      <c r="D157" s="104" t="s">
        <v>158</v>
      </c>
      <c r="E157" s="61"/>
      <c r="F157" s="61"/>
      <c r="G157" s="61"/>
      <c r="H157" s="61"/>
      <c r="I157" s="61"/>
      <c r="J157" s="3" t="str">
        <f t="shared" si="0"/>
        <v/>
      </c>
      <c r="K157" s="57"/>
    </row>
    <row r="158" spans="1:11" ht="31.2" hidden="1">
      <c r="A158" s="102">
        <v>610</v>
      </c>
      <c r="B158" s="53"/>
      <c r="C158" s="58">
        <v>4753</v>
      </c>
      <c r="D158" s="104" t="s">
        <v>159</v>
      </c>
      <c r="E158" s="61"/>
      <c r="F158" s="61"/>
      <c r="G158" s="61"/>
      <c r="H158" s="61"/>
      <c r="I158" s="61"/>
      <c r="J158" s="3" t="str">
        <f t="shared" si="0"/>
        <v/>
      </c>
      <c r="K158" s="57"/>
    </row>
    <row r="159" spans="1:11" ht="31.2" hidden="1">
      <c r="A159" s="102">
        <v>615</v>
      </c>
      <c r="B159" s="53"/>
      <c r="C159" s="64">
        <v>4759</v>
      </c>
      <c r="D159" s="123" t="s">
        <v>160</v>
      </c>
      <c r="E159" s="86"/>
      <c r="F159" s="86"/>
      <c r="G159" s="86"/>
      <c r="H159" s="86"/>
      <c r="I159" s="86"/>
      <c r="J159" s="3" t="str">
        <f t="shared" si="0"/>
        <v/>
      </c>
      <c r="K159" s="57"/>
    </row>
    <row r="160" spans="1:11" s="67" customFormat="1" ht="18.75" hidden="1" customHeight="1">
      <c r="A160" s="101">
        <v>575</v>
      </c>
      <c r="B160" s="68">
        <v>4800</v>
      </c>
      <c r="C160" s="51" t="s">
        <v>161</v>
      </c>
      <c r="D160" s="51"/>
      <c r="E160" s="69">
        <f>SUM(E161:E168)</f>
        <v>0</v>
      </c>
      <c r="F160" s="70">
        <f>SUM(F161:F168)</f>
        <v>0</v>
      </c>
      <c r="G160" s="70">
        <f>SUM(G161:G168)</f>
        <v>0</v>
      </c>
      <c r="H160" s="69">
        <f>SUM(H161:H168)</f>
        <v>0</v>
      </c>
      <c r="I160" s="70">
        <f>SUM(I161:I168)</f>
        <v>0</v>
      </c>
      <c r="J160" s="3" t="str">
        <f t="shared" si="0"/>
        <v/>
      </c>
      <c r="K160" s="57"/>
    </row>
    <row r="161" spans="1:11" ht="18.75" hidden="1" customHeight="1">
      <c r="A161" s="102">
        <v>580</v>
      </c>
      <c r="B161" s="53"/>
      <c r="C161" s="54">
        <v>4810</v>
      </c>
      <c r="D161" s="122" t="s">
        <v>162</v>
      </c>
      <c r="E161" s="82"/>
      <c r="F161" s="82"/>
      <c r="G161" s="82"/>
      <c r="H161" s="82"/>
      <c r="I161" s="82"/>
      <c r="J161" s="3" t="str">
        <f t="shared" si="0"/>
        <v/>
      </c>
      <c r="K161" s="57"/>
    </row>
    <row r="162" spans="1:11" ht="18.75" hidden="1" customHeight="1">
      <c r="A162" s="102">
        <v>585</v>
      </c>
      <c r="B162" s="53"/>
      <c r="C162" s="58">
        <v>4820</v>
      </c>
      <c r="D162" s="104" t="s">
        <v>163</v>
      </c>
      <c r="E162" s="61"/>
      <c r="F162" s="61"/>
      <c r="G162" s="61"/>
      <c r="H162" s="61"/>
      <c r="I162" s="61"/>
      <c r="J162" s="3" t="str">
        <f t="shared" si="0"/>
        <v/>
      </c>
      <c r="K162" s="57"/>
    </row>
    <row r="163" spans="1:11" ht="18.75" hidden="1" customHeight="1">
      <c r="A163" s="102">
        <v>590</v>
      </c>
      <c r="B163" s="53"/>
      <c r="C163" s="58">
        <v>4830</v>
      </c>
      <c r="D163" s="104" t="s">
        <v>164</v>
      </c>
      <c r="E163" s="61"/>
      <c r="F163" s="61"/>
      <c r="G163" s="61"/>
      <c r="H163" s="61"/>
      <c r="I163" s="61"/>
      <c r="J163" s="3" t="str">
        <f t="shared" si="0"/>
        <v/>
      </c>
      <c r="K163" s="57"/>
    </row>
    <row r="164" spans="1:11" ht="18.75" hidden="1" customHeight="1">
      <c r="A164" s="102">
        <v>595</v>
      </c>
      <c r="B164" s="53"/>
      <c r="C164" s="58">
        <v>4840</v>
      </c>
      <c r="D164" s="104" t="s">
        <v>165</v>
      </c>
      <c r="E164" s="61"/>
      <c r="F164" s="61"/>
      <c r="G164" s="61"/>
      <c r="H164" s="61"/>
      <c r="I164" s="61"/>
      <c r="J164" s="3" t="str">
        <f t="shared" si="0"/>
        <v/>
      </c>
      <c r="K164" s="57"/>
    </row>
    <row r="165" spans="1:11" ht="31.2" hidden="1">
      <c r="A165" s="102">
        <v>600</v>
      </c>
      <c r="B165" s="53"/>
      <c r="C165" s="58">
        <v>4850</v>
      </c>
      <c r="D165" s="104" t="s">
        <v>166</v>
      </c>
      <c r="E165" s="61"/>
      <c r="F165" s="61"/>
      <c r="G165" s="61"/>
      <c r="H165" s="61"/>
      <c r="I165" s="61"/>
      <c r="J165" s="3" t="str">
        <f t="shared" si="0"/>
        <v/>
      </c>
      <c r="K165" s="57"/>
    </row>
    <row r="166" spans="1:11" ht="31.2" hidden="1">
      <c r="A166" s="102">
        <v>605</v>
      </c>
      <c r="B166" s="53"/>
      <c r="C166" s="58">
        <v>4860</v>
      </c>
      <c r="D166" s="104" t="s">
        <v>167</v>
      </c>
      <c r="E166" s="61"/>
      <c r="F166" s="61"/>
      <c r="G166" s="61"/>
      <c r="H166" s="61"/>
      <c r="I166" s="61"/>
      <c r="J166" s="3" t="str">
        <f t="shared" si="0"/>
        <v/>
      </c>
      <c r="K166" s="57"/>
    </row>
    <row r="167" spans="1:11" ht="31.2" hidden="1">
      <c r="A167" s="102">
        <v>610</v>
      </c>
      <c r="B167" s="53"/>
      <c r="C167" s="58">
        <v>4870</v>
      </c>
      <c r="D167" s="104" t="s">
        <v>168</v>
      </c>
      <c r="E167" s="61"/>
      <c r="F167" s="61"/>
      <c r="G167" s="61"/>
      <c r="H167" s="61"/>
      <c r="I167" s="61"/>
      <c r="J167" s="3" t="str">
        <f t="shared" si="0"/>
        <v/>
      </c>
      <c r="K167" s="57"/>
    </row>
    <row r="168" spans="1:11" ht="31.2" hidden="1">
      <c r="A168" s="102">
        <v>615</v>
      </c>
      <c r="B168" s="124"/>
      <c r="C168" s="77">
        <v>4880</v>
      </c>
      <c r="D168" s="123" t="s">
        <v>169</v>
      </c>
      <c r="E168" s="86"/>
      <c r="F168" s="86"/>
      <c r="G168" s="86"/>
      <c r="H168" s="86"/>
      <c r="I168" s="86"/>
      <c r="J168" s="3" t="str">
        <f t="shared" si="0"/>
        <v/>
      </c>
      <c r="K168" s="57"/>
    </row>
    <row r="169" spans="1:11" s="26" customFormat="1" ht="20.25" customHeight="1">
      <c r="A169" s="125">
        <v>620</v>
      </c>
      <c r="B169" s="126" t="s">
        <v>170</v>
      </c>
      <c r="C169" s="127" t="s">
        <v>171</v>
      </c>
      <c r="D169" s="128" t="s">
        <v>172</v>
      </c>
      <c r="E169" s="129">
        <f>SUM(E22,E28,E33,E39,E47,E52,E58,E61,E64,E65,E72,E73,E74,E90,E93,E94,E108,E112,E121,E125,E137,E138,E139,E142,E151,E160)</f>
        <v>513500</v>
      </c>
      <c r="F169" s="129">
        <f>SUM(F22,F28,F33,F39,F47,F52,F58,F61,F64,F65,F72,F73,F74,F90,F93,F94,F108,F112,F121,F125,F137,F138,F139,F142,F151,F160)</f>
        <v>369500</v>
      </c>
      <c r="G169" s="129">
        <f>SUM(G22,G28,G33,G39,G47,G52,G58,G61,G64,G65,G72,G73,G74,G90,G93,G94,G108,G112,G121,G125,G137,G138,G139,G142,G151,G160)</f>
        <v>372700</v>
      </c>
      <c r="H169" s="129">
        <f>SUM(H22,H28,H33,H39,H47,H52,H58,H61,H64,H65,H72,H73,H74,H90,H93,H94,H108,H112,H121,H125,H137,H138,H139,H142,H151,H160)</f>
        <v>376800</v>
      </c>
      <c r="I169" s="129">
        <f>SUM(I22,I28,I33,I39,I47,I52,I58,I61,I64,I65,I72,I73,I74,I90,I93,I94,I108,I112,I121,I125,I137,I138,I139,I142,I151,I160)</f>
        <v>377000</v>
      </c>
      <c r="J169" s="3">
        <v>1</v>
      </c>
      <c r="K169" s="57"/>
    </row>
    <row r="170" spans="1:11" ht="41.25" customHeight="1">
      <c r="A170" s="130">
        <v>113</v>
      </c>
      <c r="B170" s="131"/>
      <c r="C170" s="130"/>
      <c r="D170" s="132" t="s">
        <v>173</v>
      </c>
      <c r="E170" s="61"/>
      <c r="F170" s="61"/>
      <c r="G170" s="61"/>
      <c r="H170" s="61"/>
      <c r="I170" s="61"/>
      <c r="J170" s="3">
        <v>1</v>
      </c>
      <c r="K170" s="57"/>
    </row>
    <row r="171" spans="1:11" s="26" customFormat="1" ht="7.5" customHeight="1">
      <c r="B171" s="133"/>
      <c r="C171" s="134"/>
      <c r="D171" s="135"/>
      <c r="E171" s="136"/>
      <c r="F171" s="136"/>
      <c r="G171" s="136"/>
      <c r="H171" s="136"/>
      <c r="I171" s="136"/>
      <c r="J171" s="3">
        <v>1</v>
      </c>
      <c r="K171" s="12"/>
    </row>
    <row r="172" spans="1:11" s="26" customFormat="1">
      <c r="B172" s="137"/>
      <c r="C172" s="137"/>
      <c r="D172" s="138"/>
      <c r="E172" s="139"/>
      <c r="F172" s="139"/>
      <c r="G172" s="139"/>
      <c r="H172" s="139"/>
      <c r="I172" s="139"/>
      <c r="J172" s="3">
        <v>1</v>
      </c>
      <c r="K172" s="12"/>
    </row>
    <row r="173" spans="1:11" s="26" customFormat="1">
      <c r="B173" s="7"/>
      <c r="C173" s="15"/>
      <c r="D173" s="16"/>
      <c r="E173" s="140"/>
      <c r="F173" s="140"/>
      <c r="G173" s="140"/>
      <c r="H173" s="140"/>
      <c r="I173" s="140"/>
      <c r="J173" s="3">
        <v>1</v>
      </c>
      <c r="K173" s="141"/>
    </row>
    <row r="174" spans="1:11" s="26" customFormat="1" ht="39" customHeight="1">
      <c r="B174" s="695" t="str">
        <f>$B$7</f>
        <v>ПРОГНОЗА ЗА ПЕРИОДА 2022-2025 г. НА ПОСТЪПЛЕНИЯТА ОТ МЕСТНИ ПРИХОДИ  И НА РАЗХОДИТЕ ЗА МЕСТНИ ДЕЙНОСТИ</v>
      </c>
      <c r="C174" s="695"/>
      <c r="D174" s="695"/>
      <c r="E174" s="140"/>
      <c r="F174" s="140"/>
      <c r="G174" s="140"/>
      <c r="H174" s="140"/>
      <c r="I174" s="140"/>
      <c r="J174" s="3">
        <v>1</v>
      </c>
      <c r="K174" s="141"/>
    </row>
    <row r="175" spans="1:11" s="26" customFormat="1">
      <c r="B175" s="7"/>
      <c r="C175" s="15"/>
      <c r="D175" s="16"/>
      <c r="E175" s="18" t="s">
        <v>9</v>
      </c>
      <c r="F175" s="18" t="s">
        <v>10</v>
      </c>
      <c r="G175" s="140"/>
      <c r="H175" s="140"/>
      <c r="I175" s="140"/>
      <c r="J175" s="3">
        <v>1</v>
      </c>
      <c r="K175" s="141"/>
    </row>
    <row r="176" spans="1:11" s="26" customFormat="1" ht="27" customHeight="1">
      <c r="B176" s="696" t="str">
        <f>$B$9</f>
        <v>Маджарово</v>
      </c>
      <c r="C176" s="696"/>
      <c r="D176" s="696"/>
      <c r="E176" s="20">
        <f>$E$9</f>
        <v>44562</v>
      </c>
      <c r="F176" s="21">
        <f>$F$9</f>
        <v>46022</v>
      </c>
      <c r="G176" s="140"/>
      <c r="H176" s="140"/>
      <c r="I176" s="140"/>
      <c r="J176" s="3">
        <v>1</v>
      </c>
      <c r="K176" s="141"/>
    </row>
    <row r="177" spans="1:11" s="26" customFormat="1">
      <c r="B177" s="142" t="str">
        <f>$B$10</f>
        <v>(наименование на разпоредителя с бюджет)</v>
      </c>
      <c r="C177" s="142"/>
      <c r="D177" s="143"/>
      <c r="E177" s="17"/>
      <c r="F177" s="22"/>
      <c r="G177" s="140"/>
      <c r="H177" s="140"/>
      <c r="I177" s="140"/>
      <c r="J177" s="3">
        <v>1</v>
      </c>
      <c r="K177" s="141"/>
    </row>
    <row r="178" spans="1:11" s="26" customFormat="1" ht="12.75" customHeight="1">
      <c r="B178" s="142"/>
      <c r="C178" s="142"/>
      <c r="D178" s="143"/>
      <c r="E178" s="7"/>
      <c r="F178" s="7"/>
      <c r="G178" s="140"/>
      <c r="H178" s="140"/>
      <c r="I178" s="140"/>
      <c r="J178" s="3">
        <v>1</v>
      </c>
      <c r="K178" s="141"/>
    </row>
    <row r="179" spans="1:11" s="26" customFormat="1" ht="26.25" customHeight="1">
      <c r="B179" s="697" t="str">
        <f>$B$12</f>
        <v>Маджарово</v>
      </c>
      <c r="C179" s="697"/>
      <c r="D179" s="697"/>
      <c r="E179" s="23" t="s">
        <v>174</v>
      </c>
      <c r="F179" s="24" t="str">
        <f>$F$12</f>
        <v>7604</v>
      </c>
      <c r="G179" s="140"/>
      <c r="H179" s="140"/>
      <c r="I179" s="140"/>
      <c r="J179" s="3">
        <v>1</v>
      </c>
      <c r="K179" s="141"/>
    </row>
    <row r="180" spans="1:11" s="26" customFormat="1">
      <c r="B180" s="144" t="str">
        <f>$B$13</f>
        <v>(наименование на първостепенния разпоредител с бюджет)</v>
      </c>
      <c r="C180" s="142"/>
      <c r="D180" s="143"/>
      <c r="E180" s="145"/>
      <c r="F180" s="140"/>
      <c r="G180" s="140"/>
      <c r="H180" s="140"/>
      <c r="I180" s="140"/>
      <c r="J180" s="3">
        <v>1</v>
      </c>
      <c r="K180" s="141"/>
    </row>
    <row r="181" spans="1:11" s="26" customFormat="1" ht="21.75" customHeight="1">
      <c r="B181" s="146"/>
      <c r="C181" s="147"/>
      <c r="D181" s="148"/>
      <c r="E181" s="148"/>
      <c r="F181" s="148"/>
      <c r="G181" s="148"/>
      <c r="H181" s="148"/>
      <c r="I181" s="148"/>
      <c r="J181" s="3">
        <v>1</v>
      </c>
      <c r="K181" s="141"/>
    </row>
    <row r="182" spans="1:11" s="26" customFormat="1">
      <c r="B182" s="149"/>
      <c r="C182" s="149"/>
      <c r="D182" s="150"/>
      <c r="E182" s="151"/>
      <c r="F182" s="140"/>
      <c r="G182" s="1"/>
      <c r="H182" s="140"/>
      <c r="I182" s="31" t="s">
        <v>14</v>
      </c>
      <c r="J182" s="3">
        <v>1</v>
      </c>
      <c r="K182" s="141"/>
    </row>
    <row r="183" spans="1:11" s="26" customFormat="1" ht="31.5" customHeight="1">
      <c r="B183" s="152"/>
      <c r="C183" s="153"/>
      <c r="D183" s="154" t="s">
        <v>175</v>
      </c>
      <c r="E183" s="35" t="str">
        <f t="shared" ref="E183:E184" si="1">E19</f>
        <v>Годишен отчет</v>
      </c>
      <c r="F183" s="36" t="str">
        <f t="shared" ref="F183:F184" si="2">F19</f>
        <v>Бюджет</v>
      </c>
      <c r="G183" s="36" t="str">
        <f t="shared" ref="G183:G184" si="3">G19</f>
        <v>Прогноза</v>
      </c>
      <c r="H183" s="36" t="str">
        <f t="shared" ref="H183:H184" si="4">H19</f>
        <v>Прогноза</v>
      </c>
      <c r="I183" s="36" t="str">
        <f t="shared" ref="I183:I184" si="5">I19</f>
        <v>Прогноза</v>
      </c>
      <c r="J183" s="3">
        <v>1</v>
      </c>
      <c r="K183" s="141"/>
    </row>
    <row r="184" spans="1:11" s="26" customFormat="1" ht="44.25" customHeight="1">
      <c r="B184" s="155" t="s">
        <v>19</v>
      </c>
      <c r="C184" s="156" t="s">
        <v>20</v>
      </c>
      <c r="D184" s="157" t="s">
        <v>176</v>
      </c>
      <c r="E184" s="40">
        <f t="shared" si="1"/>
        <v>2021</v>
      </c>
      <c r="F184" s="41">
        <f t="shared" si="2"/>
        <v>2022</v>
      </c>
      <c r="G184" s="41">
        <f t="shared" si="3"/>
        <v>2023</v>
      </c>
      <c r="H184" s="41">
        <f t="shared" si="4"/>
        <v>2024</v>
      </c>
      <c r="I184" s="41">
        <f t="shared" si="5"/>
        <v>2025</v>
      </c>
      <c r="J184" s="3">
        <v>1</v>
      </c>
      <c r="K184" s="158"/>
    </row>
    <row r="185" spans="1:11" s="26" customFormat="1" ht="18">
      <c r="B185" s="159"/>
      <c r="C185" s="160"/>
      <c r="D185" s="161" t="s">
        <v>177</v>
      </c>
      <c r="E185" s="46"/>
      <c r="F185" s="47"/>
      <c r="G185" s="48"/>
      <c r="H185" s="162"/>
      <c r="I185" s="162"/>
      <c r="J185" s="3">
        <v>1</v>
      </c>
      <c r="K185" s="158"/>
    </row>
    <row r="186" spans="1:11" s="26" customFormat="1" ht="14.25" customHeight="1">
      <c r="B186" s="163"/>
      <c r="C186" s="164"/>
      <c r="D186" s="165"/>
      <c r="E186" s="166"/>
      <c r="F186" s="166"/>
      <c r="G186" s="166"/>
      <c r="H186" s="167"/>
      <c r="I186" s="167"/>
      <c r="J186" s="3">
        <v>1</v>
      </c>
      <c r="K186" s="158"/>
    </row>
    <row r="187" spans="1:11" s="67" customFormat="1" ht="18" customHeight="1">
      <c r="A187" s="101">
        <v>5</v>
      </c>
      <c r="B187" s="168">
        <v>100</v>
      </c>
      <c r="C187" s="698" t="s">
        <v>178</v>
      </c>
      <c r="D187" s="698"/>
      <c r="E187" s="169">
        <f>SUMIF($B$607:$B$12313,$B187,E$607:E$12313)</f>
        <v>162200</v>
      </c>
      <c r="F187" s="169">
        <f>SUMIF($B$607:$B$12313,$B187,F$607:F$12313)</f>
        <v>218000</v>
      </c>
      <c r="G187" s="169">
        <f>SUMIF($B$607:$B$12313,$B187,G$607:G$12313)</f>
        <v>221500</v>
      </c>
      <c r="H187" s="169">
        <f>SUMIF($B$607:$B$12313,$B187,H$607:H$12313)</f>
        <v>222500</v>
      </c>
      <c r="I187" s="169">
        <f>SUMIF($B$607:$B$12313,$B187,I$607:I$12313)</f>
        <v>223000</v>
      </c>
      <c r="J187" s="3">
        <f t="shared" ref="J187:J300" si="6">(IF(OR($E187&lt;&gt;0,$F187&lt;&gt;0,$G187&lt;&gt;0,$H187&lt;&gt;0,$I187&lt;&gt;0),$J$2,""))</f>
        <v>1</v>
      </c>
      <c r="K187" s="170"/>
    </row>
    <row r="188" spans="1:11" ht="18.75" customHeight="1">
      <c r="A188" s="102">
        <v>10</v>
      </c>
      <c r="B188" s="171"/>
      <c r="C188" s="172">
        <v>101</v>
      </c>
      <c r="D188" s="173" t="s">
        <v>179</v>
      </c>
      <c r="E188" s="174">
        <f t="shared" ref="E188:I189" si="7">SUMIF($C$607:$C$12313,$C188,E$607:E$12313)</f>
        <v>162200</v>
      </c>
      <c r="F188" s="174">
        <f t="shared" si="7"/>
        <v>218000</v>
      </c>
      <c r="G188" s="174">
        <f t="shared" si="7"/>
        <v>221500</v>
      </c>
      <c r="H188" s="174">
        <f t="shared" si="7"/>
        <v>222500</v>
      </c>
      <c r="I188" s="174">
        <f t="shared" si="7"/>
        <v>223000</v>
      </c>
      <c r="J188" s="3">
        <f t="shared" si="6"/>
        <v>1</v>
      </c>
      <c r="K188" s="170"/>
    </row>
    <row r="189" spans="1:11" ht="18.75" hidden="1" customHeight="1">
      <c r="A189" s="102">
        <v>15</v>
      </c>
      <c r="B189" s="171"/>
      <c r="C189" s="175">
        <v>102</v>
      </c>
      <c r="D189" s="176" t="s">
        <v>180</v>
      </c>
      <c r="E189" s="177">
        <f t="shared" si="7"/>
        <v>0</v>
      </c>
      <c r="F189" s="177">
        <f t="shared" si="7"/>
        <v>0</v>
      </c>
      <c r="G189" s="177">
        <f t="shared" si="7"/>
        <v>0</v>
      </c>
      <c r="H189" s="177">
        <f t="shared" si="7"/>
        <v>0</v>
      </c>
      <c r="I189" s="177">
        <f t="shared" si="7"/>
        <v>0</v>
      </c>
      <c r="J189" s="3" t="str">
        <f t="shared" si="6"/>
        <v/>
      </c>
      <c r="K189" s="170"/>
    </row>
    <row r="190" spans="1:11" s="67" customFormat="1">
      <c r="A190" s="101">
        <v>35</v>
      </c>
      <c r="B190" s="168">
        <v>200</v>
      </c>
      <c r="C190" s="699" t="s">
        <v>181</v>
      </c>
      <c r="D190" s="699"/>
      <c r="E190" s="169">
        <f>SUMIF($B$607:$B$12313,$B190,E$607:E$12313)</f>
        <v>217400</v>
      </c>
      <c r="F190" s="169">
        <f>SUMIF($B$607:$B$12313,$B190,F$607:F$12313)</f>
        <v>86500</v>
      </c>
      <c r="G190" s="169">
        <f>SUMIF($B$607:$B$12313,$B190,G$607:G$12313)</f>
        <v>94100</v>
      </c>
      <c r="H190" s="169">
        <f>SUMIF($B$607:$B$12313,$B190,H$607:H$12313)</f>
        <v>84300</v>
      </c>
      <c r="I190" s="169">
        <f>SUMIF($B$607:$B$12313,$B190,I$607:I$12313)</f>
        <v>83900</v>
      </c>
      <c r="J190" s="3">
        <f t="shared" si="6"/>
        <v>1</v>
      </c>
      <c r="K190" s="170"/>
    </row>
    <row r="191" spans="1:11" ht="18" customHeight="1">
      <c r="A191" s="102">
        <v>40</v>
      </c>
      <c r="B191" s="178"/>
      <c r="C191" s="172">
        <v>201</v>
      </c>
      <c r="D191" s="173" t="s">
        <v>182</v>
      </c>
      <c r="E191" s="174">
        <f t="shared" ref="E191:I195" si="8">SUMIF($C$607:$C$12313,$C191,E$607:E$12313)</f>
        <v>176600</v>
      </c>
      <c r="F191" s="174">
        <f t="shared" si="8"/>
        <v>58000</v>
      </c>
      <c r="G191" s="174">
        <f t="shared" si="8"/>
        <v>65000</v>
      </c>
      <c r="H191" s="174">
        <f t="shared" si="8"/>
        <v>65500</v>
      </c>
      <c r="I191" s="174">
        <f t="shared" si="8"/>
        <v>65000</v>
      </c>
      <c r="J191" s="3">
        <f t="shared" si="6"/>
        <v>1</v>
      </c>
      <c r="K191" s="170"/>
    </row>
    <row r="192" spans="1:11" ht="18" customHeight="1">
      <c r="A192" s="102">
        <v>45</v>
      </c>
      <c r="B192" s="179"/>
      <c r="C192" s="180">
        <v>202</v>
      </c>
      <c r="D192" s="181" t="s">
        <v>183</v>
      </c>
      <c r="E192" s="182">
        <f t="shared" si="8"/>
        <v>26600</v>
      </c>
      <c r="F192" s="182">
        <f t="shared" si="8"/>
        <v>20000</v>
      </c>
      <c r="G192" s="182">
        <f t="shared" si="8"/>
        <v>20500</v>
      </c>
      <c r="H192" s="182">
        <f t="shared" si="8"/>
        <v>10000</v>
      </c>
      <c r="I192" s="182">
        <f t="shared" si="8"/>
        <v>10000</v>
      </c>
      <c r="J192" s="3">
        <f t="shared" si="6"/>
        <v>1</v>
      </c>
      <c r="K192" s="170"/>
    </row>
    <row r="193" spans="1:11" ht="16.2">
      <c r="A193" s="102">
        <v>50</v>
      </c>
      <c r="B193" s="179"/>
      <c r="C193" s="180">
        <v>205</v>
      </c>
      <c r="D193" s="181" t="s">
        <v>184</v>
      </c>
      <c r="E193" s="182">
        <f t="shared" si="8"/>
        <v>8700</v>
      </c>
      <c r="F193" s="182">
        <f t="shared" si="8"/>
        <v>8500</v>
      </c>
      <c r="G193" s="182">
        <f t="shared" si="8"/>
        <v>8600</v>
      </c>
      <c r="H193" s="182">
        <f t="shared" si="8"/>
        <v>8800</v>
      </c>
      <c r="I193" s="182">
        <f t="shared" si="8"/>
        <v>8900</v>
      </c>
      <c r="J193" s="3">
        <f t="shared" si="6"/>
        <v>1</v>
      </c>
      <c r="K193" s="170"/>
    </row>
    <row r="194" spans="1:11" ht="18" customHeight="1">
      <c r="A194" s="102">
        <v>55</v>
      </c>
      <c r="B194" s="179"/>
      <c r="C194" s="180">
        <v>208</v>
      </c>
      <c r="D194" s="183" t="s">
        <v>185</v>
      </c>
      <c r="E194" s="182">
        <f t="shared" si="8"/>
        <v>5500</v>
      </c>
      <c r="F194" s="182">
        <f t="shared" si="8"/>
        <v>0</v>
      </c>
      <c r="G194" s="182">
        <f t="shared" si="8"/>
        <v>0</v>
      </c>
      <c r="H194" s="182">
        <f t="shared" si="8"/>
        <v>0</v>
      </c>
      <c r="I194" s="182">
        <f t="shared" si="8"/>
        <v>0</v>
      </c>
      <c r="J194" s="3">
        <f t="shared" si="6"/>
        <v>1</v>
      </c>
      <c r="K194" s="170"/>
    </row>
    <row r="195" spans="1:11" ht="18" hidden="1" customHeight="1">
      <c r="A195" s="102">
        <v>60</v>
      </c>
      <c r="B195" s="178"/>
      <c r="C195" s="175">
        <v>209</v>
      </c>
      <c r="D195" s="184" t="s">
        <v>186</v>
      </c>
      <c r="E195" s="177">
        <f t="shared" si="8"/>
        <v>0</v>
      </c>
      <c r="F195" s="177">
        <f t="shared" si="8"/>
        <v>0</v>
      </c>
      <c r="G195" s="177">
        <f t="shared" si="8"/>
        <v>0</v>
      </c>
      <c r="H195" s="177">
        <f t="shared" si="8"/>
        <v>0</v>
      </c>
      <c r="I195" s="177">
        <f t="shared" si="8"/>
        <v>0</v>
      </c>
      <c r="J195" s="3" t="str">
        <f t="shared" si="6"/>
        <v/>
      </c>
      <c r="K195" s="170"/>
    </row>
    <row r="196" spans="1:11" s="67" customFormat="1">
      <c r="A196" s="101">
        <v>65</v>
      </c>
      <c r="B196" s="168">
        <v>500</v>
      </c>
      <c r="C196" s="699" t="s">
        <v>187</v>
      </c>
      <c r="D196" s="699"/>
      <c r="E196" s="169">
        <f>SUMIF($B$607:$B$12313,$B196,E$607:E$12313)</f>
        <v>68100</v>
      </c>
      <c r="F196" s="169">
        <f>SUMIF($B$607:$B$12313,$B196,F$607:F$12313)</f>
        <v>55500</v>
      </c>
      <c r="G196" s="169">
        <f>SUMIF($B$607:$B$12313,$B196,G$607:G$12313)</f>
        <v>56500</v>
      </c>
      <c r="H196" s="169">
        <f>SUMIF($B$607:$B$12313,$B196,H$607:H$12313)</f>
        <v>56600</v>
      </c>
      <c r="I196" s="169">
        <f>SUMIF($B$607:$B$12313,$B196,I$607:I$12313)</f>
        <v>56700</v>
      </c>
      <c r="J196" s="3">
        <f t="shared" si="6"/>
        <v>1</v>
      </c>
      <c r="K196" s="170"/>
    </row>
    <row r="197" spans="1:11" ht="19.5" customHeight="1">
      <c r="A197" s="102">
        <v>70</v>
      </c>
      <c r="B197" s="178"/>
      <c r="C197" s="185">
        <v>551</v>
      </c>
      <c r="D197" s="186" t="s">
        <v>188</v>
      </c>
      <c r="E197" s="174">
        <f t="shared" ref="E197:I203" si="9">SUMIF($C$607:$C$12313,$C197,E$607:E$12313)</f>
        <v>43400</v>
      </c>
      <c r="F197" s="174">
        <f t="shared" si="9"/>
        <v>35500</v>
      </c>
      <c r="G197" s="174">
        <f t="shared" si="9"/>
        <v>36500</v>
      </c>
      <c r="H197" s="174">
        <f t="shared" si="9"/>
        <v>36600</v>
      </c>
      <c r="I197" s="174">
        <f t="shared" si="9"/>
        <v>36700</v>
      </c>
      <c r="J197" s="3">
        <f t="shared" si="6"/>
        <v>1</v>
      </c>
      <c r="K197" s="170"/>
    </row>
    <row r="198" spans="1:11" ht="18.75" hidden="1" customHeight="1">
      <c r="A198" s="102">
        <v>75</v>
      </c>
      <c r="B198" s="178"/>
      <c r="C198" s="187">
        <v>552</v>
      </c>
      <c r="D198" s="188" t="s">
        <v>189</v>
      </c>
      <c r="E198" s="182">
        <f t="shared" si="9"/>
        <v>0</v>
      </c>
      <c r="F198" s="182">
        <f t="shared" si="9"/>
        <v>0</v>
      </c>
      <c r="G198" s="182">
        <f t="shared" si="9"/>
        <v>0</v>
      </c>
      <c r="H198" s="182">
        <f t="shared" si="9"/>
        <v>0</v>
      </c>
      <c r="I198" s="182">
        <f t="shared" si="9"/>
        <v>0</v>
      </c>
      <c r="J198" s="3" t="str">
        <f t="shared" si="6"/>
        <v/>
      </c>
      <c r="K198" s="170"/>
    </row>
    <row r="199" spans="1:11" ht="18.75" hidden="1" customHeight="1">
      <c r="A199" s="102">
        <v>80</v>
      </c>
      <c r="B199" s="189"/>
      <c r="C199" s="187">
        <v>558</v>
      </c>
      <c r="D199" s="190" t="s">
        <v>45</v>
      </c>
      <c r="E199" s="182">
        <f t="shared" si="9"/>
        <v>0</v>
      </c>
      <c r="F199" s="182">
        <f t="shared" si="9"/>
        <v>0</v>
      </c>
      <c r="G199" s="182">
        <f t="shared" si="9"/>
        <v>0</v>
      </c>
      <c r="H199" s="182">
        <f t="shared" si="9"/>
        <v>0</v>
      </c>
      <c r="I199" s="182">
        <f t="shared" si="9"/>
        <v>0</v>
      </c>
      <c r="J199" s="3" t="str">
        <f t="shared" si="6"/>
        <v/>
      </c>
      <c r="K199" s="170"/>
    </row>
    <row r="200" spans="1:11" ht="18.75" customHeight="1">
      <c r="A200" s="102">
        <v>80</v>
      </c>
      <c r="B200" s="189"/>
      <c r="C200" s="187">
        <v>560</v>
      </c>
      <c r="D200" s="190" t="s">
        <v>190</v>
      </c>
      <c r="E200" s="182">
        <f t="shared" si="9"/>
        <v>17600</v>
      </c>
      <c r="F200" s="182">
        <f t="shared" si="9"/>
        <v>13700</v>
      </c>
      <c r="G200" s="182">
        <f t="shared" si="9"/>
        <v>13700</v>
      </c>
      <c r="H200" s="182">
        <f t="shared" si="9"/>
        <v>13700</v>
      </c>
      <c r="I200" s="182">
        <f t="shared" si="9"/>
        <v>13700</v>
      </c>
      <c r="J200" s="3">
        <f t="shared" si="6"/>
        <v>1</v>
      </c>
      <c r="K200" s="170"/>
    </row>
    <row r="201" spans="1:11" ht="18.75" customHeight="1">
      <c r="A201" s="102">
        <v>85</v>
      </c>
      <c r="B201" s="189"/>
      <c r="C201" s="187">
        <v>580</v>
      </c>
      <c r="D201" s="188" t="s">
        <v>191</v>
      </c>
      <c r="E201" s="182">
        <f t="shared" si="9"/>
        <v>7100</v>
      </c>
      <c r="F201" s="182">
        <f t="shared" si="9"/>
        <v>6300</v>
      </c>
      <c r="G201" s="182">
        <f t="shared" si="9"/>
        <v>6300</v>
      </c>
      <c r="H201" s="182">
        <f t="shared" si="9"/>
        <v>6300</v>
      </c>
      <c r="I201" s="182">
        <f t="shared" si="9"/>
        <v>6300</v>
      </c>
      <c r="J201" s="3">
        <f t="shared" si="6"/>
        <v>1</v>
      </c>
      <c r="K201" s="170"/>
    </row>
    <row r="202" spans="1:11" hidden="1">
      <c r="A202" s="102">
        <v>90</v>
      </c>
      <c r="B202" s="178"/>
      <c r="C202" s="187">
        <v>588</v>
      </c>
      <c r="D202" s="188" t="s">
        <v>192</v>
      </c>
      <c r="E202" s="182">
        <f t="shared" si="9"/>
        <v>0</v>
      </c>
      <c r="F202" s="182">
        <f t="shared" si="9"/>
        <v>0</v>
      </c>
      <c r="G202" s="182">
        <f t="shared" si="9"/>
        <v>0</v>
      </c>
      <c r="H202" s="182">
        <f t="shared" si="9"/>
        <v>0</v>
      </c>
      <c r="I202" s="182">
        <f t="shared" si="9"/>
        <v>0</v>
      </c>
      <c r="J202" s="3" t="str">
        <f t="shared" si="6"/>
        <v/>
      </c>
      <c r="K202" s="170"/>
    </row>
    <row r="203" spans="1:11" ht="31.8" hidden="1">
      <c r="A203" s="102">
        <v>90</v>
      </c>
      <c r="B203" s="178"/>
      <c r="C203" s="175">
        <v>590</v>
      </c>
      <c r="D203" s="191" t="s">
        <v>193</v>
      </c>
      <c r="E203" s="177">
        <f t="shared" si="9"/>
        <v>0</v>
      </c>
      <c r="F203" s="177">
        <f t="shared" si="9"/>
        <v>0</v>
      </c>
      <c r="G203" s="177">
        <f t="shared" si="9"/>
        <v>0</v>
      </c>
      <c r="H203" s="177">
        <f t="shared" si="9"/>
        <v>0</v>
      </c>
      <c r="I203" s="177">
        <f t="shared" si="9"/>
        <v>0</v>
      </c>
      <c r="J203" s="3" t="str">
        <f t="shared" si="6"/>
        <v/>
      </c>
      <c r="K203" s="170"/>
    </row>
    <row r="204" spans="1:11" s="67" customFormat="1" ht="18.75" hidden="1" customHeight="1">
      <c r="A204" s="101">
        <v>115</v>
      </c>
      <c r="B204" s="168">
        <v>800</v>
      </c>
      <c r="C204" s="704" t="s">
        <v>194</v>
      </c>
      <c r="D204" s="704"/>
      <c r="E204" s="169">
        <f t="shared" ref="E204:I205" si="10">SUMIF($B$607:$B$12313,$B204,E$607:E$12313)</f>
        <v>0</v>
      </c>
      <c r="F204" s="169">
        <f t="shared" si="10"/>
        <v>0</v>
      </c>
      <c r="G204" s="169">
        <f t="shared" si="10"/>
        <v>0</v>
      </c>
      <c r="H204" s="169">
        <f t="shared" si="10"/>
        <v>0</v>
      </c>
      <c r="I204" s="169">
        <f t="shared" si="10"/>
        <v>0</v>
      </c>
      <c r="J204" s="3" t="str">
        <f t="shared" si="6"/>
        <v/>
      </c>
      <c r="K204" s="170"/>
    </row>
    <row r="205" spans="1:11" s="67" customFormat="1">
      <c r="A205" s="101">
        <v>125</v>
      </c>
      <c r="B205" s="168">
        <v>1000</v>
      </c>
      <c r="C205" s="699" t="s">
        <v>195</v>
      </c>
      <c r="D205" s="699"/>
      <c r="E205" s="169">
        <f t="shared" si="10"/>
        <v>708800</v>
      </c>
      <c r="F205" s="169">
        <f t="shared" si="10"/>
        <v>746100</v>
      </c>
      <c r="G205" s="169">
        <f t="shared" si="10"/>
        <v>562600</v>
      </c>
      <c r="H205" s="169">
        <f t="shared" si="10"/>
        <v>528500</v>
      </c>
      <c r="I205" s="169">
        <f t="shared" si="10"/>
        <v>528500</v>
      </c>
      <c r="J205" s="3">
        <f t="shared" si="6"/>
        <v>1</v>
      </c>
      <c r="K205" s="170"/>
    </row>
    <row r="206" spans="1:11" ht="18.75" customHeight="1">
      <c r="A206" s="102">
        <v>130</v>
      </c>
      <c r="B206" s="179"/>
      <c r="C206" s="172">
        <v>1011</v>
      </c>
      <c r="D206" s="192" t="s">
        <v>196</v>
      </c>
      <c r="E206" s="174">
        <f t="shared" ref="E206:I215" si="11">SUMIF($C$607:$C$12313,$C206,E$607:E$12313)</f>
        <v>34400</v>
      </c>
      <c r="F206" s="174">
        <f t="shared" si="11"/>
        <v>41000</v>
      </c>
      <c r="G206" s="174">
        <f t="shared" si="11"/>
        <v>43500</v>
      </c>
      <c r="H206" s="174">
        <f t="shared" si="11"/>
        <v>41500</v>
      </c>
      <c r="I206" s="174">
        <f t="shared" si="11"/>
        <v>41500</v>
      </c>
      <c r="J206" s="3">
        <f t="shared" si="6"/>
        <v>1</v>
      </c>
      <c r="K206" s="170"/>
    </row>
    <row r="207" spans="1:11" ht="18.75" hidden="1" customHeight="1">
      <c r="A207" s="102">
        <v>135</v>
      </c>
      <c r="B207" s="179"/>
      <c r="C207" s="180">
        <v>1012</v>
      </c>
      <c r="D207" s="181" t="s">
        <v>197</v>
      </c>
      <c r="E207" s="182">
        <f t="shared" si="11"/>
        <v>0</v>
      </c>
      <c r="F207" s="182">
        <f t="shared" si="11"/>
        <v>0</v>
      </c>
      <c r="G207" s="182">
        <f t="shared" si="11"/>
        <v>0</v>
      </c>
      <c r="H207" s="182">
        <f t="shared" si="11"/>
        <v>0</v>
      </c>
      <c r="I207" s="182">
        <f t="shared" si="11"/>
        <v>0</v>
      </c>
      <c r="J207" s="3" t="str">
        <f t="shared" si="6"/>
        <v/>
      </c>
      <c r="K207" s="170"/>
    </row>
    <row r="208" spans="1:11" ht="18.75" hidden="1" customHeight="1">
      <c r="A208" s="102">
        <v>140</v>
      </c>
      <c r="B208" s="179"/>
      <c r="C208" s="180">
        <v>1013</v>
      </c>
      <c r="D208" s="181" t="s">
        <v>198</v>
      </c>
      <c r="E208" s="182">
        <f t="shared" si="11"/>
        <v>0</v>
      </c>
      <c r="F208" s="182">
        <f t="shared" si="11"/>
        <v>0</v>
      </c>
      <c r="G208" s="182">
        <f t="shared" si="11"/>
        <v>0</v>
      </c>
      <c r="H208" s="182">
        <f t="shared" si="11"/>
        <v>0</v>
      </c>
      <c r="I208" s="182">
        <f t="shared" si="11"/>
        <v>0</v>
      </c>
      <c r="J208" s="3" t="str">
        <f t="shared" si="6"/>
        <v/>
      </c>
      <c r="K208" s="170"/>
    </row>
    <row r="209" spans="1:11" ht="18.75" customHeight="1">
      <c r="A209" s="102">
        <v>145</v>
      </c>
      <c r="B209" s="179"/>
      <c r="C209" s="180">
        <v>1014</v>
      </c>
      <c r="D209" s="181" t="s">
        <v>199</v>
      </c>
      <c r="E209" s="182">
        <f t="shared" si="11"/>
        <v>500</v>
      </c>
      <c r="F209" s="182">
        <f t="shared" si="11"/>
        <v>1000</v>
      </c>
      <c r="G209" s="182">
        <f t="shared" si="11"/>
        <v>2000</v>
      </c>
      <c r="H209" s="182">
        <f t="shared" si="11"/>
        <v>1000</v>
      </c>
      <c r="I209" s="182">
        <f t="shared" si="11"/>
        <v>2000</v>
      </c>
      <c r="J209" s="3">
        <f t="shared" si="6"/>
        <v>1</v>
      </c>
      <c r="K209" s="170"/>
    </row>
    <row r="210" spans="1:11" ht="18.75" customHeight="1">
      <c r="A210" s="102">
        <v>150</v>
      </c>
      <c r="B210" s="179"/>
      <c r="C210" s="180">
        <v>1015</v>
      </c>
      <c r="D210" s="181" t="s">
        <v>200</v>
      </c>
      <c r="E210" s="182">
        <f t="shared" si="11"/>
        <v>48300</v>
      </c>
      <c r="F210" s="182">
        <f t="shared" si="11"/>
        <v>62000</v>
      </c>
      <c r="G210" s="182">
        <f t="shared" si="11"/>
        <v>59000</v>
      </c>
      <c r="H210" s="182">
        <f t="shared" si="11"/>
        <v>52000</v>
      </c>
      <c r="I210" s="182">
        <f t="shared" si="11"/>
        <v>50000</v>
      </c>
      <c r="J210" s="3">
        <f t="shared" si="6"/>
        <v>1</v>
      </c>
      <c r="K210" s="170"/>
    </row>
    <row r="211" spans="1:11" ht="18.75" customHeight="1">
      <c r="A211" s="102">
        <v>155</v>
      </c>
      <c r="B211" s="179"/>
      <c r="C211" s="193">
        <v>1016</v>
      </c>
      <c r="D211" s="194" t="s">
        <v>201</v>
      </c>
      <c r="E211" s="195">
        <f t="shared" si="11"/>
        <v>93400</v>
      </c>
      <c r="F211" s="195">
        <f t="shared" si="11"/>
        <v>155900</v>
      </c>
      <c r="G211" s="195">
        <f t="shared" si="11"/>
        <v>166000</v>
      </c>
      <c r="H211" s="195">
        <f t="shared" si="11"/>
        <v>153000</v>
      </c>
      <c r="I211" s="195">
        <f t="shared" si="11"/>
        <v>151000</v>
      </c>
      <c r="J211" s="3">
        <f t="shared" si="6"/>
        <v>1</v>
      </c>
      <c r="K211" s="170"/>
    </row>
    <row r="212" spans="1:11" ht="18.75" customHeight="1">
      <c r="A212" s="102">
        <v>160</v>
      </c>
      <c r="B212" s="171"/>
      <c r="C212" s="196">
        <v>1020</v>
      </c>
      <c r="D212" s="197" t="s">
        <v>202</v>
      </c>
      <c r="E212" s="198">
        <f t="shared" si="11"/>
        <v>158300</v>
      </c>
      <c r="F212" s="198">
        <f t="shared" si="11"/>
        <v>260100</v>
      </c>
      <c r="G212" s="198">
        <f t="shared" si="11"/>
        <v>261900</v>
      </c>
      <c r="H212" s="198">
        <f t="shared" si="11"/>
        <v>253400</v>
      </c>
      <c r="I212" s="198">
        <f t="shared" si="11"/>
        <v>255400</v>
      </c>
      <c r="J212" s="3">
        <f t="shared" si="6"/>
        <v>1</v>
      </c>
      <c r="K212" s="170"/>
    </row>
    <row r="213" spans="1:11" ht="18.75" customHeight="1">
      <c r="A213" s="102">
        <v>165</v>
      </c>
      <c r="B213" s="179"/>
      <c r="C213" s="199">
        <v>1030</v>
      </c>
      <c r="D213" s="200" t="s">
        <v>203</v>
      </c>
      <c r="E213" s="201">
        <f t="shared" si="11"/>
        <v>319800</v>
      </c>
      <c r="F213" s="201">
        <f t="shared" si="11"/>
        <v>217500</v>
      </c>
      <c r="G213" s="201">
        <f t="shared" si="11"/>
        <v>21600</v>
      </c>
      <c r="H213" s="201">
        <f t="shared" si="11"/>
        <v>19000</v>
      </c>
      <c r="I213" s="201">
        <f t="shared" si="11"/>
        <v>20000</v>
      </c>
      <c r="J213" s="3">
        <f t="shared" si="6"/>
        <v>1</v>
      </c>
      <c r="K213" s="202"/>
    </row>
    <row r="214" spans="1:11" ht="18.75" customHeight="1">
      <c r="A214" s="102">
        <v>175</v>
      </c>
      <c r="B214" s="179"/>
      <c r="C214" s="196">
        <v>1051</v>
      </c>
      <c r="D214" s="203" t="s">
        <v>204</v>
      </c>
      <c r="E214" s="198">
        <f t="shared" si="11"/>
        <v>2700</v>
      </c>
      <c r="F214" s="198">
        <f t="shared" si="11"/>
        <v>2600</v>
      </c>
      <c r="G214" s="198">
        <f t="shared" si="11"/>
        <v>2600</v>
      </c>
      <c r="H214" s="198">
        <f t="shared" si="11"/>
        <v>2600</v>
      </c>
      <c r="I214" s="198">
        <f t="shared" si="11"/>
        <v>2600</v>
      </c>
      <c r="J214" s="3">
        <f t="shared" si="6"/>
        <v>1</v>
      </c>
      <c r="K214" s="202"/>
    </row>
    <row r="215" spans="1:11" ht="18.75" hidden="1" customHeight="1">
      <c r="A215" s="102">
        <v>180</v>
      </c>
      <c r="B215" s="179"/>
      <c r="C215" s="180">
        <v>1052</v>
      </c>
      <c r="D215" s="181" t="s">
        <v>205</v>
      </c>
      <c r="E215" s="182">
        <f t="shared" si="11"/>
        <v>0</v>
      </c>
      <c r="F215" s="182">
        <f t="shared" si="11"/>
        <v>0</v>
      </c>
      <c r="G215" s="182">
        <f t="shared" si="11"/>
        <v>0</v>
      </c>
      <c r="H215" s="182">
        <f t="shared" si="11"/>
        <v>0</v>
      </c>
      <c r="I215" s="182">
        <f t="shared" si="11"/>
        <v>0</v>
      </c>
      <c r="J215" s="3" t="str">
        <f t="shared" si="6"/>
        <v/>
      </c>
      <c r="K215" s="202"/>
    </row>
    <row r="216" spans="1:11" ht="18.75" hidden="1" customHeight="1">
      <c r="A216" s="102">
        <v>185</v>
      </c>
      <c r="B216" s="179"/>
      <c r="C216" s="199">
        <v>1053</v>
      </c>
      <c r="D216" s="200" t="s">
        <v>206</v>
      </c>
      <c r="E216" s="201">
        <f t="shared" ref="E216:I222" si="12">SUMIF($C$607:$C$12313,$C216,E$607:E$12313)</f>
        <v>0</v>
      </c>
      <c r="F216" s="201">
        <f t="shared" si="12"/>
        <v>0</v>
      </c>
      <c r="G216" s="201">
        <f t="shared" si="12"/>
        <v>0</v>
      </c>
      <c r="H216" s="201">
        <f t="shared" si="12"/>
        <v>0</v>
      </c>
      <c r="I216" s="201">
        <f t="shared" si="12"/>
        <v>0</v>
      </c>
      <c r="J216" s="3" t="str">
        <f t="shared" si="6"/>
        <v/>
      </c>
      <c r="K216" s="170"/>
    </row>
    <row r="217" spans="1:11" ht="18.75" customHeight="1">
      <c r="A217" s="102">
        <v>190</v>
      </c>
      <c r="B217" s="179"/>
      <c r="C217" s="196">
        <v>1062</v>
      </c>
      <c r="D217" s="197" t="s">
        <v>207</v>
      </c>
      <c r="E217" s="198">
        <f t="shared" si="12"/>
        <v>4500</v>
      </c>
      <c r="F217" s="198">
        <f t="shared" si="12"/>
        <v>6000</v>
      </c>
      <c r="G217" s="198">
        <f t="shared" si="12"/>
        <v>6000</v>
      </c>
      <c r="H217" s="198">
        <f t="shared" si="12"/>
        <v>6000</v>
      </c>
      <c r="I217" s="198">
        <f t="shared" si="12"/>
        <v>6000</v>
      </c>
      <c r="J217" s="3">
        <f t="shared" si="6"/>
        <v>1</v>
      </c>
      <c r="K217" s="170"/>
    </row>
    <row r="218" spans="1:11" ht="18.75" customHeight="1">
      <c r="A218" s="102">
        <v>200</v>
      </c>
      <c r="B218" s="179"/>
      <c r="C218" s="199">
        <v>1063</v>
      </c>
      <c r="D218" s="204" t="s">
        <v>208</v>
      </c>
      <c r="E218" s="201">
        <f t="shared" si="12"/>
        <v>600</v>
      </c>
      <c r="F218" s="201">
        <f t="shared" si="12"/>
        <v>0</v>
      </c>
      <c r="G218" s="201">
        <f t="shared" si="12"/>
        <v>0</v>
      </c>
      <c r="H218" s="201">
        <f t="shared" si="12"/>
        <v>0</v>
      </c>
      <c r="I218" s="201">
        <f t="shared" si="12"/>
        <v>0</v>
      </c>
      <c r="J218" s="3">
        <f t="shared" si="6"/>
        <v>1</v>
      </c>
      <c r="K218" s="170"/>
    </row>
    <row r="219" spans="1:11" ht="18.75" hidden="1" customHeight="1">
      <c r="A219" s="102">
        <v>200</v>
      </c>
      <c r="B219" s="179"/>
      <c r="C219" s="205">
        <v>1069</v>
      </c>
      <c r="D219" s="206" t="s">
        <v>209</v>
      </c>
      <c r="E219" s="207">
        <f t="shared" si="12"/>
        <v>0</v>
      </c>
      <c r="F219" s="207">
        <f t="shared" si="12"/>
        <v>0</v>
      </c>
      <c r="G219" s="207">
        <f t="shared" si="12"/>
        <v>0</v>
      </c>
      <c r="H219" s="207">
        <f t="shared" si="12"/>
        <v>0</v>
      </c>
      <c r="I219" s="207">
        <f t="shared" si="12"/>
        <v>0</v>
      </c>
      <c r="J219" s="3" t="str">
        <f t="shared" si="6"/>
        <v/>
      </c>
      <c r="K219" s="170"/>
    </row>
    <row r="220" spans="1:11" ht="18.75" hidden="1" customHeight="1">
      <c r="A220" s="102">
        <v>205</v>
      </c>
      <c r="B220" s="171"/>
      <c r="C220" s="196">
        <v>1091</v>
      </c>
      <c r="D220" s="203" t="s">
        <v>210</v>
      </c>
      <c r="E220" s="198">
        <f t="shared" si="12"/>
        <v>0</v>
      </c>
      <c r="F220" s="198">
        <f t="shared" si="12"/>
        <v>0</v>
      </c>
      <c r="G220" s="198">
        <f t="shared" si="12"/>
        <v>0</v>
      </c>
      <c r="H220" s="198">
        <f t="shared" si="12"/>
        <v>0</v>
      </c>
      <c r="I220" s="198">
        <f t="shared" si="12"/>
        <v>0</v>
      </c>
      <c r="J220" s="3" t="str">
        <f t="shared" si="6"/>
        <v/>
      </c>
      <c r="K220" s="170"/>
    </row>
    <row r="221" spans="1:11" ht="18.75" customHeight="1">
      <c r="A221" s="102">
        <v>210</v>
      </c>
      <c r="B221" s="179"/>
      <c r="C221" s="180">
        <v>1092</v>
      </c>
      <c r="D221" s="181" t="s">
        <v>211</v>
      </c>
      <c r="E221" s="182">
        <f t="shared" si="12"/>
        <v>46300</v>
      </c>
      <c r="F221" s="182">
        <f t="shared" si="12"/>
        <v>0</v>
      </c>
      <c r="G221" s="182">
        <f t="shared" si="12"/>
        <v>0</v>
      </c>
      <c r="H221" s="182">
        <f t="shared" si="12"/>
        <v>0</v>
      </c>
      <c r="I221" s="182">
        <f t="shared" si="12"/>
        <v>0</v>
      </c>
      <c r="J221" s="3">
        <f t="shared" si="6"/>
        <v>1</v>
      </c>
      <c r="K221" s="170"/>
    </row>
    <row r="222" spans="1:11" ht="18.75" hidden="1" customHeight="1">
      <c r="A222" s="102">
        <v>215</v>
      </c>
      <c r="B222" s="179"/>
      <c r="C222" s="175">
        <v>1098</v>
      </c>
      <c r="D222" s="208" t="s">
        <v>212</v>
      </c>
      <c r="E222" s="177">
        <f t="shared" si="12"/>
        <v>0</v>
      </c>
      <c r="F222" s="177">
        <f t="shared" si="12"/>
        <v>0</v>
      </c>
      <c r="G222" s="177">
        <f t="shared" si="12"/>
        <v>0</v>
      </c>
      <c r="H222" s="177">
        <f t="shared" si="12"/>
        <v>0</v>
      </c>
      <c r="I222" s="177">
        <f t="shared" si="12"/>
        <v>0</v>
      </c>
      <c r="J222" s="3" t="str">
        <f t="shared" si="6"/>
        <v/>
      </c>
      <c r="K222" s="170"/>
    </row>
    <row r="223" spans="1:11" s="67" customFormat="1">
      <c r="A223" s="101">
        <v>220</v>
      </c>
      <c r="B223" s="168">
        <v>1900</v>
      </c>
      <c r="C223" s="702" t="s">
        <v>213</v>
      </c>
      <c r="D223" s="702"/>
      <c r="E223" s="169">
        <f>SUMIF($B$607:$B$12313,$B223,E$607:E$12313)</f>
        <v>27200</v>
      </c>
      <c r="F223" s="169">
        <f>SUMIF($B$607:$B$12313,$B223,F$607:F$12313)</f>
        <v>8000</v>
      </c>
      <c r="G223" s="169">
        <f>SUMIF($B$607:$B$12313,$B223,G$607:G$12313)</f>
        <v>8000</v>
      </c>
      <c r="H223" s="169">
        <f>SUMIF($B$607:$B$12313,$B223,H$607:H$12313)</f>
        <v>8000</v>
      </c>
      <c r="I223" s="169">
        <f>SUMIF($B$607:$B$12313,$B223,I$607:I$12313)</f>
        <v>8000</v>
      </c>
      <c r="J223" s="3">
        <f t="shared" si="6"/>
        <v>1</v>
      </c>
      <c r="K223" s="170"/>
    </row>
    <row r="224" spans="1:11" ht="18.75" customHeight="1">
      <c r="A224" s="102">
        <v>225</v>
      </c>
      <c r="B224" s="179"/>
      <c r="C224" s="172">
        <v>1901</v>
      </c>
      <c r="D224" s="209" t="s">
        <v>214</v>
      </c>
      <c r="E224" s="174">
        <f t="shared" ref="E224:I226" si="13">SUMIF($C$607:$C$12313,$C224,E$607:E$12313)</f>
        <v>19700</v>
      </c>
      <c r="F224" s="174">
        <f t="shared" si="13"/>
        <v>0</v>
      </c>
      <c r="G224" s="174">
        <f t="shared" si="13"/>
        <v>0</v>
      </c>
      <c r="H224" s="174">
        <f t="shared" si="13"/>
        <v>0</v>
      </c>
      <c r="I224" s="174">
        <f t="shared" si="13"/>
        <v>0</v>
      </c>
      <c r="J224" s="3">
        <f t="shared" si="6"/>
        <v>1</v>
      </c>
      <c r="K224" s="170"/>
    </row>
    <row r="225" spans="1:11" ht="18.75" customHeight="1">
      <c r="A225" s="102">
        <v>230</v>
      </c>
      <c r="B225" s="210"/>
      <c r="C225" s="180">
        <v>1981</v>
      </c>
      <c r="D225" s="211" t="s">
        <v>215</v>
      </c>
      <c r="E225" s="182">
        <f t="shared" si="13"/>
        <v>7500</v>
      </c>
      <c r="F225" s="182">
        <f t="shared" si="13"/>
        <v>8000</v>
      </c>
      <c r="G225" s="182">
        <f t="shared" si="13"/>
        <v>8000</v>
      </c>
      <c r="H225" s="182">
        <f t="shared" si="13"/>
        <v>8000</v>
      </c>
      <c r="I225" s="182">
        <f t="shared" si="13"/>
        <v>8000</v>
      </c>
      <c r="J225" s="3">
        <f t="shared" si="6"/>
        <v>1</v>
      </c>
      <c r="K225" s="170"/>
    </row>
    <row r="226" spans="1:11" ht="18.75" hidden="1" customHeight="1">
      <c r="A226" s="102">
        <v>245</v>
      </c>
      <c r="B226" s="179"/>
      <c r="C226" s="175">
        <v>1991</v>
      </c>
      <c r="D226" s="212" t="s">
        <v>216</v>
      </c>
      <c r="E226" s="177">
        <f t="shared" si="13"/>
        <v>0</v>
      </c>
      <c r="F226" s="177">
        <f t="shared" si="13"/>
        <v>0</v>
      </c>
      <c r="G226" s="177">
        <f t="shared" si="13"/>
        <v>0</v>
      </c>
      <c r="H226" s="177">
        <f t="shared" si="13"/>
        <v>0</v>
      </c>
      <c r="I226" s="177">
        <f t="shared" si="13"/>
        <v>0</v>
      </c>
      <c r="J226" s="3" t="str">
        <f t="shared" si="6"/>
        <v/>
      </c>
      <c r="K226" s="170"/>
    </row>
    <row r="227" spans="1:11" s="67" customFormat="1" hidden="1">
      <c r="A227" s="101">
        <v>220</v>
      </c>
      <c r="B227" s="168">
        <v>2100</v>
      </c>
      <c r="C227" s="702" t="s">
        <v>217</v>
      </c>
      <c r="D227" s="702"/>
      <c r="E227" s="169">
        <f>SUMIF($B$607:$B$12313,$B227,E$607:E$12313)</f>
        <v>0</v>
      </c>
      <c r="F227" s="169">
        <f>SUMIF($B$607:$B$12313,$B227,F$607:F$12313)</f>
        <v>0</v>
      </c>
      <c r="G227" s="169">
        <f>SUMIF($B$607:$B$12313,$B227,G$607:G$12313)</f>
        <v>0</v>
      </c>
      <c r="H227" s="169">
        <f>SUMIF($B$607:$B$12313,$B227,H$607:H$12313)</f>
        <v>0</v>
      </c>
      <c r="I227" s="169">
        <f>SUMIF($B$607:$B$12313,$B227,I$607:I$12313)</f>
        <v>0</v>
      </c>
      <c r="J227" s="3" t="str">
        <f t="shared" si="6"/>
        <v/>
      </c>
      <c r="K227" s="170"/>
    </row>
    <row r="228" spans="1:11" ht="18.75" hidden="1" customHeight="1">
      <c r="A228" s="102">
        <v>225</v>
      </c>
      <c r="B228" s="179"/>
      <c r="C228" s="172">
        <v>2110</v>
      </c>
      <c r="D228" s="213" t="s">
        <v>218</v>
      </c>
      <c r="E228" s="174">
        <f t="shared" ref="E228:I232" si="14">SUMIF($C$607:$C$12313,$C228,E$607:E$12313)</f>
        <v>0</v>
      </c>
      <c r="F228" s="174">
        <f t="shared" si="14"/>
        <v>0</v>
      </c>
      <c r="G228" s="174">
        <f t="shared" si="14"/>
        <v>0</v>
      </c>
      <c r="H228" s="174">
        <f t="shared" si="14"/>
        <v>0</v>
      </c>
      <c r="I228" s="174">
        <f t="shared" si="14"/>
        <v>0</v>
      </c>
      <c r="J228" s="3" t="str">
        <f t="shared" si="6"/>
        <v/>
      </c>
      <c r="K228" s="170"/>
    </row>
    <row r="229" spans="1:11" ht="18.75" hidden="1" customHeight="1">
      <c r="A229" s="102">
        <v>230</v>
      </c>
      <c r="B229" s="210"/>
      <c r="C229" s="180">
        <v>2120</v>
      </c>
      <c r="D229" s="183" t="s">
        <v>219</v>
      </c>
      <c r="E229" s="182">
        <f t="shared" si="14"/>
        <v>0</v>
      </c>
      <c r="F229" s="182">
        <f t="shared" si="14"/>
        <v>0</v>
      </c>
      <c r="G229" s="182">
        <f t="shared" si="14"/>
        <v>0</v>
      </c>
      <c r="H229" s="182">
        <f t="shared" si="14"/>
        <v>0</v>
      </c>
      <c r="I229" s="182">
        <f t="shared" si="14"/>
        <v>0</v>
      </c>
      <c r="J229" s="3" t="str">
        <f t="shared" si="6"/>
        <v/>
      </c>
      <c r="K229" s="170"/>
    </row>
    <row r="230" spans="1:11" ht="18.75" hidden="1" customHeight="1">
      <c r="A230" s="102">
        <v>235</v>
      </c>
      <c r="B230" s="210"/>
      <c r="C230" s="180">
        <v>2125</v>
      </c>
      <c r="D230" s="183" t="s">
        <v>220</v>
      </c>
      <c r="E230" s="182">
        <f t="shared" si="14"/>
        <v>0</v>
      </c>
      <c r="F230" s="182">
        <f t="shared" si="14"/>
        <v>0</v>
      </c>
      <c r="G230" s="182">
        <f t="shared" si="14"/>
        <v>0</v>
      </c>
      <c r="H230" s="182">
        <f t="shared" si="14"/>
        <v>0</v>
      </c>
      <c r="I230" s="182">
        <f t="shared" si="14"/>
        <v>0</v>
      </c>
      <c r="J230" s="3" t="str">
        <f t="shared" si="6"/>
        <v/>
      </c>
      <c r="K230" s="170"/>
    </row>
    <row r="231" spans="1:11" ht="18.75" hidden="1" customHeight="1">
      <c r="A231" s="102">
        <v>240</v>
      </c>
      <c r="B231" s="178"/>
      <c r="C231" s="180">
        <v>2140</v>
      </c>
      <c r="D231" s="183" t="s">
        <v>221</v>
      </c>
      <c r="E231" s="182">
        <f t="shared" si="14"/>
        <v>0</v>
      </c>
      <c r="F231" s="182">
        <f t="shared" si="14"/>
        <v>0</v>
      </c>
      <c r="G231" s="182">
        <f t="shared" si="14"/>
        <v>0</v>
      </c>
      <c r="H231" s="182">
        <f t="shared" si="14"/>
        <v>0</v>
      </c>
      <c r="I231" s="182">
        <f t="shared" si="14"/>
        <v>0</v>
      </c>
      <c r="J231" s="3" t="str">
        <f t="shared" si="6"/>
        <v/>
      </c>
      <c r="K231" s="170"/>
    </row>
    <row r="232" spans="1:11" ht="18.75" hidden="1" customHeight="1">
      <c r="A232" s="102">
        <v>245</v>
      </c>
      <c r="B232" s="179"/>
      <c r="C232" s="175">
        <v>2190</v>
      </c>
      <c r="D232" s="214" t="s">
        <v>222</v>
      </c>
      <c r="E232" s="177">
        <f t="shared" si="14"/>
        <v>0</v>
      </c>
      <c r="F232" s="177">
        <f t="shared" si="14"/>
        <v>0</v>
      </c>
      <c r="G232" s="177">
        <f t="shared" si="14"/>
        <v>0</v>
      </c>
      <c r="H232" s="177">
        <f t="shared" si="14"/>
        <v>0</v>
      </c>
      <c r="I232" s="177">
        <f t="shared" si="14"/>
        <v>0</v>
      </c>
      <c r="J232" s="3" t="str">
        <f t="shared" si="6"/>
        <v/>
      </c>
      <c r="K232" s="170"/>
    </row>
    <row r="233" spans="1:11" s="67" customFormat="1">
      <c r="A233" s="101">
        <v>250</v>
      </c>
      <c r="B233" s="168">
        <v>2200</v>
      </c>
      <c r="C233" s="702" t="s">
        <v>223</v>
      </c>
      <c r="D233" s="702"/>
      <c r="E233" s="169">
        <f>SUMIF($B$607:$B$12313,$B233,E$607:E$12313)</f>
        <v>2800</v>
      </c>
      <c r="F233" s="169">
        <f>SUMIF($B$607:$B$12313,$B233,F$607:F$12313)</f>
        <v>4000</v>
      </c>
      <c r="G233" s="169">
        <f>SUMIF($B$607:$B$12313,$B233,G$607:G$12313)</f>
        <v>3000</v>
      </c>
      <c r="H233" s="169">
        <f>SUMIF($B$607:$B$12313,$B233,H$607:H$12313)</f>
        <v>0</v>
      </c>
      <c r="I233" s="169">
        <f>SUMIF($B$607:$B$12313,$B233,I$607:I$12313)</f>
        <v>0</v>
      </c>
      <c r="J233" s="3">
        <f t="shared" si="6"/>
        <v>1</v>
      </c>
      <c r="K233" s="170"/>
    </row>
    <row r="234" spans="1:11" ht="18.75" hidden="1" customHeight="1">
      <c r="A234" s="102">
        <v>255</v>
      </c>
      <c r="B234" s="179"/>
      <c r="C234" s="172">
        <v>2221</v>
      </c>
      <c r="D234" s="173" t="s">
        <v>224</v>
      </c>
      <c r="E234" s="174">
        <f t="shared" ref="E234:I235" si="15">SUMIF($C$607:$C$12313,$C234,E$607:E$12313)</f>
        <v>0</v>
      </c>
      <c r="F234" s="174">
        <f t="shared" si="15"/>
        <v>0</v>
      </c>
      <c r="G234" s="174">
        <f t="shared" si="15"/>
        <v>0</v>
      </c>
      <c r="H234" s="174">
        <f t="shared" si="15"/>
        <v>0</v>
      </c>
      <c r="I234" s="174">
        <f t="shared" si="15"/>
        <v>0</v>
      </c>
      <c r="J234" s="3" t="str">
        <f t="shared" si="6"/>
        <v/>
      </c>
      <c r="K234" s="170"/>
    </row>
    <row r="235" spans="1:11" ht="18.75" customHeight="1">
      <c r="A235" s="102">
        <v>265</v>
      </c>
      <c r="B235" s="179"/>
      <c r="C235" s="175">
        <v>2224</v>
      </c>
      <c r="D235" s="176" t="s">
        <v>225</v>
      </c>
      <c r="E235" s="177">
        <f t="shared" si="15"/>
        <v>2800</v>
      </c>
      <c r="F235" s="177">
        <f t="shared" si="15"/>
        <v>4000</v>
      </c>
      <c r="G235" s="177">
        <f t="shared" si="15"/>
        <v>3000</v>
      </c>
      <c r="H235" s="177">
        <f t="shared" si="15"/>
        <v>0</v>
      </c>
      <c r="I235" s="177">
        <f t="shared" si="15"/>
        <v>0</v>
      </c>
      <c r="J235" s="3">
        <f t="shared" si="6"/>
        <v>1</v>
      </c>
      <c r="K235" s="170"/>
    </row>
    <row r="236" spans="1:11" s="67" customFormat="1" hidden="1">
      <c r="A236" s="101">
        <v>270</v>
      </c>
      <c r="B236" s="168">
        <v>2500</v>
      </c>
      <c r="C236" s="702" t="s">
        <v>226</v>
      </c>
      <c r="D236" s="702"/>
      <c r="E236" s="169">
        <f t="shared" ref="E236:I240" si="16">SUMIF($B$607:$B$12313,$B236,E$607:E$12313)</f>
        <v>0</v>
      </c>
      <c r="F236" s="169">
        <f t="shared" si="16"/>
        <v>0</v>
      </c>
      <c r="G236" s="169">
        <f t="shared" si="16"/>
        <v>0</v>
      </c>
      <c r="H236" s="169">
        <f t="shared" si="16"/>
        <v>0</v>
      </c>
      <c r="I236" s="169">
        <f t="shared" si="16"/>
        <v>0</v>
      </c>
      <c r="J236" s="3" t="str">
        <f t="shared" si="6"/>
        <v/>
      </c>
      <c r="K236" s="170"/>
    </row>
    <row r="237" spans="1:11" s="67" customFormat="1" ht="18.75" hidden="1" customHeight="1">
      <c r="A237" s="101">
        <v>290</v>
      </c>
      <c r="B237" s="168">
        <v>2600</v>
      </c>
      <c r="C237" s="703" t="s">
        <v>227</v>
      </c>
      <c r="D237" s="703"/>
      <c r="E237" s="169">
        <f t="shared" si="16"/>
        <v>0</v>
      </c>
      <c r="F237" s="169">
        <f t="shared" si="16"/>
        <v>0</v>
      </c>
      <c r="G237" s="169">
        <f t="shared" si="16"/>
        <v>0</v>
      </c>
      <c r="H237" s="169">
        <f t="shared" si="16"/>
        <v>0</v>
      </c>
      <c r="I237" s="169">
        <f t="shared" si="16"/>
        <v>0</v>
      </c>
      <c r="J237" s="3" t="str">
        <f t="shared" si="6"/>
        <v/>
      </c>
      <c r="K237" s="170"/>
    </row>
    <row r="238" spans="1:11" s="67" customFormat="1" ht="18.75" hidden="1" customHeight="1">
      <c r="A238" s="216">
        <v>320</v>
      </c>
      <c r="B238" s="168">
        <v>2700</v>
      </c>
      <c r="C238" s="703" t="s">
        <v>228</v>
      </c>
      <c r="D238" s="703"/>
      <c r="E238" s="169">
        <f t="shared" si="16"/>
        <v>0</v>
      </c>
      <c r="F238" s="169">
        <f t="shared" si="16"/>
        <v>0</v>
      </c>
      <c r="G238" s="169">
        <f t="shared" si="16"/>
        <v>0</v>
      </c>
      <c r="H238" s="169">
        <f t="shared" si="16"/>
        <v>0</v>
      </c>
      <c r="I238" s="169">
        <f t="shared" si="16"/>
        <v>0</v>
      </c>
      <c r="J238" s="3" t="str">
        <f t="shared" si="6"/>
        <v/>
      </c>
      <c r="K238" s="170"/>
    </row>
    <row r="239" spans="1:11" s="67" customFormat="1" ht="30" hidden="1" customHeight="1">
      <c r="A239" s="101">
        <v>330</v>
      </c>
      <c r="B239" s="168">
        <v>2800</v>
      </c>
      <c r="C239" s="703" t="s">
        <v>229</v>
      </c>
      <c r="D239" s="703"/>
      <c r="E239" s="169">
        <f t="shared" si="16"/>
        <v>0</v>
      </c>
      <c r="F239" s="169">
        <f t="shared" si="16"/>
        <v>0</v>
      </c>
      <c r="G239" s="169">
        <f t="shared" si="16"/>
        <v>0</v>
      </c>
      <c r="H239" s="169">
        <f t="shared" si="16"/>
        <v>0</v>
      </c>
      <c r="I239" s="169">
        <f t="shared" si="16"/>
        <v>0</v>
      </c>
      <c r="J239" s="3" t="str">
        <f t="shared" si="6"/>
        <v/>
      </c>
      <c r="K239" s="202"/>
    </row>
    <row r="240" spans="1:11" s="67" customFormat="1" hidden="1">
      <c r="A240" s="101">
        <v>350</v>
      </c>
      <c r="B240" s="168">
        <v>2900</v>
      </c>
      <c r="C240" s="702" t="s">
        <v>230</v>
      </c>
      <c r="D240" s="702"/>
      <c r="E240" s="169">
        <f t="shared" si="16"/>
        <v>0</v>
      </c>
      <c r="F240" s="169">
        <f t="shared" si="16"/>
        <v>0</v>
      </c>
      <c r="G240" s="169">
        <f t="shared" si="16"/>
        <v>0</v>
      </c>
      <c r="H240" s="169">
        <f t="shared" si="16"/>
        <v>0</v>
      </c>
      <c r="I240" s="169">
        <f t="shared" si="16"/>
        <v>0</v>
      </c>
      <c r="J240" s="3" t="str">
        <f t="shared" si="6"/>
        <v/>
      </c>
      <c r="K240" s="170"/>
    </row>
    <row r="241" spans="1:11" ht="18.75" hidden="1" customHeight="1">
      <c r="A241" s="102">
        <v>355</v>
      </c>
      <c r="B241" s="210"/>
      <c r="C241" s="172">
        <v>2910</v>
      </c>
      <c r="D241" s="217" t="s">
        <v>231</v>
      </c>
      <c r="E241" s="174">
        <f t="shared" ref="E241:I248" si="17">SUMIF($C$607:$C$12313,$C241,E$607:E$12313)</f>
        <v>0</v>
      </c>
      <c r="F241" s="174">
        <f t="shared" si="17"/>
        <v>0</v>
      </c>
      <c r="G241" s="174">
        <f t="shared" si="17"/>
        <v>0</v>
      </c>
      <c r="H241" s="174">
        <f t="shared" si="17"/>
        <v>0</v>
      </c>
      <c r="I241" s="174">
        <f t="shared" si="17"/>
        <v>0</v>
      </c>
      <c r="J241" s="3" t="str">
        <f t="shared" si="6"/>
        <v/>
      </c>
      <c r="K241" s="170"/>
    </row>
    <row r="242" spans="1:11" ht="18.75" hidden="1" customHeight="1">
      <c r="A242" s="102">
        <v>355</v>
      </c>
      <c r="B242" s="210"/>
      <c r="C242" s="172">
        <v>2920</v>
      </c>
      <c r="D242" s="217" t="s">
        <v>232</v>
      </c>
      <c r="E242" s="174">
        <f t="shared" si="17"/>
        <v>0</v>
      </c>
      <c r="F242" s="174">
        <f t="shared" si="17"/>
        <v>0</v>
      </c>
      <c r="G242" s="174">
        <f t="shared" si="17"/>
        <v>0</v>
      </c>
      <c r="H242" s="174">
        <f t="shared" si="17"/>
        <v>0</v>
      </c>
      <c r="I242" s="174">
        <f t="shared" si="17"/>
        <v>0</v>
      </c>
      <c r="J242" s="3" t="str">
        <f t="shared" si="6"/>
        <v/>
      </c>
      <c r="K242" s="170"/>
    </row>
    <row r="243" spans="1:11" ht="32.4" hidden="1">
      <c r="A243" s="102">
        <v>375</v>
      </c>
      <c r="B243" s="210"/>
      <c r="C243" s="199">
        <v>2969</v>
      </c>
      <c r="D243" s="218" t="s">
        <v>233</v>
      </c>
      <c r="E243" s="201">
        <f t="shared" si="17"/>
        <v>0</v>
      </c>
      <c r="F243" s="201">
        <f t="shared" si="17"/>
        <v>0</v>
      </c>
      <c r="G243" s="201">
        <f t="shared" si="17"/>
        <v>0</v>
      </c>
      <c r="H243" s="201">
        <f t="shared" si="17"/>
        <v>0</v>
      </c>
      <c r="I243" s="201">
        <f t="shared" si="17"/>
        <v>0</v>
      </c>
      <c r="J243" s="3" t="str">
        <f t="shared" si="6"/>
        <v/>
      </c>
      <c r="K243" s="170"/>
    </row>
    <row r="244" spans="1:11" ht="32.4" hidden="1">
      <c r="A244" s="102">
        <v>380</v>
      </c>
      <c r="B244" s="210"/>
      <c r="C244" s="219">
        <v>2970</v>
      </c>
      <c r="D244" s="220" t="s">
        <v>234</v>
      </c>
      <c r="E244" s="221">
        <f t="shared" si="17"/>
        <v>0</v>
      </c>
      <c r="F244" s="221">
        <f t="shared" si="17"/>
        <v>0</v>
      </c>
      <c r="G244" s="221">
        <f t="shared" si="17"/>
        <v>0</v>
      </c>
      <c r="H244" s="221">
        <f t="shared" si="17"/>
        <v>0</v>
      </c>
      <c r="I244" s="221">
        <f t="shared" si="17"/>
        <v>0</v>
      </c>
      <c r="J244" s="3" t="str">
        <f t="shared" si="6"/>
        <v/>
      </c>
      <c r="K244" s="202"/>
    </row>
    <row r="245" spans="1:11" ht="18.75" hidden="1" customHeight="1">
      <c r="A245" s="102">
        <v>385</v>
      </c>
      <c r="B245" s="210"/>
      <c r="C245" s="205">
        <v>2989</v>
      </c>
      <c r="D245" s="222" t="s">
        <v>235</v>
      </c>
      <c r="E245" s="207">
        <f t="shared" si="17"/>
        <v>0</v>
      </c>
      <c r="F245" s="207">
        <f t="shared" si="17"/>
        <v>0</v>
      </c>
      <c r="G245" s="207">
        <f t="shared" si="17"/>
        <v>0</v>
      </c>
      <c r="H245" s="207">
        <f t="shared" si="17"/>
        <v>0</v>
      </c>
      <c r="I245" s="207">
        <f t="shared" si="17"/>
        <v>0</v>
      </c>
      <c r="J245" s="3" t="str">
        <f t="shared" si="6"/>
        <v/>
      </c>
      <c r="K245" s="170"/>
    </row>
    <row r="246" spans="1:11" ht="34.5" hidden="1" customHeight="1">
      <c r="A246" s="102">
        <v>390</v>
      </c>
      <c r="B246" s="179"/>
      <c r="C246" s="196">
        <v>2990</v>
      </c>
      <c r="D246" s="223" t="s">
        <v>236</v>
      </c>
      <c r="E246" s="198">
        <f t="shared" si="17"/>
        <v>0</v>
      </c>
      <c r="F246" s="198">
        <f t="shared" si="17"/>
        <v>0</v>
      </c>
      <c r="G246" s="198">
        <f t="shared" si="17"/>
        <v>0</v>
      </c>
      <c r="H246" s="198">
        <f t="shared" si="17"/>
        <v>0</v>
      </c>
      <c r="I246" s="198">
        <f t="shared" si="17"/>
        <v>0</v>
      </c>
      <c r="J246" s="3" t="str">
        <f t="shared" si="6"/>
        <v/>
      </c>
      <c r="K246" s="170"/>
    </row>
    <row r="247" spans="1:11" ht="18.75" hidden="1" customHeight="1">
      <c r="A247" s="102">
        <v>390</v>
      </c>
      <c r="B247" s="179"/>
      <c r="C247" s="196">
        <v>2991</v>
      </c>
      <c r="D247" s="223" t="s">
        <v>237</v>
      </c>
      <c r="E247" s="198">
        <f t="shared" si="17"/>
        <v>0</v>
      </c>
      <c r="F247" s="198">
        <f t="shared" si="17"/>
        <v>0</v>
      </c>
      <c r="G247" s="198">
        <f t="shared" si="17"/>
        <v>0</v>
      </c>
      <c r="H247" s="198">
        <f t="shared" si="17"/>
        <v>0</v>
      </c>
      <c r="I247" s="198">
        <f t="shared" si="17"/>
        <v>0</v>
      </c>
      <c r="J247" s="3" t="str">
        <f t="shared" si="6"/>
        <v/>
      </c>
      <c r="K247" s="170"/>
    </row>
    <row r="248" spans="1:11" ht="18.75" hidden="1" customHeight="1">
      <c r="A248" s="102">
        <v>395</v>
      </c>
      <c r="B248" s="179"/>
      <c r="C248" s="175">
        <v>2992</v>
      </c>
      <c r="D248" s="214" t="s">
        <v>238</v>
      </c>
      <c r="E248" s="177">
        <f t="shared" si="17"/>
        <v>0</v>
      </c>
      <c r="F248" s="177">
        <f t="shared" si="17"/>
        <v>0</v>
      </c>
      <c r="G248" s="177">
        <f t="shared" si="17"/>
        <v>0</v>
      </c>
      <c r="H248" s="177">
        <f t="shared" si="17"/>
        <v>0</v>
      </c>
      <c r="I248" s="177">
        <f t="shared" si="17"/>
        <v>0</v>
      </c>
      <c r="J248" s="3" t="str">
        <f t="shared" si="6"/>
        <v/>
      </c>
      <c r="K248" s="170"/>
    </row>
    <row r="249" spans="1:11" s="67" customFormat="1" ht="18.75" hidden="1" customHeight="1">
      <c r="A249" s="224">
        <v>397</v>
      </c>
      <c r="B249" s="168">
        <v>3300</v>
      </c>
      <c r="C249" s="225" t="s">
        <v>239</v>
      </c>
      <c r="D249" s="215"/>
      <c r="E249" s="169">
        <f>SUMIF($B$607:$B$12313,$B249,E$607:E$12313)</f>
        <v>0</v>
      </c>
      <c r="F249" s="169">
        <f>SUMIF($B$607:$B$12313,$B249,F$607:F$12313)</f>
        <v>0</v>
      </c>
      <c r="G249" s="169">
        <f>SUMIF($B$607:$B$12313,$B249,G$607:G$12313)</f>
        <v>0</v>
      </c>
      <c r="H249" s="169">
        <f>SUMIF($B$607:$B$12313,$B249,H$607:H$12313)</f>
        <v>0</v>
      </c>
      <c r="I249" s="169">
        <f>SUMIF($B$607:$B$12313,$B249,I$607:I$12313)</f>
        <v>0</v>
      </c>
      <c r="J249" s="3" t="str">
        <f t="shared" si="6"/>
        <v/>
      </c>
      <c r="K249" s="170"/>
    </row>
    <row r="250" spans="1:11" ht="18.75" hidden="1" customHeight="1">
      <c r="A250" s="63">
        <v>398</v>
      </c>
      <c r="B250" s="178"/>
      <c r="C250" s="172">
        <v>3301</v>
      </c>
      <c r="D250" s="226" t="s">
        <v>240</v>
      </c>
      <c r="E250" s="174">
        <f t="shared" ref="E250:I254" si="18">SUMIF($C$607:$C$12313,$C250,E$607:E$12313)</f>
        <v>0</v>
      </c>
      <c r="F250" s="174">
        <f t="shared" si="18"/>
        <v>0</v>
      </c>
      <c r="G250" s="174">
        <f t="shared" si="18"/>
        <v>0</v>
      </c>
      <c r="H250" s="174">
        <f t="shared" si="18"/>
        <v>0</v>
      </c>
      <c r="I250" s="174">
        <f t="shared" si="18"/>
        <v>0</v>
      </c>
      <c r="J250" s="3" t="str">
        <f t="shared" si="6"/>
        <v/>
      </c>
      <c r="K250" s="170"/>
    </row>
    <row r="251" spans="1:11" ht="18.75" hidden="1" customHeight="1">
      <c r="A251" s="63">
        <v>399</v>
      </c>
      <c r="B251" s="178"/>
      <c r="C251" s="180">
        <v>3302</v>
      </c>
      <c r="D251" s="227" t="s">
        <v>241</v>
      </c>
      <c r="E251" s="182">
        <f t="shared" si="18"/>
        <v>0</v>
      </c>
      <c r="F251" s="182">
        <f t="shared" si="18"/>
        <v>0</v>
      </c>
      <c r="G251" s="182">
        <f t="shared" si="18"/>
        <v>0</v>
      </c>
      <c r="H251" s="182">
        <f t="shared" si="18"/>
        <v>0</v>
      </c>
      <c r="I251" s="182">
        <f t="shared" si="18"/>
        <v>0</v>
      </c>
      <c r="J251" s="3" t="str">
        <f t="shared" si="6"/>
        <v/>
      </c>
      <c r="K251" s="170"/>
    </row>
    <row r="252" spans="1:11" ht="18.75" hidden="1" customHeight="1">
      <c r="A252" s="63">
        <v>400</v>
      </c>
      <c r="B252" s="178"/>
      <c r="C252" s="180">
        <v>3304</v>
      </c>
      <c r="D252" s="227" t="s">
        <v>242</v>
      </c>
      <c r="E252" s="182">
        <f t="shared" si="18"/>
        <v>0</v>
      </c>
      <c r="F252" s="182">
        <f t="shared" si="18"/>
        <v>0</v>
      </c>
      <c r="G252" s="182">
        <f t="shared" si="18"/>
        <v>0</v>
      </c>
      <c r="H252" s="182">
        <f t="shared" si="18"/>
        <v>0</v>
      </c>
      <c r="I252" s="182">
        <f t="shared" si="18"/>
        <v>0</v>
      </c>
      <c r="J252" s="3" t="str">
        <f t="shared" si="6"/>
        <v/>
      </c>
      <c r="K252" s="170"/>
    </row>
    <row r="253" spans="1:11" ht="18.75" hidden="1" customHeight="1">
      <c r="A253" s="63">
        <v>401</v>
      </c>
      <c r="B253" s="178"/>
      <c r="C253" s="175">
        <v>3306</v>
      </c>
      <c r="D253" s="228" t="s">
        <v>243</v>
      </c>
      <c r="E253" s="182">
        <f t="shared" si="18"/>
        <v>0</v>
      </c>
      <c r="F253" s="182">
        <f t="shared" si="18"/>
        <v>0</v>
      </c>
      <c r="G253" s="182">
        <f t="shared" si="18"/>
        <v>0</v>
      </c>
      <c r="H253" s="182">
        <f t="shared" si="18"/>
        <v>0</v>
      </c>
      <c r="I253" s="182">
        <f t="shared" si="18"/>
        <v>0</v>
      </c>
      <c r="J253" s="3" t="str">
        <f t="shared" si="6"/>
        <v/>
      </c>
      <c r="K253" s="170"/>
    </row>
    <row r="254" spans="1:11" s="67" customFormat="1" ht="19.5" hidden="1" customHeight="1">
      <c r="A254" s="229">
        <v>404</v>
      </c>
      <c r="B254" s="178"/>
      <c r="C254" s="175">
        <v>3307</v>
      </c>
      <c r="D254" s="228" t="s">
        <v>244</v>
      </c>
      <c r="E254" s="177">
        <f t="shared" si="18"/>
        <v>0</v>
      </c>
      <c r="F254" s="177">
        <f t="shared" si="18"/>
        <v>0</v>
      </c>
      <c r="G254" s="177">
        <f t="shared" si="18"/>
        <v>0</v>
      </c>
      <c r="H254" s="177">
        <f t="shared" si="18"/>
        <v>0</v>
      </c>
      <c r="I254" s="177">
        <f t="shared" si="18"/>
        <v>0</v>
      </c>
      <c r="J254" s="3" t="str">
        <f t="shared" si="6"/>
        <v/>
      </c>
      <c r="K254" s="170"/>
    </row>
    <row r="255" spans="1:11" s="67" customFormat="1" hidden="1">
      <c r="A255" s="229">
        <v>404</v>
      </c>
      <c r="B255" s="168">
        <v>3900</v>
      </c>
      <c r="C255" s="702" t="s">
        <v>245</v>
      </c>
      <c r="D255" s="702"/>
      <c r="E255" s="169">
        <f t="shared" ref="E255:I258" si="19">SUMIF($B$607:$B$12313,$B255,E$607:E$12313)</f>
        <v>0</v>
      </c>
      <c r="F255" s="169">
        <f t="shared" si="19"/>
        <v>0</v>
      </c>
      <c r="G255" s="169">
        <f t="shared" si="19"/>
        <v>0</v>
      </c>
      <c r="H255" s="169">
        <f t="shared" si="19"/>
        <v>0</v>
      </c>
      <c r="I255" s="169">
        <f t="shared" si="19"/>
        <v>0</v>
      </c>
      <c r="J255" s="3" t="str">
        <f t="shared" si="6"/>
        <v/>
      </c>
      <c r="K255" s="170"/>
    </row>
    <row r="256" spans="1:11" s="67" customFormat="1" hidden="1">
      <c r="A256" s="101">
        <v>440</v>
      </c>
      <c r="B256" s="168">
        <v>4000</v>
      </c>
      <c r="C256" s="702" t="s">
        <v>246</v>
      </c>
      <c r="D256" s="702"/>
      <c r="E256" s="169">
        <f t="shared" si="19"/>
        <v>0</v>
      </c>
      <c r="F256" s="169">
        <f t="shared" si="19"/>
        <v>0</v>
      </c>
      <c r="G256" s="169">
        <f t="shared" si="19"/>
        <v>0</v>
      </c>
      <c r="H256" s="169">
        <f t="shared" si="19"/>
        <v>0</v>
      </c>
      <c r="I256" s="169">
        <f t="shared" si="19"/>
        <v>0</v>
      </c>
      <c r="J256" s="3" t="str">
        <f t="shared" si="6"/>
        <v/>
      </c>
      <c r="K256" s="170"/>
    </row>
    <row r="257" spans="1:11" s="67" customFormat="1" hidden="1">
      <c r="A257" s="101">
        <v>450</v>
      </c>
      <c r="B257" s="168">
        <v>4100</v>
      </c>
      <c r="C257" s="702" t="s">
        <v>247</v>
      </c>
      <c r="D257" s="702"/>
      <c r="E257" s="169">
        <f t="shared" si="19"/>
        <v>0</v>
      </c>
      <c r="F257" s="169">
        <f t="shared" si="19"/>
        <v>0</v>
      </c>
      <c r="G257" s="169">
        <f t="shared" si="19"/>
        <v>0</v>
      </c>
      <c r="H257" s="169">
        <f t="shared" si="19"/>
        <v>0</v>
      </c>
      <c r="I257" s="169">
        <f t="shared" si="19"/>
        <v>0</v>
      </c>
      <c r="J257" s="3" t="str">
        <f t="shared" si="6"/>
        <v/>
      </c>
      <c r="K257" s="170"/>
    </row>
    <row r="258" spans="1:11" s="67" customFormat="1">
      <c r="A258" s="101">
        <v>495</v>
      </c>
      <c r="B258" s="168">
        <v>4200</v>
      </c>
      <c r="C258" s="702" t="s">
        <v>248</v>
      </c>
      <c r="D258" s="702"/>
      <c r="E258" s="169">
        <f t="shared" si="19"/>
        <v>700</v>
      </c>
      <c r="F258" s="169">
        <f t="shared" si="19"/>
        <v>3000</v>
      </c>
      <c r="G258" s="169">
        <f t="shared" si="19"/>
        <v>3000</v>
      </c>
      <c r="H258" s="169">
        <f t="shared" si="19"/>
        <v>3000</v>
      </c>
      <c r="I258" s="169">
        <f t="shared" si="19"/>
        <v>3000</v>
      </c>
      <c r="J258" s="3">
        <f t="shared" si="6"/>
        <v>1</v>
      </c>
      <c r="K258" s="170"/>
    </row>
    <row r="259" spans="1:11" ht="18.75" hidden="1" customHeight="1">
      <c r="A259" s="102">
        <v>500</v>
      </c>
      <c r="B259" s="230"/>
      <c r="C259" s="172">
        <v>4201</v>
      </c>
      <c r="D259" s="173" t="s">
        <v>249</v>
      </c>
      <c r="E259" s="174">
        <f t="shared" ref="E259:I264" si="20">SUMIF($C$607:$C$12313,$C259,E$607:E$12313)</f>
        <v>0</v>
      </c>
      <c r="F259" s="174">
        <f t="shared" si="20"/>
        <v>0</v>
      </c>
      <c r="G259" s="174">
        <f t="shared" si="20"/>
        <v>0</v>
      </c>
      <c r="H259" s="174">
        <f t="shared" si="20"/>
        <v>0</v>
      </c>
      <c r="I259" s="174">
        <f t="shared" si="20"/>
        <v>0</v>
      </c>
      <c r="J259" s="3" t="str">
        <f t="shared" si="6"/>
        <v/>
      </c>
      <c r="K259" s="170"/>
    </row>
    <row r="260" spans="1:11" ht="18.75" hidden="1" customHeight="1">
      <c r="A260" s="102">
        <v>505</v>
      </c>
      <c r="B260" s="230"/>
      <c r="C260" s="180">
        <v>4202</v>
      </c>
      <c r="D260" s="231" t="s">
        <v>250</v>
      </c>
      <c r="E260" s="182">
        <f t="shared" si="20"/>
        <v>0</v>
      </c>
      <c r="F260" s="182">
        <f t="shared" si="20"/>
        <v>0</v>
      </c>
      <c r="G260" s="182">
        <f t="shared" si="20"/>
        <v>0</v>
      </c>
      <c r="H260" s="182">
        <f t="shared" si="20"/>
        <v>0</v>
      </c>
      <c r="I260" s="182">
        <f t="shared" si="20"/>
        <v>0</v>
      </c>
      <c r="J260" s="3" t="str">
        <f t="shared" si="6"/>
        <v/>
      </c>
      <c r="K260" s="170"/>
    </row>
    <row r="261" spans="1:11" ht="18.75" customHeight="1">
      <c r="A261" s="102">
        <v>510</v>
      </c>
      <c r="B261" s="230"/>
      <c r="C261" s="180">
        <v>4214</v>
      </c>
      <c r="D261" s="231" t="s">
        <v>251</v>
      </c>
      <c r="E261" s="182">
        <f t="shared" si="20"/>
        <v>700</v>
      </c>
      <c r="F261" s="182">
        <f t="shared" si="20"/>
        <v>3000</v>
      </c>
      <c r="G261" s="182">
        <f t="shared" si="20"/>
        <v>0</v>
      </c>
      <c r="H261" s="182">
        <f t="shared" si="20"/>
        <v>0</v>
      </c>
      <c r="I261" s="182">
        <f t="shared" si="20"/>
        <v>0</v>
      </c>
      <c r="J261" s="3">
        <f t="shared" si="6"/>
        <v>1</v>
      </c>
      <c r="K261" s="170"/>
    </row>
    <row r="262" spans="1:11" ht="18.75" hidden="1" customHeight="1">
      <c r="A262" s="102">
        <v>515</v>
      </c>
      <c r="B262" s="230"/>
      <c r="C262" s="180">
        <v>4217</v>
      </c>
      <c r="D262" s="231" t="s">
        <v>252</v>
      </c>
      <c r="E262" s="182">
        <f t="shared" si="20"/>
        <v>0</v>
      </c>
      <c r="F262" s="182">
        <f t="shared" si="20"/>
        <v>0</v>
      </c>
      <c r="G262" s="182">
        <f t="shared" si="20"/>
        <v>0</v>
      </c>
      <c r="H262" s="182">
        <f t="shared" si="20"/>
        <v>0</v>
      </c>
      <c r="I262" s="182">
        <f t="shared" si="20"/>
        <v>0</v>
      </c>
      <c r="J262" s="3" t="str">
        <f t="shared" si="6"/>
        <v/>
      </c>
      <c r="K262" s="170"/>
    </row>
    <row r="263" spans="1:11" ht="18.75" hidden="1" customHeight="1">
      <c r="A263" s="102">
        <v>520</v>
      </c>
      <c r="B263" s="230"/>
      <c r="C263" s="180">
        <v>4218</v>
      </c>
      <c r="D263" s="181" t="s">
        <v>253</v>
      </c>
      <c r="E263" s="182">
        <f t="shared" si="20"/>
        <v>0</v>
      </c>
      <c r="F263" s="182">
        <f t="shared" si="20"/>
        <v>0</v>
      </c>
      <c r="G263" s="182">
        <f t="shared" si="20"/>
        <v>0</v>
      </c>
      <c r="H263" s="182">
        <f t="shared" si="20"/>
        <v>0</v>
      </c>
      <c r="I263" s="182">
        <f t="shared" si="20"/>
        <v>0</v>
      </c>
      <c r="J263" s="3" t="str">
        <f t="shared" si="6"/>
        <v/>
      </c>
      <c r="K263" s="170"/>
    </row>
    <row r="264" spans="1:11" ht="18.75" hidden="1" customHeight="1">
      <c r="A264" s="102">
        <v>525</v>
      </c>
      <c r="B264" s="230"/>
      <c r="C264" s="175">
        <v>4219</v>
      </c>
      <c r="D264" s="232" t="s">
        <v>254</v>
      </c>
      <c r="E264" s="177">
        <f t="shared" si="20"/>
        <v>0</v>
      </c>
      <c r="F264" s="177">
        <f t="shared" si="20"/>
        <v>0</v>
      </c>
      <c r="G264" s="177">
        <f t="shared" si="20"/>
        <v>0</v>
      </c>
      <c r="H264" s="177">
        <f t="shared" si="20"/>
        <v>0</v>
      </c>
      <c r="I264" s="177">
        <f t="shared" si="20"/>
        <v>0</v>
      </c>
      <c r="J264" s="3" t="str">
        <f t="shared" si="6"/>
        <v/>
      </c>
      <c r="K264" s="170"/>
    </row>
    <row r="265" spans="1:11" s="67" customFormat="1" hidden="1">
      <c r="A265" s="101">
        <v>635</v>
      </c>
      <c r="B265" s="168">
        <v>4300</v>
      </c>
      <c r="C265" s="702" t="s">
        <v>255</v>
      </c>
      <c r="D265" s="702"/>
      <c r="E265" s="169">
        <f>SUMIF($B$607:$B$12313,$B265,E$607:E$12313)</f>
        <v>0</v>
      </c>
      <c r="F265" s="169">
        <f>SUMIF($B$607:$B$12313,$B265,F$607:F$12313)</f>
        <v>0</v>
      </c>
      <c r="G265" s="169">
        <f>SUMIF($B$607:$B$12313,$B265,G$607:G$12313)</f>
        <v>0</v>
      </c>
      <c r="H265" s="169">
        <f>SUMIF($B$607:$B$12313,$B265,H$607:H$12313)</f>
        <v>0</v>
      </c>
      <c r="I265" s="169">
        <f>SUMIF($B$607:$B$12313,$B265,I$607:I$12313)</f>
        <v>0</v>
      </c>
      <c r="J265" s="3" t="str">
        <f t="shared" si="6"/>
        <v/>
      </c>
      <c r="K265" s="170"/>
    </row>
    <row r="266" spans="1:11" ht="18.75" hidden="1" customHeight="1">
      <c r="A266" s="102">
        <v>640</v>
      </c>
      <c r="B266" s="230"/>
      <c r="C266" s="172">
        <v>4301</v>
      </c>
      <c r="D266" s="192" t="s">
        <v>256</v>
      </c>
      <c r="E266" s="174">
        <f t="shared" ref="E266:I268" si="21">SUMIF($C$607:$C$12313,$C266,E$607:E$12313)</f>
        <v>0</v>
      </c>
      <c r="F266" s="174">
        <f t="shared" si="21"/>
        <v>0</v>
      </c>
      <c r="G266" s="174">
        <f t="shared" si="21"/>
        <v>0</v>
      </c>
      <c r="H266" s="174">
        <f t="shared" si="21"/>
        <v>0</v>
      </c>
      <c r="I266" s="174">
        <f t="shared" si="21"/>
        <v>0</v>
      </c>
      <c r="J266" s="3" t="str">
        <f t="shared" si="6"/>
        <v/>
      </c>
      <c r="K266" s="170"/>
    </row>
    <row r="267" spans="1:11" ht="18.75" hidden="1" customHeight="1">
      <c r="A267" s="102">
        <v>645</v>
      </c>
      <c r="B267" s="230"/>
      <c r="C267" s="180">
        <v>4302</v>
      </c>
      <c r="D267" s="231" t="s">
        <v>257</v>
      </c>
      <c r="E267" s="182">
        <f t="shared" si="21"/>
        <v>0</v>
      </c>
      <c r="F267" s="182">
        <f t="shared" si="21"/>
        <v>0</v>
      </c>
      <c r="G267" s="182">
        <f t="shared" si="21"/>
        <v>0</v>
      </c>
      <c r="H267" s="182">
        <f t="shared" si="21"/>
        <v>0</v>
      </c>
      <c r="I267" s="182">
        <f t="shared" si="21"/>
        <v>0</v>
      </c>
      <c r="J267" s="3" t="str">
        <f t="shared" si="6"/>
        <v/>
      </c>
      <c r="K267" s="170"/>
    </row>
    <row r="268" spans="1:11" ht="18.75" hidden="1" customHeight="1">
      <c r="A268" s="102">
        <v>650</v>
      </c>
      <c r="B268" s="230"/>
      <c r="C268" s="175">
        <v>4309</v>
      </c>
      <c r="D268" s="184" t="s">
        <v>258</v>
      </c>
      <c r="E268" s="177">
        <f t="shared" si="21"/>
        <v>0</v>
      </c>
      <c r="F268" s="177">
        <f t="shared" si="21"/>
        <v>0</v>
      </c>
      <c r="G268" s="177">
        <f t="shared" si="21"/>
        <v>0</v>
      </c>
      <c r="H268" s="177">
        <f t="shared" si="21"/>
        <v>0</v>
      </c>
      <c r="I268" s="177">
        <f t="shared" si="21"/>
        <v>0</v>
      </c>
      <c r="J268" s="3" t="str">
        <f t="shared" si="6"/>
        <v/>
      </c>
      <c r="K268" s="170"/>
    </row>
    <row r="269" spans="1:11" s="67" customFormat="1" hidden="1">
      <c r="A269" s="101">
        <v>655</v>
      </c>
      <c r="B269" s="168">
        <v>4400</v>
      </c>
      <c r="C269" s="702" t="s">
        <v>259</v>
      </c>
      <c r="D269" s="702"/>
      <c r="E269" s="169">
        <f t="shared" ref="E269:I272" si="22">SUMIF($B$607:$B$12313,$B269,E$607:E$12313)</f>
        <v>0</v>
      </c>
      <c r="F269" s="169">
        <f t="shared" si="22"/>
        <v>0</v>
      </c>
      <c r="G269" s="169">
        <f t="shared" si="22"/>
        <v>0</v>
      </c>
      <c r="H269" s="169">
        <f t="shared" si="22"/>
        <v>0</v>
      </c>
      <c r="I269" s="169">
        <f t="shared" si="22"/>
        <v>0</v>
      </c>
      <c r="J269" s="3" t="str">
        <f t="shared" si="6"/>
        <v/>
      </c>
      <c r="K269" s="170"/>
    </row>
    <row r="270" spans="1:11" s="67" customFormat="1" hidden="1">
      <c r="A270" s="101">
        <v>665</v>
      </c>
      <c r="B270" s="168">
        <v>4500</v>
      </c>
      <c r="C270" s="702" t="s">
        <v>260</v>
      </c>
      <c r="D270" s="702"/>
      <c r="E270" s="169">
        <f t="shared" si="22"/>
        <v>0</v>
      </c>
      <c r="F270" s="169">
        <f t="shared" si="22"/>
        <v>0</v>
      </c>
      <c r="G270" s="169">
        <f t="shared" si="22"/>
        <v>0</v>
      </c>
      <c r="H270" s="169">
        <f t="shared" si="22"/>
        <v>0</v>
      </c>
      <c r="I270" s="169">
        <f t="shared" si="22"/>
        <v>0</v>
      </c>
      <c r="J270" s="3" t="str">
        <f t="shared" si="6"/>
        <v/>
      </c>
      <c r="K270" s="170"/>
    </row>
    <row r="271" spans="1:11" s="67" customFormat="1" ht="18.75" customHeight="1">
      <c r="A271" s="101">
        <v>675</v>
      </c>
      <c r="B271" s="168">
        <v>4600</v>
      </c>
      <c r="C271" s="703" t="s">
        <v>261</v>
      </c>
      <c r="D271" s="703"/>
      <c r="E271" s="169">
        <f t="shared" si="22"/>
        <v>3700</v>
      </c>
      <c r="F271" s="169">
        <f t="shared" si="22"/>
        <v>5000</v>
      </c>
      <c r="G271" s="169">
        <f t="shared" si="22"/>
        <v>5000</v>
      </c>
      <c r="H271" s="169">
        <f t="shared" si="22"/>
        <v>5000</v>
      </c>
      <c r="I271" s="169">
        <f t="shared" si="22"/>
        <v>5000</v>
      </c>
      <c r="J271" s="3">
        <f t="shared" si="6"/>
        <v>1</v>
      </c>
      <c r="K271" s="202"/>
    </row>
    <row r="272" spans="1:11" s="67" customFormat="1" hidden="1">
      <c r="A272" s="101">
        <v>685</v>
      </c>
      <c r="B272" s="168">
        <v>4900</v>
      </c>
      <c r="C272" s="702" t="s">
        <v>262</v>
      </c>
      <c r="D272" s="702"/>
      <c r="E272" s="169">
        <f t="shared" si="22"/>
        <v>0</v>
      </c>
      <c r="F272" s="169">
        <f t="shared" si="22"/>
        <v>0</v>
      </c>
      <c r="G272" s="169">
        <f t="shared" si="22"/>
        <v>0</v>
      </c>
      <c r="H272" s="169">
        <f t="shared" si="22"/>
        <v>0</v>
      </c>
      <c r="I272" s="169">
        <f t="shared" si="22"/>
        <v>0</v>
      </c>
      <c r="J272" s="3" t="str">
        <f t="shared" si="6"/>
        <v/>
      </c>
      <c r="K272" s="202"/>
    </row>
    <row r="273" spans="1:11" ht="18.75" hidden="1" customHeight="1">
      <c r="A273" s="102">
        <v>690</v>
      </c>
      <c r="B273" s="230"/>
      <c r="C273" s="172">
        <v>4901</v>
      </c>
      <c r="D273" s="233" t="s">
        <v>263</v>
      </c>
      <c r="E273" s="174">
        <f t="shared" ref="E273:I274" si="23">SUMIF($C$607:$C$12313,$C273,E$607:E$12313)</f>
        <v>0</v>
      </c>
      <c r="F273" s="174">
        <f t="shared" si="23"/>
        <v>0</v>
      </c>
      <c r="G273" s="174">
        <f t="shared" si="23"/>
        <v>0</v>
      </c>
      <c r="H273" s="174">
        <f t="shared" si="23"/>
        <v>0</v>
      </c>
      <c r="I273" s="174">
        <f t="shared" si="23"/>
        <v>0</v>
      </c>
      <c r="J273" s="3" t="str">
        <f t="shared" si="6"/>
        <v/>
      </c>
      <c r="K273" s="202"/>
    </row>
    <row r="274" spans="1:11" ht="18.75" hidden="1" customHeight="1">
      <c r="A274" s="102">
        <v>695</v>
      </c>
      <c r="B274" s="230"/>
      <c r="C274" s="175">
        <v>4902</v>
      </c>
      <c r="D274" s="184" t="s">
        <v>264</v>
      </c>
      <c r="E274" s="177">
        <f t="shared" si="23"/>
        <v>0</v>
      </c>
      <c r="F274" s="177">
        <f t="shared" si="23"/>
        <v>0</v>
      </c>
      <c r="G274" s="177">
        <f t="shared" si="23"/>
        <v>0</v>
      </c>
      <c r="H274" s="177">
        <f t="shared" si="23"/>
        <v>0</v>
      </c>
      <c r="I274" s="177">
        <f t="shared" si="23"/>
        <v>0</v>
      </c>
      <c r="J274" s="3" t="str">
        <f t="shared" si="6"/>
        <v/>
      </c>
      <c r="K274" s="170"/>
    </row>
    <row r="275" spans="1:11" s="235" customFormat="1">
      <c r="A275" s="101">
        <v>700</v>
      </c>
      <c r="B275" s="234">
        <v>5100</v>
      </c>
      <c r="C275" s="705" t="s">
        <v>265</v>
      </c>
      <c r="D275" s="705"/>
      <c r="E275" s="169">
        <f t="shared" ref="E275:I276" si="24">SUMIF($B$607:$B$12313,$B275,E$607:E$12313)</f>
        <v>122600</v>
      </c>
      <c r="F275" s="169">
        <f t="shared" si="24"/>
        <v>409400</v>
      </c>
      <c r="G275" s="169">
        <f t="shared" si="24"/>
        <v>0</v>
      </c>
      <c r="H275" s="169">
        <f t="shared" si="24"/>
        <v>0</v>
      </c>
      <c r="I275" s="169">
        <f t="shared" si="24"/>
        <v>0</v>
      </c>
      <c r="J275" s="3">
        <f t="shared" si="6"/>
        <v>1</v>
      </c>
      <c r="K275" s="170"/>
    </row>
    <row r="276" spans="1:11" s="235" customFormat="1">
      <c r="A276" s="101">
        <v>710</v>
      </c>
      <c r="B276" s="234">
        <v>5200</v>
      </c>
      <c r="C276" s="705" t="s">
        <v>266</v>
      </c>
      <c r="D276" s="705"/>
      <c r="E276" s="169">
        <f t="shared" si="24"/>
        <v>22600</v>
      </c>
      <c r="F276" s="169">
        <f t="shared" si="24"/>
        <v>776500</v>
      </c>
      <c r="G276" s="169">
        <f t="shared" si="24"/>
        <v>776500</v>
      </c>
      <c r="H276" s="169">
        <f t="shared" si="24"/>
        <v>776500</v>
      </c>
      <c r="I276" s="169">
        <f t="shared" si="24"/>
        <v>776500</v>
      </c>
      <c r="J276" s="3">
        <f t="shared" si="6"/>
        <v>1</v>
      </c>
      <c r="K276" s="170"/>
    </row>
    <row r="277" spans="1:11" s="239" customFormat="1" ht="18.75" customHeight="1">
      <c r="A277" s="102">
        <v>715</v>
      </c>
      <c r="B277" s="236"/>
      <c r="C277" s="237">
        <v>5201</v>
      </c>
      <c r="D277" s="238" t="s">
        <v>267</v>
      </c>
      <c r="E277" s="174">
        <f t="shared" ref="E277:I283" si="25">SUMIF($C$607:$C$12313,$C277,E$607:E$12313)</f>
        <v>9300</v>
      </c>
      <c r="F277" s="174">
        <f t="shared" si="25"/>
        <v>3000</v>
      </c>
      <c r="G277" s="174">
        <f t="shared" si="25"/>
        <v>3000</v>
      </c>
      <c r="H277" s="174">
        <f t="shared" si="25"/>
        <v>5000</v>
      </c>
      <c r="I277" s="174">
        <f t="shared" si="25"/>
        <v>5000</v>
      </c>
      <c r="J277" s="3">
        <f t="shared" si="6"/>
        <v>1</v>
      </c>
      <c r="K277" s="170"/>
    </row>
    <row r="278" spans="1:11" s="239" customFormat="1" ht="18.75" hidden="1" customHeight="1">
      <c r="A278" s="102">
        <v>720</v>
      </c>
      <c r="B278" s="236"/>
      <c r="C278" s="240">
        <v>5202</v>
      </c>
      <c r="D278" s="241" t="s">
        <v>268</v>
      </c>
      <c r="E278" s="182">
        <f t="shared" si="25"/>
        <v>0</v>
      </c>
      <c r="F278" s="182">
        <f t="shared" si="25"/>
        <v>0</v>
      </c>
      <c r="G278" s="182">
        <f t="shared" si="25"/>
        <v>0</v>
      </c>
      <c r="H278" s="182">
        <f t="shared" si="25"/>
        <v>0</v>
      </c>
      <c r="I278" s="182">
        <f t="shared" si="25"/>
        <v>0</v>
      </c>
      <c r="J278" s="3" t="str">
        <f t="shared" si="6"/>
        <v/>
      </c>
      <c r="K278" s="170"/>
    </row>
    <row r="279" spans="1:11" s="239" customFormat="1" ht="18.75" customHeight="1">
      <c r="A279" s="102">
        <v>725</v>
      </c>
      <c r="B279" s="236"/>
      <c r="C279" s="240">
        <v>5203</v>
      </c>
      <c r="D279" s="241" t="s">
        <v>269</v>
      </c>
      <c r="E279" s="182">
        <f t="shared" si="25"/>
        <v>7000</v>
      </c>
      <c r="F279" s="182">
        <f t="shared" si="25"/>
        <v>0</v>
      </c>
      <c r="G279" s="182">
        <f t="shared" si="25"/>
        <v>0</v>
      </c>
      <c r="H279" s="182">
        <f t="shared" si="25"/>
        <v>0</v>
      </c>
      <c r="I279" s="182">
        <f t="shared" si="25"/>
        <v>0</v>
      </c>
      <c r="J279" s="3">
        <f t="shared" si="6"/>
        <v>1</v>
      </c>
      <c r="K279" s="170"/>
    </row>
    <row r="280" spans="1:11" s="239" customFormat="1" ht="18.75" hidden="1" customHeight="1">
      <c r="A280" s="102">
        <v>730</v>
      </c>
      <c r="B280" s="236"/>
      <c r="C280" s="240">
        <v>5204</v>
      </c>
      <c r="D280" s="241" t="s">
        <v>270</v>
      </c>
      <c r="E280" s="182">
        <f t="shared" si="25"/>
        <v>0</v>
      </c>
      <c r="F280" s="182">
        <f t="shared" si="25"/>
        <v>0</v>
      </c>
      <c r="G280" s="182">
        <f t="shared" si="25"/>
        <v>0</v>
      </c>
      <c r="H280" s="182">
        <f t="shared" si="25"/>
        <v>0</v>
      </c>
      <c r="I280" s="182">
        <f t="shared" si="25"/>
        <v>0</v>
      </c>
      <c r="J280" s="3" t="str">
        <f t="shared" si="6"/>
        <v/>
      </c>
      <c r="K280" s="170"/>
    </row>
    <row r="281" spans="1:11" s="239" customFormat="1" ht="18.75" customHeight="1">
      <c r="A281" s="102">
        <v>735</v>
      </c>
      <c r="B281" s="236"/>
      <c r="C281" s="240">
        <v>5205</v>
      </c>
      <c r="D281" s="241" t="s">
        <v>271</v>
      </c>
      <c r="E281" s="182">
        <f t="shared" si="25"/>
        <v>1100</v>
      </c>
      <c r="F281" s="182">
        <f t="shared" si="25"/>
        <v>0</v>
      </c>
      <c r="G281" s="182">
        <f t="shared" si="25"/>
        <v>0</v>
      </c>
      <c r="H281" s="182">
        <f t="shared" si="25"/>
        <v>0</v>
      </c>
      <c r="I281" s="182">
        <f t="shared" si="25"/>
        <v>0</v>
      </c>
      <c r="J281" s="3">
        <f t="shared" si="6"/>
        <v>1</v>
      </c>
      <c r="K281" s="170"/>
    </row>
    <row r="282" spans="1:11" s="239" customFormat="1" ht="18.75" customHeight="1">
      <c r="A282" s="102">
        <v>740</v>
      </c>
      <c r="B282" s="236"/>
      <c r="C282" s="240">
        <v>5206</v>
      </c>
      <c r="D282" s="241" t="s">
        <v>272</v>
      </c>
      <c r="E282" s="182">
        <f t="shared" si="25"/>
        <v>5200</v>
      </c>
      <c r="F282" s="182">
        <f t="shared" si="25"/>
        <v>0</v>
      </c>
      <c r="G282" s="182">
        <f t="shared" si="25"/>
        <v>0</v>
      </c>
      <c r="H282" s="182">
        <f t="shared" si="25"/>
        <v>0</v>
      </c>
      <c r="I282" s="182">
        <f t="shared" si="25"/>
        <v>0</v>
      </c>
      <c r="J282" s="3">
        <f t="shared" si="6"/>
        <v>1</v>
      </c>
      <c r="K282" s="170"/>
    </row>
    <row r="283" spans="1:11" s="239" customFormat="1" ht="18.75" hidden="1" customHeight="1">
      <c r="A283" s="102">
        <v>745</v>
      </c>
      <c r="B283" s="236"/>
      <c r="C283" s="242">
        <v>5219</v>
      </c>
      <c r="D283" s="243" t="s">
        <v>273</v>
      </c>
      <c r="E283" s="177">
        <f t="shared" si="25"/>
        <v>0</v>
      </c>
      <c r="F283" s="177">
        <f t="shared" si="25"/>
        <v>0</v>
      </c>
      <c r="G283" s="177">
        <f t="shared" si="25"/>
        <v>0</v>
      </c>
      <c r="H283" s="177">
        <f t="shared" si="25"/>
        <v>0</v>
      </c>
      <c r="I283" s="177">
        <f t="shared" si="25"/>
        <v>0</v>
      </c>
      <c r="J283" s="3" t="str">
        <f t="shared" si="6"/>
        <v/>
      </c>
      <c r="K283" s="170"/>
    </row>
    <row r="284" spans="1:11" s="235" customFormat="1" hidden="1">
      <c r="A284" s="101">
        <v>750</v>
      </c>
      <c r="B284" s="234">
        <v>5300</v>
      </c>
      <c r="C284" s="705" t="s">
        <v>274</v>
      </c>
      <c r="D284" s="705"/>
      <c r="E284" s="169">
        <f>SUMIF($B$607:$B$12313,$B284,E$607:E$12313)</f>
        <v>0</v>
      </c>
      <c r="F284" s="169">
        <f>SUMIF($B$607:$B$12313,$B284,F$607:F$12313)</f>
        <v>0</v>
      </c>
      <c r="G284" s="169">
        <f>SUMIF($B$607:$B$12313,$B284,G$607:G$12313)</f>
        <v>0</v>
      </c>
      <c r="H284" s="169">
        <f>SUMIF($B$607:$B$12313,$B284,H$607:H$12313)</f>
        <v>0</v>
      </c>
      <c r="I284" s="169">
        <f>SUMIF($B$607:$B$12313,$B284,I$607:I$12313)</f>
        <v>0</v>
      </c>
      <c r="J284" s="3" t="str">
        <f t="shared" si="6"/>
        <v/>
      </c>
      <c r="K284" s="170"/>
    </row>
    <row r="285" spans="1:11" s="239" customFormat="1" ht="18.75" hidden="1" customHeight="1">
      <c r="A285" s="102">
        <v>755</v>
      </c>
      <c r="B285" s="236"/>
      <c r="C285" s="237">
        <v>5301</v>
      </c>
      <c r="D285" s="238" t="s">
        <v>275</v>
      </c>
      <c r="E285" s="174">
        <f t="shared" ref="E285:I286" si="26">SUMIF($C$607:$C$12313,$C285,E$607:E$12313)</f>
        <v>0</v>
      </c>
      <c r="F285" s="174">
        <f t="shared" si="26"/>
        <v>0</v>
      </c>
      <c r="G285" s="174">
        <f t="shared" si="26"/>
        <v>0</v>
      </c>
      <c r="H285" s="174">
        <f t="shared" si="26"/>
        <v>0</v>
      </c>
      <c r="I285" s="174">
        <f t="shared" si="26"/>
        <v>0</v>
      </c>
      <c r="J285" s="3" t="str">
        <f t="shared" si="6"/>
        <v/>
      </c>
      <c r="K285" s="170"/>
    </row>
    <row r="286" spans="1:11" s="239" customFormat="1" ht="18.75" hidden="1" customHeight="1">
      <c r="A286" s="102">
        <v>760</v>
      </c>
      <c r="B286" s="236"/>
      <c r="C286" s="242">
        <v>5309</v>
      </c>
      <c r="D286" s="243" t="s">
        <v>276</v>
      </c>
      <c r="E286" s="177">
        <f t="shared" si="26"/>
        <v>0</v>
      </c>
      <c r="F286" s="177">
        <f t="shared" si="26"/>
        <v>0</v>
      </c>
      <c r="G286" s="177">
        <f t="shared" si="26"/>
        <v>0</v>
      </c>
      <c r="H286" s="177">
        <f t="shared" si="26"/>
        <v>0</v>
      </c>
      <c r="I286" s="177">
        <f t="shared" si="26"/>
        <v>0</v>
      </c>
      <c r="J286" s="3" t="str">
        <f t="shared" si="6"/>
        <v/>
      </c>
      <c r="K286" s="170"/>
    </row>
    <row r="287" spans="1:11" s="235" customFormat="1" hidden="1">
      <c r="A287" s="101">
        <v>765</v>
      </c>
      <c r="B287" s="234">
        <v>5400</v>
      </c>
      <c r="C287" s="705" t="s">
        <v>277</v>
      </c>
      <c r="D287" s="705"/>
      <c r="E287" s="169">
        <f t="shared" ref="E287:I288" si="27">SUMIF($B$607:$B$12313,$B287,E$607:E$12313)</f>
        <v>0</v>
      </c>
      <c r="F287" s="169">
        <f t="shared" si="27"/>
        <v>0</v>
      </c>
      <c r="G287" s="169">
        <f t="shared" si="27"/>
        <v>0</v>
      </c>
      <c r="H287" s="169">
        <f t="shared" si="27"/>
        <v>0</v>
      </c>
      <c r="I287" s="169">
        <f t="shared" si="27"/>
        <v>0</v>
      </c>
      <c r="J287" s="3" t="str">
        <f t="shared" si="6"/>
        <v/>
      </c>
      <c r="K287" s="170"/>
    </row>
    <row r="288" spans="1:11" s="67" customFormat="1" hidden="1">
      <c r="A288" s="101">
        <v>775</v>
      </c>
      <c r="B288" s="168">
        <v>5500</v>
      </c>
      <c r="C288" s="702" t="s">
        <v>278</v>
      </c>
      <c r="D288" s="702"/>
      <c r="E288" s="169">
        <f t="shared" si="27"/>
        <v>0</v>
      </c>
      <c r="F288" s="169">
        <f t="shared" si="27"/>
        <v>0</v>
      </c>
      <c r="G288" s="169">
        <f t="shared" si="27"/>
        <v>0</v>
      </c>
      <c r="H288" s="169">
        <f t="shared" si="27"/>
        <v>0</v>
      </c>
      <c r="I288" s="169">
        <f t="shared" si="27"/>
        <v>0</v>
      </c>
      <c r="J288" s="3" t="str">
        <f t="shared" si="6"/>
        <v/>
      </c>
      <c r="K288" s="170"/>
    </row>
    <row r="289" spans="1:53" ht="18.75" hidden="1" customHeight="1">
      <c r="A289" s="102">
        <v>780</v>
      </c>
      <c r="B289" s="230"/>
      <c r="C289" s="172">
        <v>5501</v>
      </c>
      <c r="D289" s="192" t="s">
        <v>279</v>
      </c>
      <c r="E289" s="174">
        <f t="shared" ref="E289:I292" si="28">SUMIF($C$607:$C$12313,$C289,E$607:E$12313)</f>
        <v>0</v>
      </c>
      <c r="F289" s="174">
        <f t="shared" si="28"/>
        <v>0</v>
      </c>
      <c r="G289" s="174">
        <f t="shared" si="28"/>
        <v>0</v>
      </c>
      <c r="H289" s="174">
        <f t="shared" si="28"/>
        <v>0</v>
      </c>
      <c r="I289" s="174">
        <f t="shared" si="28"/>
        <v>0</v>
      </c>
      <c r="J289" s="3" t="str">
        <f t="shared" si="6"/>
        <v/>
      </c>
      <c r="K289" s="170"/>
    </row>
    <row r="290" spans="1:53" ht="18.75" hidden="1" customHeight="1">
      <c r="A290" s="102">
        <v>785</v>
      </c>
      <c r="B290" s="230"/>
      <c r="C290" s="180">
        <v>5502</v>
      </c>
      <c r="D290" s="181" t="s">
        <v>280</v>
      </c>
      <c r="E290" s="182">
        <f t="shared" si="28"/>
        <v>0</v>
      </c>
      <c r="F290" s="182">
        <f t="shared" si="28"/>
        <v>0</v>
      </c>
      <c r="G290" s="182">
        <f t="shared" si="28"/>
        <v>0</v>
      </c>
      <c r="H290" s="182">
        <f t="shared" si="28"/>
        <v>0</v>
      </c>
      <c r="I290" s="182">
        <f t="shared" si="28"/>
        <v>0</v>
      </c>
      <c r="J290" s="3" t="str">
        <f t="shared" si="6"/>
        <v/>
      </c>
      <c r="K290" s="170"/>
    </row>
    <row r="291" spans="1:53" ht="18.75" hidden="1" customHeight="1">
      <c r="A291" s="102">
        <v>790</v>
      </c>
      <c r="B291" s="230"/>
      <c r="C291" s="180">
        <v>5503</v>
      </c>
      <c r="D291" s="231" t="s">
        <v>281</v>
      </c>
      <c r="E291" s="182">
        <f t="shared" si="28"/>
        <v>0</v>
      </c>
      <c r="F291" s="182">
        <f t="shared" si="28"/>
        <v>0</v>
      </c>
      <c r="G291" s="182">
        <f t="shared" si="28"/>
        <v>0</v>
      </c>
      <c r="H291" s="182">
        <f t="shared" si="28"/>
        <v>0</v>
      </c>
      <c r="I291" s="182">
        <f t="shared" si="28"/>
        <v>0</v>
      </c>
      <c r="J291" s="3" t="str">
        <f t="shared" si="6"/>
        <v/>
      </c>
      <c r="K291" s="170"/>
    </row>
    <row r="292" spans="1:53" ht="18.75" hidden="1" customHeight="1">
      <c r="A292" s="102">
        <v>795</v>
      </c>
      <c r="B292" s="230"/>
      <c r="C292" s="175">
        <v>5504</v>
      </c>
      <c r="D292" s="208" t="s">
        <v>282</v>
      </c>
      <c r="E292" s="177">
        <f t="shared" si="28"/>
        <v>0</v>
      </c>
      <c r="F292" s="177">
        <f t="shared" si="28"/>
        <v>0</v>
      </c>
      <c r="G292" s="177">
        <f t="shared" si="28"/>
        <v>0</v>
      </c>
      <c r="H292" s="177">
        <f t="shared" si="28"/>
        <v>0</v>
      </c>
      <c r="I292" s="177">
        <f t="shared" si="28"/>
        <v>0</v>
      </c>
      <c r="J292" s="3" t="str">
        <f t="shared" si="6"/>
        <v/>
      </c>
      <c r="K292" s="170"/>
    </row>
    <row r="293" spans="1:53" s="235" customFormat="1" ht="18.75" hidden="1" customHeight="1">
      <c r="A293" s="101">
        <v>805</v>
      </c>
      <c r="B293" s="234">
        <v>5700</v>
      </c>
      <c r="C293" s="710" t="s">
        <v>283</v>
      </c>
      <c r="D293" s="710"/>
      <c r="E293" s="169">
        <f>SUMIF($B$607:$B$12313,$B293,E$607:E$12313)</f>
        <v>0</v>
      </c>
      <c r="F293" s="169">
        <f>SUMIF($B$607:$B$12313,$B293,F$607:F$12313)</f>
        <v>0</v>
      </c>
      <c r="G293" s="169">
        <f>SUMIF($B$607:$B$12313,$B293,G$607:G$12313)</f>
        <v>0</v>
      </c>
      <c r="H293" s="169">
        <f>SUMIF($B$607:$B$12313,$B293,H$607:H$12313)</f>
        <v>0</v>
      </c>
      <c r="I293" s="169">
        <f>SUMIF($B$607:$B$12313,$B293,I$607:I$12313)</f>
        <v>0</v>
      </c>
      <c r="J293" s="3" t="str">
        <f t="shared" si="6"/>
        <v/>
      </c>
      <c r="K293" s="170"/>
    </row>
    <row r="294" spans="1:53" s="239" customFormat="1" ht="18.75" hidden="1" customHeight="1">
      <c r="A294" s="102">
        <v>810</v>
      </c>
      <c r="B294" s="236"/>
      <c r="C294" s="237">
        <v>5701</v>
      </c>
      <c r="D294" s="238" t="s">
        <v>284</v>
      </c>
      <c r="E294" s="174">
        <f t="shared" ref="E294:I296" si="29">SUMIF($C$607:$C$12313,$C294,E$607:E$12313)</f>
        <v>0</v>
      </c>
      <c r="F294" s="174">
        <f t="shared" si="29"/>
        <v>0</v>
      </c>
      <c r="G294" s="174">
        <f t="shared" si="29"/>
        <v>0</v>
      </c>
      <c r="H294" s="174">
        <f t="shared" si="29"/>
        <v>0</v>
      </c>
      <c r="I294" s="174">
        <f t="shared" si="29"/>
        <v>0</v>
      </c>
      <c r="J294" s="3" t="str">
        <f t="shared" si="6"/>
        <v/>
      </c>
      <c r="K294" s="170"/>
    </row>
    <row r="295" spans="1:53" s="239" customFormat="1" ht="18.75" hidden="1" customHeight="1">
      <c r="A295" s="102">
        <v>815</v>
      </c>
      <c r="B295" s="236"/>
      <c r="C295" s="244">
        <v>5702</v>
      </c>
      <c r="D295" s="245" t="s">
        <v>285</v>
      </c>
      <c r="E295" s="195">
        <f t="shared" si="29"/>
        <v>0</v>
      </c>
      <c r="F295" s="195">
        <f t="shared" si="29"/>
        <v>0</v>
      </c>
      <c r="G295" s="195">
        <f t="shared" si="29"/>
        <v>0</v>
      </c>
      <c r="H295" s="195">
        <f t="shared" si="29"/>
        <v>0</v>
      </c>
      <c r="I295" s="195">
        <f t="shared" si="29"/>
        <v>0</v>
      </c>
      <c r="J295" s="3" t="str">
        <f t="shared" si="6"/>
        <v/>
      </c>
      <c r="K295" s="170"/>
    </row>
    <row r="296" spans="1:53" s="116" customFormat="1" ht="18.75" hidden="1" customHeight="1">
      <c r="A296" s="109">
        <v>525</v>
      </c>
      <c r="B296" s="179"/>
      <c r="C296" s="246">
        <v>4071</v>
      </c>
      <c r="D296" s="247" t="s">
        <v>286</v>
      </c>
      <c r="E296" s="248">
        <f t="shared" si="29"/>
        <v>0</v>
      </c>
      <c r="F296" s="248">
        <f t="shared" si="29"/>
        <v>0</v>
      </c>
      <c r="G296" s="248">
        <f t="shared" si="29"/>
        <v>0</v>
      </c>
      <c r="H296" s="248">
        <f t="shared" si="29"/>
        <v>0</v>
      </c>
      <c r="I296" s="248">
        <f t="shared" si="29"/>
        <v>0</v>
      </c>
      <c r="J296" s="3" t="str">
        <f t="shared" si="6"/>
        <v/>
      </c>
      <c r="K296" s="170"/>
      <c r="L296" s="113"/>
      <c r="M296" s="114"/>
      <c r="N296" s="114"/>
      <c r="O296" s="113"/>
      <c r="P296" s="114"/>
      <c r="Q296" s="114"/>
      <c r="R296" s="113"/>
      <c r="S296" s="249"/>
      <c r="T296" s="249"/>
      <c r="U296" s="250"/>
      <c r="V296" s="114"/>
      <c r="W296" s="114"/>
      <c r="X296" s="113"/>
      <c r="Y296" s="114"/>
      <c r="Z296" s="114"/>
      <c r="AA296" s="113"/>
      <c r="AB296" s="114"/>
      <c r="AC296" s="114"/>
      <c r="AD296" s="113"/>
      <c r="AE296" s="114"/>
      <c r="AF296" s="114"/>
      <c r="AG296" s="113"/>
      <c r="AH296" s="114"/>
      <c r="AI296" s="114"/>
      <c r="AJ296" s="115"/>
      <c r="AK296" s="114"/>
      <c r="AL296" s="114"/>
      <c r="AM296" s="113"/>
      <c r="AN296" s="114"/>
      <c r="AO296" s="114"/>
      <c r="AP296" s="113"/>
      <c r="AQ296" s="114"/>
      <c r="AR296" s="113"/>
      <c r="AS296" s="115"/>
      <c r="AT296" s="113"/>
      <c r="AU296" s="113"/>
      <c r="AV296" s="114"/>
      <c r="AW296" s="114"/>
      <c r="AX296" s="113"/>
      <c r="AY296" s="114"/>
      <c r="AZ296" s="1"/>
      <c r="BA296" s="114"/>
    </row>
    <row r="297" spans="1:53" s="67" customFormat="1" hidden="1">
      <c r="A297" s="101">
        <v>820</v>
      </c>
      <c r="B297" s="251">
        <v>98</v>
      </c>
      <c r="C297" s="711" t="s">
        <v>287</v>
      </c>
      <c r="D297" s="711"/>
      <c r="E297" s="252">
        <f>SUMIF($B$607:$B$12313,$B297,E$607:E$12313)</f>
        <v>0</v>
      </c>
      <c r="F297" s="252">
        <f>SUMIF($B$607:$B$12313,$B297,F$607:F$12313)</f>
        <v>0</v>
      </c>
      <c r="G297" s="252">
        <f>SUMIF($B$607:$B$12313,$B297,G$607:G$12313)</f>
        <v>0</v>
      </c>
      <c r="H297" s="252">
        <f>SUMIF($B$607:$B$12313,$B297,H$607:H$12313)</f>
        <v>0</v>
      </c>
      <c r="I297" s="252">
        <f>SUMIF($B$607:$B$12313,$B297,I$607:I$12313)</f>
        <v>0</v>
      </c>
      <c r="J297" s="3" t="str">
        <f t="shared" si="6"/>
        <v/>
      </c>
      <c r="K297" s="170"/>
    </row>
    <row r="298" spans="1:53" ht="8.25" hidden="1" customHeight="1">
      <c r="A298" s="102">
        <v>821</v>
      </c>
      <c r="B298" s="253"/>
      <c r="C298" s="254"/>
      <c r="D298" s="255"/>
      <c r="E298" s="166"/>
      <c r="F298" s="166"/>
      <c r="G298" s="166"/>
      <c r="H298" s="166"/>
      <c r="I298" s="166"/>
      <c r="J298" s="3" t="str">
        <f t="shared" si="6"/>
        <v/>
      </c>
      <c r="K298" s="170"/>
    </row>
    <row r="299" spans="1:53" ht="8.25" hidden="1" customHeight="1">
      <c r="A299" s="102">
        <v>822</v>
      </c>
      <c r="B299" s="256"/>
      <c r="C299" s="257"/>
      <c r="D299" s="255"/>
      <c r="E299" s="166"/>
      <c r="F299" s="166"/>
      <c r="G299" s="166"/>
      <c r="H299" s="166"/>
      <c r="I299" s="166"/>
      <c r="J299" s="3" t="str">
        <f t="shared" si="6"/>
        <v/>
      </c>
      <c r="K299" s="202"/>
    </row>
    <row r="300" spans="1:53" ht="8.25" hidden="1" customHeight="1">
      <c r="A300" s="102">
        <v>823</v>
      </c>
      <c r="B300" s="256"/>
      <c r="C300" s="257"/>
      <c r="D300" s="255"/>
      <c r="E300" s="166"/>
      <c r="F300" s="166"/>
      <c r="G300" s="166"/>
      <c r="H300" s="166"/>
      <c r="I300" s="166"/>
      <c r="J300" s="3" t="str">
        <f t="shared" si="6"/>
        <v/>
      </c>
      <c r="K300" s="202"/>
    </row>
    <row r="301" spans="1:53" ht="20.25" customHeight="1">
      <c r="A301" s="102">
        <v>825</v>
      </c>
      <c r="B301" s="258" t="s">
        <v>170</v>
      </c>
      <c r="C301" s="259" t="s">
        <v>171</v>
      </c>
      <c r="D301" s="260" t="s">
        <v>288</v>
      </c>
      <c r="E301" s="261">
        <f>SUMIF($C$607:$C$12313,$C301,E$607:E$12313)</f>
        <v>1336100</v>
      </c>
      <c r="F301" s="261">
        <f>SUMIF($C$607:$C$12313,$C301,F$607:F$12313)</f>
        <v>2312000</v>
      </c>
      <c r="G301" s="261">
        <f>SUMIF($C$607:$C$12313,$C301,G$607:G$12313)</f>
        <v>1730200</v>
      </c>
      <c r="H301" s="261">
        <f>SUMIF($C$607:$C$12313,$C301,H$607:H$12313)</f>
        <v>1684400</v>
      </c>
      <c r="I301" s="261">
        <f>SUMIF($C$607:$C$12313,$C301,I$607:I$12313)</f>
        <v>1684600</v>
      </c>
      <c r="J301" s="3">
        <v>1</v>
      </c>
      <c r="K301" s="158"/>
    </row>
    <row r="302" spans="1:53" ht="13.5" customHeight="1">
      <c r="A302" s="102"/>
      <c r="B302" s="133"/>
      <c r="C302" s="262"/>
      <c r="D302" s="143"/>
      <c r="E302" s="7"/>
      <c r="F302" s="7"/>
      <c r="G302" s="142"/>
      <c r="H302" s="7"/>
      <c r="I302" s="142"/>
      <c r="J302" s="3">
        <v>1</v>
      </c>
      <c r="K302" s="158"/>
    </row>
    <row r="303" spans="1:53">
      <c r="A303" s="102"/>
      <c r="B303" s="142"/>
      <c r="C303" s="257"/>
      <c r="D303" s="263"/>
      <c r="E303" s="140"/>
      <c r="F303" s="140"/>
      <c r="G303" s="147"/>
      <c r="H303" s="140"/>
      <c r="I303" s="147"/>
      <c r="J303" s="3">
        <v>1</v>
      </c>
      <c r="K303" s="158"/>
    </row>
    <row r="304" spans="1:53">
      <c r="A304" s="102"/>
      <c r="B304" s="264"/>
      <c r="C304" s="265"/>
      <c r="D304" s="266"/>
      <c r="E304" s="267"/>
      <c r="F304" s="267"/>
      <c r="G304" s="267"/>
      <c r="H304" s="267"/>
      <c r="I304" s="267"/>
      <c r="J304" s="3">
        <v>1</v>
      </c>
      <c r="K304" s="158"/>
    </row>
    <row r="305" spans="1:11" ht="0.9" hidden="1" customHeight="1">
      <c r="A305" s="102"/>
      <c r="B305" s="268"/>
      <c r="C305" s="268"/>
      <c r="D305" s="269"/>
      <c r="E305" s="270"/>
      <c r="F305" s="270"/>
      <c r="G305" s="270"/>
      <c r="H305" s="270"/>
      <c r="I305" s="270"/>
      <c r="J305" s="268"/>
    </row>
    <row r="306" spans="1:11" ht="0.9" hidden="1" customHeight="1">
      <c r="A306" s="102"/>
      <c r="B306" s="712"/>
      <c r="C306" s="712"/>
      <c r="D306" s="712"/>
      <c r="E306" s="270"/>
      <c r="F306" s="270"/>
      <c r="G306" s="270"/>
      <c r="H306" s="270"/>
      <c r="I306" s="270"/>
      <c r="J306" s="268"/>
    </row>
    <row r="307" spans="1:11" ht="0.9" hidden="1" customHeight="1">
      <c r="A307" s="102"/>
      <c r="B307" s="268"/>
      <c r="C307" s="268"/>
      <c r="D307" s="269"/>
      <c r="E307" s="271"/>
      <c r="F307" s="270"/>
      <c r="G307" s="270"/>
      <c r="H307" s="271"/>
      <c r="I307" s="270"/>
      <c r="J307" s="268"/>
    </row>
    <row r="308" spans="1:11" ht="0.9" hidden="1" customHeight="1">
      <c r="A308" s="102"/>
      <c r="B308" s="713"/>
      <c r="C308" s="713"/>
      <c r="D308" s="713"/>
      <c r="E308" s="272"/>
      <c r="F308" s="270"/>
      <c r="G308" s="270"/>
      <c r="H308" s="272"/>
      <c r="I308" s="270"/>
      <c r="J308" s="268"/>
    </row>
    <row r="309" spans="1:11" ht="0.9" hidden="1" customHeight="1">
      <c r="A309" s="102"/>
      <c r="B309" s="268"/>
      <c r="C309" s="268"/>
      <c r="D309" s="269"/>
      <c r="E309" s="273"/>
      <c r="F309" s="270"/>
      <c r="G309" s="270"/>
      <c r="H309" s="273"/>
      <c r="I309" s="270"/>
      <c r="J309" s="268"/>
    </row>
    <row r="310" spans="1:11" ht="0.9" hidden="1" customHeight="1">
      <c r="A310" s="102"/>
      <c r="B310" s="268"/>
      <c r="C310" s="268"/>
      <c r="D310" s="269"/>
      <c r="E310" s="270"/>
      <c r="F310" s="270"/>
      <c r="G310" s="270"/>
      <c r="H310" s="270"/>
      <c r="I310" s="270"/>
      <c r="J310" s="268"/>
    </row>
    <row r="311" spans="1:11" ht="0.9" hidden="1" customHeight="1">
      <c r="A311" s="102"/>
      <c r="B311" s="713"/>
      <c r="C311" s="713"/>
      <c r="D311" s="713"/>
      <c r="E311" s="274"/>
      <c r="F311" s="270"/>
      <c r="G311" s="270"/>
      <c r="H311" s="274"/>
      <c r="I311" s="270"/>
      <c r="J311" s="268"/>
    </row>
    <row r="312" spans="1:11" ht="0.9" hidden="1" customHeight="1">
      <c r="A312" s="102"/>
      <c r="B312" s="268"/>
      <c r="C312" s="268"/>
      <c r="D312" s="269"/>
      <c r="E312" s="270"/>
      <c r="F312" s="270"/>
      <c r="G312" s="270"/>
      <c r="H312" s="270"/>
      <c r="I312" s="270"/>
      <c r="J312" s="268"/>
    </row>
    <row r="313" spans="1:11" ht="0.9" hidden="1" customHeight="1">
      <c r="A313" s="102"/>
      <c r="B313" s="268"/>
      <c r="C313" s="268"/>
      <c r="D313" s="275"/>
      <c r="E313" s="276"/>
      <c r="F313" s="276"/>
      <c r="G313" s="276"/>
      <c r="H313" s="276"/>
      <c r="I313" s="276"/>
      <c r="J313" s="268"/>
    </row>
    <row r="314" spans="1:11" ht="0.9" hidden="1" customHeight="1">
      <c r="A314" s="102"/>
      <c r="B314" s="268"/>
      <c r="C314" s="268"/>
      <c r="D314" s="269"/>
      <c r="E314" s="270"/>
      <c r="F314" s="270"/>
      <c r="G314" s="270"/>
      <c r="H314" s="270"/>
      <c r="I314" s="270"/>
      <c r="J314" s="268"/>
    </row>
    <row r="315" spans="1:11" ht="0.9" hidden="1" customHeight="1">
      <c r="A315" s="102"/>
      <c r="B315" s="277"/>
      <c r="C315" s="268"/>
      <c r="D315" s="278"/>
      <c r="E315" s="270"/>
      <c r="F315" s="276"/>
      <c r="G315" s="276"/>
      <c r="H315" s="270"/>
      <c r="I315" s="276"/>
      <c r="J315" s="268"/>
    </row>
    <row r="316" spans="1:11" s="84" customFormat="1" ht="0.9" hidden="1" customHeight="1">
      <c r="A316" s="106"/>
      <c r="B316" s="279"/>
      <c r="C316" s="280"/>
      <c r="D316" s="281"/>
      <c r="E316" s="282"/>
      <c r="F316" s="276"/>
      <c r="G316" s="276"/>
      <c r="H316" s="282"/>
      <c r="I316" s="276"/>
      <c r="J316" s="268"/>
      <c r="K316" s="4"/>
    </row>
    <row r="317" spans="1:11" s="84" customFormat="1" ht="0.9" hidden="1" customHeight="1">
      <c r="A317" s="106">
        <v>905</v>
      </c>
      <c r="B317" s="279"/>
      <c r="C317" s="280"/>
      <c r="D317" s="281"/>
      <c r="E317" s="283"/>
      <c r="F317" s="276"/>
      <c r="G317" s="276"/>
      <c r="H317" s="283"/>
      <c r="I317" s="276"/>
      <c r="J317" s="268"/>
      <c r="K317" s="284"/>
    </row>
    <row r="318" spans="1:11" s="84" customFormat="1" ht="0.9" hidden="1" customHeight="1">
      <c r="A318" s="106">
        <v>906</v>
      </c>
      <c r="B318" s="279"/>
      <c r="C318" s="280"/>
      <c r="D318" s="281"/>
      <c r="E318" s="283"/>
      <c r="F318" s="276"/>
      <c r="G318" s="276"/>
      <c r="H318" s="283"/>
      <c r="I318" s="276"/>
      <c r="J318" s="268"/>
      <c r="K318" s="284"/>
    </row>
    <row r="319" spans="1:11" s="84" customFormat="1" ht="0.9" hidden="1" customHeight="1">
      <c r="A319" s="106">
        <v>907</v>
      </c>
      <c r="B319" s="279"/>
      <c r="C319" s="280"/>
      <c r="D319" s="281"/>
      <c r="E319" s="283"/>
      <c r="F319" s="276"/>
      <c r="G319" s="276"/>
      <c r="H319" s="283"/>
      <c r="I319" s="276"/>
      <c r="J319" s="268"/>
      <c r="K319" s="284"/>
    </row>
    <row r="320" spans="1:11" s="84" customFormat="1" ht="0.9" hidden="1" customHeight="1">
      <c r="A320" s="106">
        <v>910</v>
      </c>
      <c r="B320" s="279"/>
      <c r="C320" s="280"/>
      <c r="D320" s="281"/>
      <c r="E320" s="283"/>
      <c r="F320" s="276"/>
      <c r="G320" s="276"/>
      <c r="H320" s="283"/>
      <c r="I320" s="276"/>
      <c r="J320" s="268"/>
      <c r="K320" s="284"/>
    </row>
    <row r="321" spans="1:11" s="84" customFormat="1" ht="0.9" hidden="1" customHeight="1">
      <c r="A321" s="106">
        <v>911</v>
      </c>
      <c r="B321" s="279"/>
      <c r="C321" s="280"/>
      <c r="D321" s="281"/>
      <c r="E321" s="283"/>
      <c r="F321" s="276"/>
      <c r="G321" s="276"/>
      <c r="H321" s="283"/>
      <c r="I321" s="276"/>
      <c r="J321" s="268"/>
      <c r="K321" s="284"/>
    </row>
    <row r="322" spans="1:11" s="84" customFormat="1" ht="0.9" hidden="1" customHeight="1">
      <c r="A322" s="106"/>
      <c r="B322" s="279"/>
      <c r="C322" s="280"/>
      <c r="D322" s="281"/>
      <c r="E322" s="283"/>
      <c r="F322" s="276"/>
      <c r="G322" s="276"/>
      <c r="H322" s="283"/>
      <c r="I322" s="276"/>
      <c r="J322" s="268"/>
      <c r="K322" s="284"/>
    </row>
    <row r="323" spans="1:11" s="84" customFormat="1" ht="0.9" hidden="1" customHeight="1">
      <c r="A323" s="106"/>
      <c r="B323" s="279"/>
      <c r="C323" s="280"/>
      <c r="D323" s="281"/>
      <c r="E323" s="283"/>
      <c r="F323" s="276"/>
      <c r="G323" s="276"/>
      <c r="H323" s="283"/>
      <c r="I323" s="276"/>
      <c r="J323" s="268"/>
      <c r="K323" s="284"/>
    </row>
    <row r="324" spans="1:11" s="84" customFormat="1" ht="0.9" hidden="1" customHeight="1">
      <c r="A324" s="106"/>
      <c r="B324" s="279"/>
      <c r="C324" s="280"/>
      <c r="D324" s="281"/>
      <c r="E324" s="283"/>
      <c r="F324" s="276"/>
      <c r="G324" s="276"/>
      <c r="H324" s="283"/>
      <c r="I324" s="276"/>
      <c r="J324" s="268"/>
      <c r="K324" s="284"/>
    </row>
    <row r="325" spans="1:11" s="84" customFormat="1" ht="0.9" hidden="1" customHeight="1">
      <c r="A325" s="106">
        <v>912</v>
      </c>
      <c r="B325" s="279"/>
      <c r="C325" s="280"/>
      <c r="D325" s="281"/>
      <c r="E325" s="283"/>
      <c r="F325" s="276"/>
      <c r="G325" s="276"/>
      <c r="H325" s="283"/>
      <c r="I325" s="276"/>
      <c r="J325" s="268"/>
      <c r="K325" s="284"/>
    </row>
    <row r="326" spans="1:11" s="84" customFormat="1" ht="0.9" hidden="1" customHeight="1">
      <c r="A326" s="106"/>
      <c r="B326" s="279"/>
      <c r="C326" s="280"/>
      <c r="D326" s="281"/>
      <c r="E326" s="283"/>
      <c r="F326" s="276"/>
      <c r="G326" s="276"/>
      <c r="H326" s="283"/>
      <c r="I326" s="276"/>
      <c r="J326" s="268"/>
      <c r="K326" s="284"/>
    </row>
    <row r="327" spans="1:11" s="84" customFormat="1" ht="0.9" hidden="1" customHeight="1">
      <c r="A327" s="106">
        <v>920</v>
      </c>
      <c r="B327" s="279"/>
      <c r="C327" s="280"/>
      <c r="D327" s="281"/>
      <c r="E327" s="285"/>
      <c r="F327" s="276"/>
      <c r="G327" s="276"/>
      <c r="H327" s="285"/>
      <c r="I327" s="276"/>
      <c r="J327" s="268"/>
      <c r="K327" s="284"/>
    </row>
    <row r="328" spans="1:11" s="84" customFormat="1" ht="0.9" hidden="1" customHeight="1">
      <c r="A328" s="106">
        <v>921</v>
      </c>
      <c r="B328" s="279"/>
      <c r="C328" s="280"/>
      <c r="D328" s="281"/>
      <c r="E328" s="285"/>
      <c r="F328" s="276"/>
      <c r="G328" s="276"/>
      <c r="H328" s="285"/>
      <c r="I328" s="276"/>
      <c r="J328" s="268"/>
      <c r="K328" s="284"/>
    </row>
    <row r="329" spans="1:11" s="84" customFormat="1" ht="0.9" hidden="1" customHeight="1">
      <c r="A329" s="106">
        <v>922</v>
      </c>
      <c r="B329" s="279"/>
      <c r="C329" s="280"/>
      <c r="D329" s="281"/>
      <c r="E329" s="285"/>
      <c r="F329" s="276"/>
      <c r="G329" s="276"/>
      <c r="H329" s="285"/>
      <c r="I329" s="276"/>
      <c r="J329" s="268"/>
      <c r="K329" s="284"/>
    </row>
    <row r="330" spans="1:11" s="84" customFormat="1" ht="0.9" hidden="1" customHeight="1">
      <c r="A330" s="106">
        <v>930</v>
      </c>
      <c r="B330" s="279"/>
      <c r="C330" s="280"/>
      <c r="D330" s="281"/>
      <c r="E330" s="283"/>
      <c r="F330" s="276"/>
      <c r="G330" s="276"/>
      <c r="H330" s="283"/>
      <c r="I330" s="276"/>
      <c r="J330" s="268"/>
      <c r="K330" s="284"/>
    </row>
    <row r="331" spans="1:11" s="84" customFormat="1" ht="0.9" hidden="1" customHeight="1">
      <c r="A331" s="106">
        <v>931</v>
      </c>
      <c r="B331" s="279"/>
      <c r="C331" s="280"/>
      <c r="D331" s="281"/>
      <c r="E331" s="283"/>
      <c r="F331" s="276"/>
      <c r="G331" s="276"/>
      <c r="H331" s="283"/>
      <c r="I331" s="276"/>
      <c r="J331" s="268"/>
      <c r="K331" s="284"/>
    </row>
    <row r="332" spans="1:11" s="84" customFormat="1" ht="0.9" hidden="1" customHeight="1">
      <c r="A332" s="106">
        <v>932</v>
      </c>
      <c r="B332" s="279"/>
      <c r="C332" s="280"/>
      <c r="D332" s="281"/>
      <c r="E332" s="283"/>
      <c r="F332" s="276"/>
      <c r="G332" s="276"/>
      <c r="H332" s="283"/>
      <c r="I332" s="276"/>
      <c r="J332" s="268"/>
      <c r="K332" s="284"/>
    </row>
    <row r="333" spans="1:11" s="84" customFormat="1" ht="0.9" hidden="1" customHeight="1">
      <c r="A333" s="103">
        <v>935</v>
      </c>
      <c r="B333" s="279"/>
      <c r="C333" s="280"/>
      <c r="D333" s="281"/>
      <c r="E333" s="283"/>
      <c r="F333" s="276"/>
      <c r="G333" s="276"/>
      <c r="H333" s="283"/>
      <c r="I333" s="276"/>
      <c r="J333" s="268"/>
      <c r="K333" s="284"/>
    </row>
    <row r="334" spans="1:11" s="84" customFormat="1" ht="0.9" hidden="1" customHeight="1">
      <c r="A334" s="103">
        <v>940</v>
      </c>
      <c r="B334" s="279"/>
      <c r="C334" s="280"/>
      <c r="D334" s="281"/>
      <c r="E334" s="283"/>
      <c r="F334" s="276"/>
      <c r="G334" s="276"/>
      <c r="H334" s="283"/>
      <c r="I334" s="276"/>
      <c r="J334" s="268"/>
      <c r="K334" s="284"/>
    </row>
    <row r="335" spans="1:11" s="84" customFormat="1" ht="0.9" hidden="1" customHeight="1">
      <c r="A335" s="103">
        <v>950</v>
      </c>
      <c r="B335" s="279"/>
      <c r="C335" s="280"/>
      <c r="D335" s="281"/>
      <c r="E335" s="283"/>
      <c r="F335" s="276"/>
      <c r="G335" s="276"/>
      <c r="H335" s="283"/>
      <c r="I335" s="276"/>
      <c r="J335" s="268"/>
      <c r="K335" s="284"/>
    </row>
    <row r="336" spans="1:11" s="84" customFormat="1" ht="0.9" hidden="1" customHeight="1">
      <c r="A336" s="106">
        <v>953</v>
      </c>
      <c r="B336" s="279"/>
      <c r="C336" s="280"/>
      <c r="D336" s="281"/>
      <c r="E336" s="283"/>
      <c r="F336" s="276"/>
      <c r="G336" s="276"/>
      <c r="H336" s="283"/>
      <c r="I336" s="276"/>
      <c r="J336" s="268"/>
      <c r="K336" s="284"/>
    </row>
    <row r="337" spans="1:11" s="84" customFormat="1" ht="0.9" hidden="1" customHeight="1">
      <c r="A337" s="106">
        <v>954</v>
      </c>
      <c r="B337" s="279"/>
      <c r="C337" s="280"/>
      <c r="D337" s="281"/>
      <c r="E337" s="283"/>
      <c r="F337" s="276"/>
      <c r="G337" s="276"/>
      <c r="H337" s="283"/>
      <c r="I337" s="276"/>
      <c r="J337" s="268"/>
      <c r="K337" s="284"/>
    </row>
    <row r="338" spans="1:11" s="84" customFormat="1" ht="0.9" hidden="1" customHeight="1">
      <c r="A338" s="286">
        <v>955</v>
      </c>
      <c r="B338" s="279"/>
      <c r="C338" s="280"/>
      <c r="D338" s="281"/>
      <c r="E338" s="283"/>
      <c r="F338" s="276"/>
      <c r="G338" s="276"/>
      <c r="H338" s="283"/>
      <c r="I338" s="276"/>
      <c r="J338" s="268"/>
      <c r="K338" s="284"/>
    </row>
    <row r="339" spans="1:11" s="84" customFormat="1" ht="0.9" hidden="1" customHeight="1">
      <c r="A339" s="286">
        <v>956</v>
      </c>
      <c r="B339" s="279"/>
      <c r="C339" s="280"/>
      <c r="D339" s="281"/>
      <c r="E339" s="283"/>
      <c r="F339" s="276"/>
      <c r="G339" s="276"/>
      <c r="H339" s="283"/>
      <c r="I339" s="276"/>
      <c r="J339" s="268"/>
      <c r="K339" s="284"/>
    </row>
    <row r="340" spans="1:11" ht="0.9" hidden="1" customHeight="1">
      <c r="A340" s="125">
        <v>958</v>
      </c>
      <c r="B340" s="279"/>
      <c r="C340" s="280"/>
      <c r="D340" s="281"/>
      <c r="E340" s="283"/>
      <c r="F340" s="276"/>
      <c r="G340" s="276"/>
      <c r="H340" s="283"/>
      <c r="I340" s="276"/>
      <c r="J340" s="268"/>
      <c r="K340" s="284"/>
    </row>
    <row r="341" spans="1:11" ht="0.9" hidden="1" customHeight="1">
      <c r="A341" s="125">
        <v>959</v>
      </c>
      <c r="B341" s="279"/>
      <c r="C341" s="280"/>
      <c r="D341" s="281"/>
      <c r="E341" s="283"/>
      <c r="F341" s="276"/>
      <c r="G341" s="276"/>
      <c r="H341" s="283"/>
      <c r="I341" s="276"/>
      <c r="J341" s="268"/>
      <c r="K341" s="284"/>
    </row>
    <row r="342" spans="1:11" ht="0.9" hidden="1" customHeight="1">
      <c r="A342" s="125">
        <v>960</v>
      </c>
      <c r="B342" s="279"/>
      <c r="C342" s="280"/>
      <c r="D342" s="281"/>
      <c r="E342" s="283"/>
      <c r="F342" s="276"/>
      <c r="G342" s="276"/>
      <c r="H342" s="283"/>
      <c r="I342" s="276"/>
      <c r="J342" s="268"/>
      <c r="K342" s="284"/>
    </row>
    <row r="343" spans="1:11" ht="0.9" hidden="1" customHeight="1">
      <c r="A343" s="125"/>
      <c r="B343" s="287"/>
      <c r="C343" s="288"/>
      <c r="D343" s="281"/>
      <c r="E343" s="289"/>
      <c r="F343" s="276"/>
      <c r="G343" s="276"/>
      <c r="H343" s="289"/>
      <c r="I343" s="276"/>
      <c r="J343" s="268"/>
    </row>
    <row r="344" spans="1:11" ht="0.9" hidden="1" customHeight="1">
      <c r="A344" s="125"/>
      <c r="B344" s="706"/>
      <c r="C344" s="706"/>
      <c r="D344" s="706"/>
      <c r="E344" s="289"/>
      <c r="F344" s="289"/>
      <c r="G344" s="289"/>
      <c r="H344" s="289"/>
      <c r="I344" s="289"/>
      <c r="J344" s="268"/>
    </row>
    <row r="345" spans="1:11" ht="0.9" hidden="1" customHeight="1">
      <c r="A345" s="125"/>
      <c r="B345" s="268"/>
      <c r="C345" s="268"/>
      <c r="D345" s="269"/>
      <c r="E345" s="270"/>
      <c r="F345" s="270"/>
      <c r="G345" s="270"/>
      <c r="H345" s="270"/>
      <c r="I345" s="270"/>
      <c r="J345" s="268"/>
    </row>
    <row r="346" spans="1:11" ht="0.9" hidden="1" customHeight="1">
      <c r="A346" s="125"/>
      <c r="B346" s="268"/>
      <c r="C346" s="268"/>
      <c r="D346" s="269"/>
      <c r="E346" s="270"/>
      <c r="F346" s="270"/>
      <c r="G346" s="270"/>
      <c r="H346" s="270"/>
      <c r="I346" s="270"/>
      <c r="J346" s="268"/>
    </row>
    <row r="347" spans="1:11" ht="19.5" customHeight="1">
      <c r="A347" s="125"/>
      <c r="B347" s="142"/>
      <c r="C347" s="257"/>
      <c r="D347" s="263"/>
      <c r="E347" s="140"/>
      <c r="F347" s="140"/>
      <c r="G347" s="140"/>
      <c r="H347" s="140"/>
      <c r="I347" s="140"/>
      <c r="J347" s="3">
        <v>1</v>
      </c>
      <c r="K347" s="290"/>
    </row>
    <row r="348" spans="1:11" ht="41.25" customHeight="1">
      <c r="A348" s="125"/>
      <c r="B348" s="707" t="str">
        <f>$B$7</f>
        <v>ПРОГНОЗА ЗА ПЕРИОДА 2022-2025 г. НА ПОСТЪПЛЕНИЯТА ОТ МЕСТНИ ПРИХОДИ  И НА РАЗХОДИТЕ ЗА МЕСТНИ ДЕЙНОСТИ</v>
      </c>
      <c r="C348" s="707"/>
      <c r="D348" s="707"/>
      <c r="E348" s="140"/>
      <c r="F348" s="140"/>
      <c r="G348" s="140"/>
      <c r="H348" s="140"/>
      <c r="I348" s="140"/>
      <c r="J348" s="3">
        <v>1</v>
      </c>
      <c r="K348" s="290"/>
    </row>
    <row r="349" spans="1:11" ht="18.75" customHeight="1">
      <c r="A349" s="125"/>
      <c r="B349" s="142"/>
      <c r="C349" s="257"/>
      <c r="D349" s="263"/>
      <c r="E349" s="18" t="s">
        <v>9</v>
      </c>
      <c r="F349" s="18" t="s">
        <v>10</v>
      </c>
      <c r="G349" s="140"/>
      <c r="H349" s="140"/>
      <c r="I349" s="140"/>
      <c r="J349" s="3">
        <v>1</v>
      </c>
      <c r="K349" s="290"/>
    </row>
    <row r="350" spans="1:11" ht="27" customHeight="1">
      <c r="A350" s="125"/>
      <c r="B350" s="696" t="str">
        <f>$B$9</f>
        <v>Маджарово</v>
      </c>
      <c r="C350" s="696"/>
      <c r="D350" s="696"/>
      <c r="E350" s="20">
        <f>$E$9</f>
        <v>44562</v>
      </c>
      <c r="F350" s="21">
        <f>$F$9</f>
        <v>46022</v>
      </c>
      <c r="G350" s="140"/>
      <c r="H350" s="140"/>
      <c r="I350" s="140"/>
      <c r="J350" s="3">
        <v>1</v>
      </c>
      <c r="K350" s="290"/>
    </row>
    <row r="351" spans="1:11">
      <c r="A351" s="125"/>
      <c r="B351" s="142" t="str">
        <f>$B$10</f>
        <v>(наименование на разпоредителя с бюджет)</v>
      </c>
      <c r="C351" s="142"/>
      <c r="D351" s="143"/>
      <c r="E351" s="17"/>
      <c r="F351" s="22"/>
      <c r="G351" s="140"/>
      <c r="H351" s="140"/>
      <c r="I351" s="140"/>
      <c r="J351" s="3">
        <v>1</v>
      </c>
      <c r="K351" s="291"/>
    </row>
    <row r="352" spans="1:11" ht="5.25" customHeight="1">
      <c r="A352" s="125"/>
      <c r="B352" s="142"/>
      <c r="C352" s="142"/>
      <c r="D352" s="143"/>
      <c r="E352" s="7"/>
      <c r="F352" s="7"/>
      <c r="G352" s="140"/>
      <c r="H352" s="140"/>
      <c r="I352" s="140"/>
      <c r="J352" s="3">
        <v>1</v>
      </c>
      <c r="K352" s="291"/>
    </row>
    <row r="353" spans="1:11" ht="27.75" customHeight="1">
      <c r="A353" s="125"/>
      <c r="B353" s="697" t="str">
        <f>$B$12</f>
        <v>Маджарово</v>
      </c>
      <c r="C353" s="697"/>
      <c r="D353" s="697"/>
      <c r="E353" s="23" t="s">
        <v>174</v>
      </c>
      <c r="F353" s="24" t="str">
        <f>$F$12</f>
        <v>7604</v>
      </c>
      <c r="G353" s="140"/>
      <c r="H353" s="140"/>
      <c r="I353" s="140"/>
      <c r="J353" s="3">
        <v>1</v>
      </c>
      <c r="K353" s="291"/>
    </row>
    <row r="354" spans="1:11">
      <c r="A354" s="125"/>
      <c r="B354" s="292" t="str">
        <f>$B$13</f>
        <v>(наименование на първостепенния разпоредител с бюджет)</v>
      </c>
      <c r="C354" s="293"/>
      <c r="D354" s="147"/>
      <c r="E354" s="147"/>
      <c r="F354" s="140"/>
      <c r="G354" s="140"/>
      <c r="H354" s="140"/>
      <c r="I354" s="140"/>
      <c r="J354" s="3">
        <v>1</v>
      </c>
      <c r="K354" s="291"/>
    </row>
    <row r="355" spans="1:11" ht="21.75" customHeight="1">
      <c r="A355" s="125"/>
      <c r="B355" s="294"/>
      <c r="C355" s="294"/>
      <c r="D355" s="295"/>
      <c r="E355" s="148"/>
      <c r="F355" s="148"/>
      <c r="G355" s="148"/>
      <c r="H355" s="148"/>
      <c r="I355" s="148"/>
      <c r="J355" s="3">
        <v>1</v>
      </c>
      <c r="K355" s="291"/>
    </row>
    <row r="356" spans="1:11">
      <c r="A356" s="125"/>
      <c r="B356" s="142"/>
      <c r="C356" s="257"/>
      <c r="D356" s="263"/>
      <c r="E356" s="140"/>
      <c r="F356" s="140"/>
      <c r="H356" s="140"/>
      <c r="I356" s="31" t="s">
        <v>14</v>
      </c>
      <c r="J356" s="3">
        <v>1</v>
      </c>
      <c r="K356" s="291"/>
    </row>
    <row r="357" spans="1:11" ht="22.5" customHeight="1">
      <c r="A357" s="125"/>
      <c r="B357" s="296"/>
      <c r="C357" s="297"/>
      <c r="D357" s="298" t="s">
        <v>289</v>
      </c>
      <c r="E357" s="35" t="str">
        <f t="shared" ref="E357:E358" si="30">E19</f>
        <v>Годишен отчет</v>
      </c>
      <c r="F357" s="36" t="str">
        <f t="shared" ref="F357:F358" si="31">F19</f>
        <v>Бюджет</v>
      </c>
      <c r="G357" s="36" t="str">
        <f t="shared" ref="G357:G358" si="32">G19</f>
        <v>Прогноза</v>
      </c>
      <c r="H357" s="36" t="str">
        <f t="shared" ref="H357:H358" si="33">H19</f>
        <v>Прогноза</v>
      </c>
      <c r="I357" s="36" t="str">
        <f t="shared" ref="I357:I358" si="34">I19</f>
        <v>Прогноза</v>
      </c>
      <c r="J357" s="3">
        <v>1</v>
      </c>
      <c r="K357" s="291"/>
    </row>
    <row r="358" spans="1:11" ht="48" customHeight="1">
      <c r="A358" s="125"/>
      <c r="B358" s="299" t="s">
        <v>19</v>
      </c>
      <c r="C358" s="300" t="s">
        <v>20</v>
      </c>
      <c r="D358" s="301" t="s">
        <v>176</v>
      </c>
      <c r="E358" s="40">
        <f t="shared" si="30"/>
        <v>2021</v>
      </c>
      <c r="F358" s="41">
        <f t="shared" si="31"/>
        <v>2022</v>
      </c>
      <c r="G358" s="41">
        <f t="shared" si="32"/>
        <v>2023</v>
      </c>
      <c r="H358" s="41">
        <f t="shared" si="33"/>
        <v>2024</v>
      </c>
      <c r="I358" s="41">
        <f t="shared" si="34"/>
        <v>2025</v>
      </c>
      <c r="J358" s="3">
        <v>1</v>
      </c>
      <c r="K358" s="291"/>
    </row>
    <row r="359" spans="1:11" ht="18">
      <c r="A359" s="125">
        <v>1</v>
      </c>
      <c r="B359" s="302" t="s">
        <v>290</v>
      </c>
      <c r="C359" s="303"/>
      <c r="D359" s="304" t="s">
        <v>291</v>
      </c>
      <c r="E359" s="46"/>
      <c r="F359" s="47"/>
      <c r="G359" s="48"/>
      <c r="H359" s="46"/>
      <c r="I359" s="47"/>
      <c r="J359" s="3">
        <v>1</v>
      </c>
      <c r="K359" s="291"/>
    </row>
    <row r="360" spans="1:11" ht="16.2">
      <c r="A360" s="125">
        <v>2</v>
      </c>
      <c r="B360" s="305"/>
      <c r="C360" s="306"/>
      <c r="D360" s="307"/>
      <c r="E360" s="308"/>
      <c r="F360" s="308"/>
      <c r="G360" s="308"/>
      <c r="H360" s="308"/>
      <c r="I360" s="308"/>
      <c r="J360" s="3">
        <v>1</v>
      </c>
      <c r="K360" s="291"/>
    </row>
    <row r="361" spans="1:11" s="67" customFormat="1" ht="18.75" hidden="1" customHeight="1">
      <c r="A361" s="216">
        <v>5</v>
      </c>
      <c r="B361" s="309">
        <v>3000</v>
      </c>
      <c r="C361" s="708" t="s">
        <v>292</v>
      </c>
      <c r="D361" s="708"/>
      <c r="E361" s="310">
        <f>SUM(E362:E374)</f>
        <v>0</v>
      </c>
      <c r="F361" s="310">
        <f>SUM(F362:F374)</f>
        <v>0</v>
      </c>
      <c r="G361" s="310">
        <f>SUM(G362:G374)</f>
        <v>0</v>
      </c>
      <c r="H361" s="310">
        <f>SUM(H362:H374)</f>
        <v>0</v>
      </c>
      <c r="I361" s="310">
        <f>SUM(I362:I374)</f>
        <v>0</v>
      </c>
      <c r="J361" s="3" t="str">
        <f t="shared" ref="J361:J428" si="35">(IF(OR($E361&lt;&gt;0,$F361&lt;&gt;0,$G361&lt;&gt;0,$H361&lt;&gt;0,$I361&lt;&gt;0),$J$2,""))</f>
        <v/>
      </c>
      <c r="K361" s="291"/>
    </row>
    <row r="362" spans="1:11" ht="18.75" hidden="1" customHeight="1">
      <c r="A362" s="125">
        <v>10</v>
      </c>
      <c r="B362" s="80"/>
      <c r="C362" s="54">
        <v>3020</v>
      </c>
      <c r="D362" s="55" t="s">
        <v>293</v>
      </c>
      <c r="E362" s="56">
        <v>0</v>
      </c>
      <c r="F362" s="56">
        <v>0</v>
      </c>
      <c r="G362" s="56">
        <v>0</v>
      </c>
      <c r="H362" s="56">
        <v>0</v>
      </c>
      <c r="I362" s="56">
        <v>0</v>
      </c>
      <c r="J362" s="3" t="str">
        <f t="shared" si="35"/>
        <v/>
      </c>
      <c r="K362" s="291"/>
    </row>
    <row r="363" spans="1:11" ht="18.75" hidden="1" customHeight="1">
      <c r="A363" s="311">
        <v>20</v>
      </c>
      <c r="B363" s="80"/>
      <c r="C363" s="58">
        <v>3040</v>
      </c>
      <c r="D363" s="59" t="s">
        <v>294</v>
      </c>
      <c r="E363" s="60">
        <v>0</v>
      </c>
      <c r="F363" s="60">
        <v>0</v>
      </c>
      <c r="G363" s="60">
        <v>0</v>
      </c>
      <c r="H363" s="60">
        <v>0</v>
      </c>
      <c r="I363" s="60">
        <v>0</v>
      </c>
      <c r="J363" s="3" t="str">
        <f t="shared" si="35"/>
        <v/>
      </c>
      <c r="K363" s="291"/>
    </row>
    <row r="364" spans="1:11" ht="18.75" hidden="1" customHeight="1">
      <c r="A364" s="125">
        <v>25</v>
      </c>
      <c r="B364" s="80"/>
      <c r="C364" s="58">
        <v>3041</v>
      </c>
      <c r="D364" s="59" t="s">
        <v>295</v>
      </c>
      <c r="E364" s="60">
        <v>0</v>
      </c>
      <c r="F364" s="60">
        <v>0</v>
      </c>
      <c r="G364" s="60">
        <v>0</v>
      </c>
      <c r="H364" s="60">
        <v>0</v>
      </c>
      <c r="I364" s="60">
        <v>0</v>
      </c>
      <c r="J364" s="3" t="str">
        <f t="shared" si="35"/>
        <v/>
      </c>
      <c r="K364" s="291"/>
    </row>
    <row r="365" spans="1:11" ht="18.75" hidden="1" customHeight="1">
      <c r="A365" s="125">
        <v>30</v>
      </c>
      <c r="B365" s="53"/>
      <c r="C365" s="58">
        <v>3042</v>
      </c>
      <c r="D365" s="59" t="s">
        <v>296</v>
      </c>
      <c r="E365" s="60">
        <v>0</v>
      </c>
      <c r="F365" s="60">
        <v>0</v>
      </c>
      <c r="G365" s="60">
        <v>0</v>
      </c>
      <c r="H365" s="60">
        <v>0</v>
      </c>
      <c r="I365" s="60">
        <v>0</v>
      </c>
      <c r="J365" s="3" t="str">
        <f t="shared" si="35"/>
        <v/>
      </c>
      <c r="K365" s="291"/>
    </row>
    <row r="366" spans="1:11" ht="18.75" hidden="1" customHeight="1">
      <c r="A366" s="125">
        <v>35</v>
      </c>
      <c r="B366" s="53"/>
      <c r="C366" s="58">
        <v>3043</v>
      </c>
      <c r="D366" s="59" t="s">
        <v>297</v>
      </c>
      <c r="E366" s="60">
        <v>0</v>
      </c>
      <c r="F366" s="60">
        <v>0</v>
      </c>
      <c r="G366" s="60">
        <v>0</v>
      </c>
      <c r="H366" s="60">
        <v>0</v>
      </c>
      <c r="I366" s="60">
        <v>0</v>
      </c>
      <c r="J366" s="3" t="str">
        <f t="shared" si="35"/>
        <v/>
      </c>
      <c r="K366" s="291"/>
    </row>
    <row r="367" spans="1:11" ht="18.75" hidden="1" customHeight="1">
      <c r="A367" s="125">
        <v>36</v>
      </c>
      <c r="B367" s="53"/>
      <c r="C367" s="312">
        <v>3048</v>
      </c>
      <c r="D367" s="313" t="s">
        <v>298</v>
      </c>
      <c r="E367" s="314">
        <v>0</v>
      </c>
      <c r="F367" s="314">
        <v>0</v>
      </c>
      <c r="G367" s="314">
        <v>0</v>
      </c>
      <c r="H367" s="314">
        <v>0</v>
      </c>
      <c r="I367" s="314">
        <v>0</v>
      </c>
      <c r="J367" s="3" t="str">
        <f t="shared" si="35"/>
        <v/>
      </c>
      <c r="K367" s="291"/>
    </row>
    <row r="368" spans="1:11" ht="18.75" hidden="1" customHeight="1">
      <c r="A368" s="125">
        <v>45</v>
      </c>
      <c r="B368" s="53"/>
      <c r="C368" s="315">
        <v>3050</v>
      </c>
      <c r="D368" s="316" t="s">
        <v>299</v>
      </c>
      <c r="E368" s="317">
        <v>0</v>
      </c>
      <c r="F368" s="317">
        <v>0</v>
      </c>
      <c r="G368" s="317">
        <v>0</v>
      </c>
      <c r="H368" s="317">
        <v>0</v>
      </c>
      <c r="I368" s="317">
        <v>0</v>
      </c>
      <c r="J368" s="3" t="str">
        <f t="shared" si="35"/>
        <v/>
      </c>
      <c r="K368" s="291"/>
    </row>
    <row r="369" spans="1:11" ht="18.75" hidden="1" customHeight="1">
      <c r="A369" s="125">
        <v>50</v>
      </c>
      <c r="B369" s="53"/>
      <c r="C369" s="312">
        <v>3061</v>
      </c>
      <c r="D369" s="313" t="s">
        <v>300</v>
      </c>
      <c r="E369" s="314">
        <v>0</v>
      </c>
      <c r="F369" s="314">
        <v>0</v>
      </c>
      <c r="G369" s="314">
        <v>0</v>
      </c>
      <c r="H369" s="314">
        <v>0</v>
      </c>
      <c r="I369" s="314">
        <v>0</v>
      </c>
      <c r="J369" s="3" t="str">
        <f t="shared" si="35"/>
        <v/>
      </c>
      <c r="K369" s="291"/>
    </row>
    <row r="370" spans="1:11" ht="18.75" hidden="1" customHeight="1">
      <c r="A370" s="125">
        <v>60</v>
      </c>
      <c r="B370" s="53"/>
      <c r="C370" s="315">
        <v>3081</v>
      </c>
      <c r="D370" s="316" t="s">
        <v>301</v>
      </c>
      <c r="E370" s="317">
        <v>0</v>
      </c>
      <c r="F370" s="317">
        <v>0</v>
      </c>
      <c r="G370" s="317">
        <v>0</v>
      </c>
      <c r="H370" s="317">
        <v>0</v>
      </c>
      <c r="I370" s="317">
        <v>0</v>
      </c>
      <c r="J370" s="3" t="str">
        <f t="shared" si="35"/>
        <v/>
      </c>
      <c r="K370" s="291"/>
    </row>
    <row r="371" spans="1:11" ht="18.75" hidden="1" customHeight="1">
      <c r="A371" s="125"/>
      <c r="B371" s="53"/>
      <c r="C371" s="58">
        <v>3082</v>
      </c>
      <c r="D371" s="59" t="s">
        <v>302</v>
      </c>
      <c r="E371" s="60">
        <v>0</v>
      </c>
      <c r="F371" s="60">
        <v>0</v>
      </c>
      <c r="G371" s="60">
        <v>0</v>
      </c>
      <c r="H371" s="60">
        <v>0</v>
      </c>
      <c r="I371" s="60">
        <v>0</v>
      </c>
      <c r="J371" s="3" t="str">
        <f t="shared" si="35"/>
        <v/>
      </c>
      <c r="K371" s="291"/>
    </row>
    <row r="372" spans="1:11" ht="18.75" hidden="1" customHeight="1">
      <c r="A372" s="125">
        <v>65</v>
      </c>
      <c r="B372" s="53"/>
      <c r="C372" s="58">
        <v>3083</v>
      </c>
      <c r="D372" s="59" t="s">
        <v>303</v>
      </c>
      <c r="E372" s="60">
        <v>0</v>
      </c>
      <c r="F372" s="60">
        <v>0</v>
      </c>
      <c r="G372" s="60">
        <v>0</v>
      </c>
      <c r="H372" s="60">
        <v>0</v>
      </c>
      <c r="I372" s="60">
        <v>0</v>
      </c>
      <c r="J372" s="3" t="str">
        <f t="shared" si="35"/>
        <v/>
      </c>
      <c r="K372" s="291"/>
    </row>
    <row r="373" spans="1:11" ht="18.75" hidden="1" customHeight="1">
      <c r="A373" s="125">
        <v>65</v>
      </c>
      <c r="B373" s="53"/>
      <c r="C373" s="58">
        <v>3089</v>
      </c>
      <c r="D373" s="62" t="s">
        <v>304</v>
      </c>
      <c r="E373" s="60">
        <v>0</v>
      </c>
      <c r="F373" s="60">
        <v>0</v>
      </c>
      <c r="G373" s="60">
        <v>0</v>
      </c>
      <c r="H373" s="60">
        <v>0</v>
      </c>
      <c r="I373" s="60">
        <v>0</v>
      </c>
      <c r="J373" s="3" t="str">
        <f t="shared" si="35"/>
        <v/>
      </c>
      <c r="K373" s="291"/>
    </row>
    <row r="374" spans="1:11" ht="18.75" hidden="1" customHeight="1">
      <c r="A374" s="125">
        <v>65</v>
      </c>
      <c r="B374" s="53"/>
      <c r="C374" s="77">
        <v>3090</v>
      </c>
      <c r="D374" s="72" t="s">
        <v>305</v>
      </c>
      <c r="E374" s="73">
        <v>0</v>
      </c>
      <c r="F374" s="73">
        <v>0</v>
      </c>
      <c r="G374" s="73">
        <v>0</v>
      </c>
      <c r="H374" s="73">
        <v>0</v>
      </c>
      <c r="I374" s="73">
        <v>0</v>
      </c>
      <c r="J374" s="3" t="str">
        <f t="shared" si="35"/>
        <v/>
      </c>
      <c r="K374" s="291"/>
    </row>
    <row r="375" spans="1:11" s="67" customFormat="1" ht="18.75" customHeight="1">
      <c r="A375" s="216">
        <v>70</v>
      </c>
      <c r="B375" s="318">
        <v>3100</v>
      </c>
      <c r="C375" s="709" t="s">
        <v>306</v>
      </c>
      <c r="D375" s="709"/>
      <c r="E375" s="319">
        <f>SUM(E376:E382)</f>
        <v>1169700</v>
      </c>
      <c r="F375" s="319">
        <f>SUM(F376:F382)</f>
        <v>1337600</v>
      </c>
      <c r="G375" s="310">
        <f>SUM(G376:G382)</f>
        <v>1387500</v>
      </c>
      <c r="H375" s="319">
        <f>SUM(H376:H382)</f>
        <v>1337600</v>
      </c>
      <c r="I375" s="310">
        <f>SUM(I376:I382)</f>
        <v>1337600</v>
      </c>
      <c r="J375" s="3">
        <f t="shared" si="35"/>
        <v>1</v>
      </c>
      <c r="K375" s="291"/>
    </row>
    <row r="376" spans="1:11" ht="18.75" hidden="1" customHeight="1">
      <c r="A376" s="320">
        <v>75</v>
      </c>
      <c r="B376" s="53"/>
      <c r="C376" s="321">
        <v>3110</v>
      </c>
      <c r="D376" s="322" t="s">
        <v>307</v>
      </c>
      <c r="E376" s="60">
        <v>0</v>
      </c>
      <c r="F376" s="60">
        <v>0</v>
      </c>
      <c r="G376" s="60">
        <v>0</v>
      </c>
      <c r="H376" s="60">
        <v>0</v>
      </c>
      <c r="I376" s="60">
        <v>0</v>
      </c>
      <c r="J376" s="3" t="str">
        <f t="shared" si="35"/>
        <v/>
      </c>
      <c r="K376" s="291"/>
    </row>
    <row r="377" spans="1:11" ht="18.75" hidden="1" customHeight="1">
      <c r="A377" s="102">
        <v>80</v>
      </c>
      <c r="B377" s="323"/>
      <c r="C377" s="315">
        <v>3111</v>
      </c>
      <c r="D377" s="324" t="s">
        <v>308</v>
      </c>
      <c r="E377" s="60">
        <v>0</v>
      </c>
      <c r="F377" s="60">
        <v>0</v>
      </c>
      <c r="G377" s="60">
        <v>0</v>
      </c>
      <c r="H377" s="60">
        <v>0</v>
      </c>
      <c r="I377" s="60">
        <v>0</v>
      </c>
      <c r="J377" s="3" t="str">
        <f t="shared" si="35"/>
        <v/>
      </c>
      <c r="K377" s="291"/>
    </row>
    <row r="378" spans="1:11" ht="27" customHeight="1">
      <c r="A378" s="102">
        <v>85</v>
      </c>
      <c r="B378" s="323"/>
      <c r="C378" s="58">
        <v>3112</v>
      </c>
      <c r="D378" s="104" t="s">
        <v>309</v>
      </c>
      <c r="E378" s="61">
        <v>532900</v>
      </c>
      <c r="F378" s="61">
        <v>561100</v>
      </c>
      <c r="G378" s="61">
        <v>611000</v>
      </c>
      <c r="H378" s="61">
        <v>561100</v>
      </c>
      <c r="I378" s="61">
        <v>561100</v>
      </c>
      <c r="J378" s="3">
        <f t="shared" si="35"/>
        <v>1</v>
      </c>
      <c r="K378" s="291"/>
    </row>
    <row r="379" spans="1:11" ht="18.75" customHeight="1">
      <c r="A379" s="102">
        <v>90</v>
      </c>
      <c r="B379" s="323"/>
      <c r="C379" s="58">
        <v>3113</v>
      </c>
      <c r="D379" s="104" t="s">
        <v>310</v>
      </c>
      <c r="E379" s="61">
        <v>535200</v>
      </c>
      <c r="F379" s="61">
        <v>776500</v>
      </c>
      <c r="G379" s="61">
        <v>776500</v>
      </c>
      <c r="H379" s="61">
        <v>776500</v>
      </c>
      <c r="I379" s="61">
        <v>776500</v>
      </c>
      <c r="J379" s="3">
        <f t="shared" si="35"/>
        <v>1</v>
      </c>
      <c r="K379" s="291"/>
    </row>
    <row r="380" spans="1:11" ht="36.75" customHeight="1">
      <c r="A380" s="102">
        <v>91</v>
      </c>
      <c r="B380" s="323"/>
      <c r="C380" s="58">
        <v>3118</v>
      </c>
      <c r="D380" s="104" t="s">
        <v>311</v>
      </c>
      <c r="E380" s="61">
        <v>101600</v>
      </c>
      <c r="F380" s="61">
        <v>0</v>
      </c>
      <c r="G380" s="61">
        <v>0</v>
      </c>
      <c r="H380" s="61">
        <v>0</v>
      </c>
      <c r="I380" s="61">
        <v>0</v>
      </c>
      <c r="J380" s="3">
        <f t="shared" si="35"/>
        <v>1</v>
      </c>
      <c r="K380" s="291"/>
    </row>
    <row r="381" spans="1:11" ht="35.25" hidden="1" customHeight="1">
      <c r="A381" s="102"/>
      <c r="B381" s="323"/>
      <c r="C381" s="312">
        <v>3128</v>
      </c>
      <c r="D381" s="325" t="s">
        <v>312</v>
      </c>
      <c r="E381" s="326"/>
      <c r="F381" s="326"/>
      <c r="G381" s="326"/>
      <c r="H381" s="326"/>
      <c r="I381" s="326"/>
      <c r="J381" s="3" t="str">
        <f t="shared" si="35"/>
        <v/>
      </c>
      <c r="K381" s="291"/>
    </row>
    <row r="382" spans="1:11" ht="18.75" hidden="1" customHeight="1">
      <c r="A382" s="102">
        <v>100</v>
      </c>
      <c r="B382" s="53"/>
      <c r="C382" s="327">
        <v>3120</v>
      </c>
      <c r="D382" s="328" t="s">
        <v>313</v>
      </c>
      <c r="E382" s="329">
        <v>0</v>
      </c>
      <c r="F382" s="329">
        <v>0</v>
      </c>
      <c r="G382" s="329">
        <v>0</v>
      </c>
      <c r="H382" s="329">
        <v>0</v>
      </c>
      <c r="I382" s="329">
        <v>0</v>
      </c>
      <c r="J382" s="3" t="str">
        <f t="shared" si="35"/>
        <v/>
      </c>
      <c r="K382" s="291"/>
    </row>
    <row r="383" spans="1:11" s="67" customFormat="1" ht="18.75" hidden="1" customHeight="1">
      <c r="A383" s="101">
        <v>115</v>
      </c>
      <c r="B383" s="318">
        <v>3200</v>
      </c>
      <c r="C383" s="709" t="s">
        <v>314</v>
      </c>
      <c r="D383" s="709"/>
      <c r="E383" s="319">
        <f>SUM(E384:E387)</f>
        <v>0</v>
      </c>
      <c r="F383" s="319">
        <f>SUM(F384:F387)</f>
        <v>0</v>
      </c>
      <c r="G383" s="310">
        <f>SUM(G384:G387)</f>
        <v>0</v>
      </c>
      <c r="H383" s="319">
        <f>SUM(H384:H387)</f>
        <v>0</v>
      </c>
      <c r="I383" s="310">
        <f>SUM(I384:I387)</f>
        <v>0</v>
      </c>
      <c r="J383" s="3" t="str">
        <f t="shared" si="35"/>
        <v/>
      </c>
      <c r="K383" s="291"/>
    </row>
    <row r="384" spans="1:11" ht="18.75" hidden="1" customHeight="1">
      <c r="A384" s="101">
        <v>120</v>
      </c>
      <c r="B384" s="53"/>
      <c r="C384" s="54">
        <v>3210</v>
      </c>
      <c r="D384" s="122" t="s">
        <v>315</v>
      </c>
      <c r="E384" s="56">
        <v>0</v>
      </c>
      <c r="F384" s="56">
        <v>0</v>
      </c>
      <c r="G384" s="56">
        <v>0</v>
      </c>
      <c r="H384" s="56">
        <v>0</v>
      </c>
      <c r="I384" s="56">
        <v>0</v>
      </c>
      <c r="J384" s="3" t="str">
        <f t="shared" si="35"/>
        <v/>
      </c>
      <c r="K384" s="291"/>
    </row>
    <row r="385" spans="1:11" ht="18.75" hidden="1" customHeight="1">
      <c r="A385" s="102">
        <v>125</v>
      </c>
      <c r="B385" s="80"/>
      <c r="C385" s="312">
        <v>3220</v>
      </c>
      <c r="D385" s="325" t="s">
        <v>316</v>
      </c>
      <c r="E385" s="314">
        <v>0</v>
      </c>
      <c r="F385" s="314">
        <v>0</v>
      </c>
      <c r="G385" s="314">
        <v>0</v>
      </c>
      <c r="H385" s="314">
        <v>0</v>
      </c>
      <c r="I385" s="314">
        <v>0</v>
      </c>
      <c r="J385" s="3" t="str">
        <f t="shared" si="35"/>
        <v/>
      </c>
      <c r="K385" s="291"/>
    </row>
    <row r="386" spans="1:11" ht="18.75" hidden="1" customHeight="1">
      <c r="A386" s="102">
        <v>130</v>
      </c>
      <c r="B386" s="53"/>
      <c r="C386" s="315">
        <v>3230</v>
      </c>
      <c r="D386" s="324" t="s">
        <v>317</v>
      </c>
      <c r="E386" s="317">
        <v>0</v>
      </c>
      <c r="F386" s="317">
        <v>0</v>
      </c>
      <c r="G386" s="317">
        <v>0</v>
      </c>
      <c r="H386" s="317">
        <v>0</v>
      </c>
      <c r="I386" s="317">
        <v>0</v>
      </c>
      <c r="J386" s="3" t="str">
        <f t="shared" si="35"/>
        <v/>
      </c>
      <c r="K386" s="291"/>
    </row>
    <row r="387" spans="1:11" ht="18.75" hidden="1" customHeight="1">
      <c r="A387" s="125">
        <v>135</v>
      </c>
      <c r="B387" s="53"/>
      <c r="C387" s="77">
        <v>3240</v>
      </c>
      <c r="D387" s="330" t="s">
        <v>318</v>
      </c>
      <c r="E387" s="73">
        <v>0</v>
      </c>
      <c r="F387" s="73">
        <v>0</v>
      </c>
      <c r="G387" s="73">
        <v>0</v>
      </c>
      <c r="H387" s="73">
        <v>0</v>
      </c>
      <c r="I387" s="73">
        <v>0</v>
      </c>
      <c r="J387" s="3" t="str">
        <f t="shared" si="35"/>
        <v/>
      </c>
      <c r="K387" s="291"/>
    </row>
    <row r="388" spans="1:11" s="67" customFormat="1" ht="18.75" hidden="1" customHeight="1">
      <c r="A388" s="216">
        <v>145</v>
      </c>
      <c r="B388" s="318">
        <v>6000</v>
      </c>
      <c r="C388" s="709" t="s">
        <v>319</v>
      </c>
      <c r="D388" s="709"/>
      <c r="E388" s="319">
        <f>SUM(E389:E390)</f>
        <v>0</v>
      </c>
      <c r="F388" s="319">
        <f>SUM(F389:F390)</f>
        <v>0</v>
      </c>
      <c r="G388" s="310">
        <f>SUM(G389:G390)</f>
        <v>0</v>
      </c>
      <c r="H388" s="319">
        <f>SUM(H389:H390)</f>
        <v>0</v>
      </c>
      <c r="I388" s="310">
        <f>SUM(I389:I390)</f>
        <v>0</v>
      </c>
      <c r="J388" s="3" t="str">
        <f t="shared" si="35"/>
        <v/>
      </c>
      <c r="K388" s="291"/>
    </row>
    <row r="389" spans="1:11" ht="18.75" hidden="1" customHeight="1">
      <c r="A389" s="125">
        <v>150</v>
      </c>
      <c r="B389" s="71"/>
      <c r="C389" s="54">
        <v>6001</v>
      </c>
      <c r="D389" s="55" t="s">
        <v>320</v>
      </c>
      <c r="E389" s="317">
        <v>0</v>
      </c>
      <c r="F389" s="317">
        <v>0</v>
      </c>
      <c r="G389" s="317">
        <v>0</v>
      </c>
      <c r="H389" s="317">
        <v>0</v>
      </c>
      <c r="I389" s="317">
        <v>0</v>
      </c>
      <c r="J389" s="3" t="str">
        <f t="shared" si="35"/>
        <v/>
      </c>
      <c r="K389" s="291"/>
    </row>
    <row r="390" spans="1:11" ht="18.75" hidden="1" customHeight="1">
      <c r="A390" s="125">
        <v>155</v>
      </c>
      <c r="B390" s="71"/>
      <c r="C390" s="77">
        <v>6002</v>
      </c>
      <c r="D390" s="87" t="s">
        <v>321</v>
      </c>
      <c r="E390" s="73">
        <v>0</v>
      </c>
      <c r="F390" s="73">
        <v>0</v>
      </c>
      <c r="G390" s="73">
        <v>0</v>
      </c>
      <c r="H390" s="73">
        <v>0</v>
      </c>
      <c r="I390" s="73">
        <v>0</v>
      </c>
      <c r="J390" s="3" t="str">
        <f t="shared" si="35"/>
        <v/>
      </c>
      <c r="K390" s="291"/>
    </row>
    <row r="391" spans="1:11" s="67" customFormat="1" ht="18.75" customHeight="1">
      <c r="A391" s="216">
        <v>160</v>
      </c>
      <c r="B391" s="318">
        <v>6100</v>
      </c>
      <c r="C391" s="709" t="s">
        <v>322</v>
      </c>
      <c r="D391" s="709"/>
      <c r="E391" s="319">
        <f>SUM(E392:E395)</f>
        <v>700700</v>
      </c>
      <c r="F391" s="319">
        <f>SUM(F392:F395)</f>
        <v>-30000</v>
      </c>
      <c r="G391" s="310">
        <f>SUM(G392:G395)</f>
        <v>-30000</v>
      </c>
      <c r="H391" s="319">
        <f>SUM(H392:H395)</f>
        <v>-30000</v>
      </c>
      <c r="I391" s="310">
        <f>SUM(I392:I395)</f>
        <v>-30000</v>
      </c>
      <c r="J391" s="3">
        <f t="shared" si="35"/>
        <v>1</v>
      </c>
      <c r="K391" s="291"/>
    </row>
    <row r="392" spans="1:11" ht="18.75" customHeight="1">
      <c r="A392" s="125">
        <v>165</v>
      </c>
      <c r="B392" s="71"/>
      <c r="C392" s="54">
        <v>6101</v>
      </c>
      <c r="D392" s="55" t="s">
        <v>323</v>
      </c>
      <c r="E392" s="82">
        <v>691700</v>
      </c>
      <c r="F392" s="82">
        <v>0</v>
      </c>
      <c r="G392" s="82">
        <v>0</v>
      </c>
      <c r="H392" s="82">
        <v>0</v>
      </c>
      <c r="I392" s="82">
        <v>0</v>
      </c>
      <c r="J392" s="3">
        <f t="shared" si="35"/>
        <v>1</v>
      </c>
      <c r="K392" s="291"/>
    </row>
    <row r="393" spans="1:11" ht="18.75" customHeight="1">
      <c r="A393" s="125">
        <v>170</v>
      </c>
      <c r="B393" s="71"/>
      <c r="C393" s="58">
        <v>6102</v>
      </c>
      <c r="D393" s="83" t="s">
        <v>324</v>
      </c>
      <c r="E393" s="61">
        <v>-26400</v>
      </c>
      <c r="F393" s="61">
        <v>-30000</v>
      </c>
      <c r="G393" s="61">
        <v>-30000</v>
      </c>
      <c r="H393" s="61">
        <v>-30000</v>
      </c>
      <c r="I393" s="61">
        <v>-30000</v>
      </c>
      <c r="J393" s="3">
        <f t="shared" si="35"/>
        <v>1</v>
      </c>
      <c r="K393" s="291"/>
    </row>
    <row r="394" spans="1:11" ht="18.75" customHeight="1">
      <c r="A394" s="125"/>
      <c r="B394" s="80"/>
      <c r="C394" s="58">
        <v>6105</v>
      </c>
      <c r="D394" s="83" t="s">
        <v>325</v>
      </c>
      <c r="E394" s="61">
        <v>35400</v>
      </c>
      <c r="F394" s="61">
        <v>0</v>
      </c>
      <c r="G394" s="61">
        <v>0</v>
      </c>
      <c r="H394" s="61">
        <v>0</v>
      </c>
      <c r="I394" s="61">
        <v>0</v>
      </c>
      <c r="J394" s="3">
        <f t="shared" si="35"/>
        <v>1</v>
      </c>
      <c r="K394" s="291"/>
    </row>
    <row r="395" spans="1:11" ht="18.75" hidden="1" customHeight="1">
      <c r="A395" s="125">
        <v>180</v>
      </c>
      <c r="B395" s="80"/>
      <c r="C395" s="77">
        <v>6109</v>
      </c>
      <c r="D395" s="87" t="s">
        <v>326</v>
      </c>
      <c r="E395" s="86"/>
      <c r="F395" s="86"/>
      <c r="G395" s="86"/>
      <c r="H395" s="86"/>
      <c r="I395" s="86"/>
      <c r="J395" s="3" t="str">
        <f t="shared" si="35"/>
        <v/>
      </c>
      <c r="K395" s="291"/>
    </row>
    <row r="396" spans="1:11" s="67" customFormat="1" ht="18.75" customHeight="1">
      <c r="A396" s="101">
        <v>185</v>
      </c>
      <c r="B396" s="318">
        <v>6200</v>
      </c>
      <c r="C396" s="709" t="s">
        <v>327</v>
      </c>
      <c r="D396" s="709"/>
      <c r="E396" s="319">
        <f>SUM(E397:E398)</f>
        <v>-584500</v>
      </c>
      <c r="F396" s="319">
        <f>SUM(F397:F398)</f>
        <v>0</v>
      </c>
      <c r="G396" s="310">
        <f>SUM(G397:G398)</f>
        <v>0</v>
      </c>
      <c r="H396" s="319">
        <f>SUM(H397:H398)</f>
        <v>0</v>
      </c>
      <c r="I396" s="310">
        <f>SUM(I397:I398)</f>
        <v>0</v>
      </c>
      <c r="J396" s="3">
        <f t="shared" si="35"/>
        <v>1</v>
      </c>
      <c r="K396" s="291"/>
    </row>
    <row r="397" spans="1:11" ht="18.75" hidden="1" customHeight="1">
      <c r="A397" s="102">
        <v>190</v>
      </c>
      <c r="B397" s="331"/>
      <c r="C397" s="54">
        <v>6201</v>
      </c>
      <c r="D397" s="55" t="s">
        <v>328</v>
      </c>
      <c r="E397" s="82"/>
      <c r="F397" s="82"/>
      <c r="G397" s="82"/>
      <c r="H397" s="82"/>
      <c r="I397" s="82"/>
      <c r="J397" s="3" t="str">
        <f t="shared" si="35"/>
        <v/>
      </c>
      <c r="K397" s="291"/>
    </row>
    <row r="398" spans="1:11" ht="18.75" customHeight="1">
      <c r="A398" s="102">
        <v>195</v>
      </c>
      <c r="B398" s="53"/>
      <c r="C398" s="77">
        <v>6202</v>
      </c>
      <c r="D398" s="87" t="s">
        <v>329</v>
      </c>
      <c r="E398" s="86">
        <v>-584500</v>
      </c>
      <c r="F398" s="86">
        <v>0</v>
      </c>
      <c r="G398" s="86">
        <v>0</v>
      </c>
      <c r="H398" s="86">
        <v>0</v>
      </c>
      <c r="I398" s="86">
        <v>0</v>
      </c>
      <c r="J398" s="3">
        <f t="shared" si="35"/>
        <v>1</v>
      </c>
      <c r="K398" s="291"/>
    </row>
    <row r="399" spans="1:11" s="67" customFormat="1" ht="18.75" hidden="1" customHeight="1">
      <c r="A399" s="101">
        <v>200</v>
      </c>
      <c r="B399" s="318">
        <v>6300</v>
      </c>
      <c r="C399" s="709" t="s">
        <v>330</v>
      </c>
      <c r="D399" s="709"/>
      <c r="E399" s="319">
        <f>SUM(E400:E401)</f>
        <v>0</v>
      </c>
      <c r="F399" s="319">
        <f>SUM(F400:F401)</f>
        <v>0</v>
      </c>
      <c r="G399" s="310">
        <f>SUM(G400:G401)</f>
        <v>0</v>
      </c>
      <c r="H399" s="319">
        <f>SUM(H400:H401)</f>
        <v>0</v>
      </c>
      <c r="I399" s="310">
        <f>SUM(I400:I401)</f>
        <v>0</v>
      </c>
      <c r="J399" s="3" t="str">
        <f t="shared" si="35"/>
        <v/>
      </c>
      <c r="K399" s="291"/>
    </row>
    <row r="400" spans="1:11" ht="18.75" hidden="1" customHeight="1">
      <c r="A400" s="102">
        <v>205</v>
      </c>
      <c r="B400" s="53"/>
      <c r="C400" s="54">
        <v>6301</v>
      </c>
      <c r="D400" s="55" t="s">
        <v>328</v>
      </c>
      <c r="E400" s="60">
        <v>0</v>
      </c>
      <c r="F400" s="60">
        <v>0</v>
      </c>
      <c r="G400" s="60">
        <v>0</v>
      </c>
      <c r="H400" s="60">
        <v>0</v>
      </c>
      <c r="I400" s="60">
        <v>0</v>
      </c>
      <c r="J400" s="3" t="str">
        <f t="shared" si="35"/>
        <v/>
      </c>
      <c r="K400" s="291"/>
    </row>
    <row r="401" spans="1:11" ht="18.75" hidden="1" customHeight="1">
      <c r="A401" s="125">
        <v>206</v>
      </c>
      <c r="B401" s="53"/>
      <c r="C401" s="77">
        <v>6302</v>
      </c>
      <c r="D401" s="87" t="s">
        <v>331</v>
      </c>
      <c r="E401" s="60">
        <v>0</v>
      </c>
      <c r="F401" s="60">
        <v>0</v>
      </c>
      <c r="G401" s="60">
        <v>0</v>
      </c>
      <c r="H401" s="60">
        <v>0</v>
      </c>
      <c r="I401" s="60">
        <v>0</v>
      </c>
      <c r="J401" s="3" t="str">
        <f t="shared" si="35"/>
        <v/>
      </c>
      <c r="K401" s="291"/>
    </row>
    <row r="402" spans="1:11" s="332" customFormat="1" ht="18.75" customHeight="1">
      <c r="A402" s="107">
        <v>210</v>
      </c>
      <c r="B402" s="318">
        <v>6400</v>
      </c>
      <c r="C402" s="709" t="s">
        <v>332</v>
      </c>
      <c r="D402" s="709"/>
      <c r="E402" s="319">
        <f>SUM(E403:E404)</f>
        <v>5000</v>
      </c>
      <c r="F402" s="319">
        <f>SUM(F403:F404)</f>
        <v>0</v>
      </c>
      <c r="G402" s="310">
        <f>SUM(G403:G404)</f>
        <v>0</v>
      </c>
      <c r="H402" s="319">
        <f>SUM(H403:H404)</f>
        <v>0</v>
      </c>
      <c r="I402" s="310">
        <f>SUM(I403:I404)</f>
        <v>0</v>
      </c>
      <c r="J402" s="3">
        <f t="shared" si="35"/>
        <v>1</v>
      </c>
      <c r="K402" s="291"/>
    </row>
    <row r="403" spans="1:11" s="116" customFormat="1">
      <c r="A403" s="109">
        <v>211</v>
      </c>
      <c r="B403" s="80"/>
      <c r="C403" s="333">
        <v>6401</v>
      </c>
      <c r="D403" s="98" t="s">
        <v>333</v>
      </c>
      <c r="E403" s="82">
        <v>5000</v>
      </c>
      <c r="F403" s="82">
        <v>0</v>
      </c>
      <c r="G403" s="82">
        <v>0</v>
      </c>
      <c r="H403" s="82">
        <v>0</v>
      </c>
      <c r="I403" s="82">
        <v>0</v>
      </c>
      <c r="J403" s="3">
        <f t="shared" si="35"/>
        <v>1</v>
      </c>
      <c r="K403" s="291"/>
    </row>
    <row r="404" spans="1:11" s="116" customFormat="1" hidden="1">
      <c r="A404" s="109">
        <v>212</v>
      </c>
      <c r="B404" s="80"/>
      <c r="C404" s="334">
        <v>6402</v>
      </c>
      <c r="D404" s="117" t="s">
        <v>331</v>
      </c>
      <c r="E404" s="86"/>
      <c r="F404" s="86"/>
      <c r="G404" s="86"/>
      <c r="H404" s="86"/>
      <c r="I404" s="86"/>
      <c r="J404" s="3" t="str">
        <f t="shared" si="35"/>
        <v/>
      </c>
      <c r="K404" s="291"/>
    </row>
    <row r="405" spans="1:11" s="332" customFormat="1" ht="18.75" hidden="1" customHeight="1">
      <c r="A405" s="335">
        <v>213</v>
      </c>
      <c r="B405" s="318">
        <v>6500</v>
      </c>
      <c r="C405" s="709" t="s">
        <v>334</v>
      </c>
      <c r="D405" s="709"/>
      <c r="E405" s="336"/>
      <c r="F405" s="336"/>
      <c r="G405" s="336"/>
      <c r="H405" s="336"/>
      <c r="I405" s="336"/>
      <c r="J405" s="3" t="str">
        <f t="shared" si="35"/>
        <v/>
      </c>
      <c r="K405" s="291"/>
    </row>
    <row r="406" spans="1:11" s="67" customFormat="1" ht="18.75" hidden="1" customHeight="1">
      <c r="A406" s="101">
        <v>215</v>
      </c>
      <c r="B406" s="318">
        <v>6600</v>
      </c>
      <c r="C406" s="709" t="s">
        <v>335</v>
      </c>
      <c r="D406" s="709"/>
      <c r="E406" s="319">
        <f>SUM(E407:E408)</f>
        <v>0</v>
      </c>
      <c r="F406" s="319">
        <f>SUM(F407:F408)</f>
        <v>0</v>
      </c>
      <c r="G406" s="310">
        <f>SUM(G407:G408)</f>
        <v>0</v>
      </c>
      <c r="H406" s="319">
        <f>SUM(H407:H408)</f>
        <v>0</v>
      </c>
      <c r="I406" s="310">
        <f>SUM(I407:I408)</f>
        <v>0</v>
      </c>
      <c r="J406" s="3" t="str">
        <f t="shared" si="35"/>
        <v/>
      </c>
      <c r="K406" s="291"/>
    </row>
    <row r="407" spans="1:11" ht="18.75" hidden="1" customHeight="1">
      <c r="A407" s="106">
        <v>220</v>
      </c>
      <c r="B407" s="53"/>
      <c r="C407" s="54">
        <v>6601</v>
      </c>
      <c r="D407" s="55" t="s">
        <v>336</v>
      </c>
      <c r="E407" s="317">
        <v>0</v>
      </c>
      <c r="F407" s="317">
        <v>0</v>
      </c>
      <c r="G407" s="317">
        <v>0</v>
      </c>
      <c r="H407" s="317">
        <v>0</v>
      </c>
      <c r="I407" s="317">
        <v>0</v>
      </c>
      <c r="J407" s="3" t="str">
        <f t="shared" si="35"/>
        <v/>
      </c>
      <c r="K407" s="291"/>
    </row>
    <row r="408" spans="1:11" ht="18.75" hidden="1" customHeight="1">
      <c r="A408" s="102">
        <v>225</v>
      </c>
      <c r="B408" s="53"/>
      <c r="C408" s="77">
        <v>6602</v>
      </c>
      <c r="D408" s="87" t="s">
        <v>337</v>
      </c>
      <c r="E408" s="73">
        <v>0</v>
      </c>
      <c r="F408" s="73">
        <v>0</v>
      </c>
      <c r="G408" s="73">
        <v>0</v>
      </c>
      <c r="H408" s="73">
        <v>0</v>
      </c>
      <c r="I408" s="73">
        <v>0</v>
      </c>
      <c r="J408" s="3" t="str">
        <f t="shared" si="35"/>
        <v/>
      </c>
      <c r="K408" s="291"/>
    </row>
    <row r="409" spans="1:11" s="67" customFormat="1" ht="18.75" hidden="1" customHeight="1">
      <c r="A409" s="101">
        <v>215</v>
      </c>
      <c r="B409" s="318">
        <v>6700</v>
      </c>
      <c r="C409" s="709" t="s">
        <v>338</v>
      </c>
      <c r="D409" s="709"/>
      <c r="E409" s="319">
        <f>SUM(E410:E411)</f>
        <v>0</v>
      </c>
      <c r="F409" s="319">
        <f>SUM(F410:F411)</f>
        <v>0</v>
      </c>
      <c r="G409" s="310">
        <f>SUM(G410:G411)</f>
        <v>0</v>
      </c>
      <c r="H409" s="319">
        <f>SUM(H410:H411)</f>
        <v>0</v>
      </c>
      <c r="I409" s="310">
        <f>SUM(I410:I411)</f>
        <v>0</v>
      </c>
      <c r="J409" s="3" t="str">
        <f t="shared" si="35"/>
        <v/>
      </c>
      <c r="K409" s="291"/>
    </row>
    <row r="410" spans="1:11" ht="18.75" hidden="1" customHeight="1">
      <c r="A410" s="106">
        <v>220</v>
      </c>
      <c r="B410" s="53"/>
      <c r="C410" s="54">
        <v>6701</v>
      </c>
      <c r="D410" s="55" t="s">
        <v>339</v>
      </c>
      <c r="E410" s="82"/>
      <c r="F410" s="82"/>
      <c r="G410" s="82"/>
      <c r="H410" s="82"/>
      <c r="I410" s="82"/>
      <c r="J410" s="3" t="str">
        <f t="shared" si="35"/>
        <v/>
      </c>
      <c r="K410" s="291"/>
    </row>
    <row r="411" spans="1:11" ht="18.75" hidden="1" customHeight="1">
      <c r="A411" s="102">
        <v>225</v>
      </c>
      <c r="B411" s="53"/>
      <c r="C411" s="77">
        <v>6702</v>
      </c>
      <c r="D411" s="87" t="s">
        <v>340</v>
      </c>
      <c r="E411" s="86"/>
      <c r="F411" s="86"/>
      <c r="G411" s="86"/>
      <c r="H411" s="86"/>
      <c r="I411" s="86"/>
      <c r="J411" s="3" t="str">
        <f t="shared" si="35"/>
        <v/>
      </c>
      <c r="K411" s="291"/>
    </row>
    <row r="412" spans="1:11" s="67" customFormat="1" ht="18.75" hidden="1" customHeight="1">
      <c r="A412" s="101">
        <v>230</v>
      </c>
      <c r="B412" s="318">
        <v>6900</v>
      </c>
      <c r="C412" s="709" t="s">
        <v>341</v>
      </c>
      <c r="D412" s="709"/>
      <c r="E412" s="319">
        <f>SUM(E413:E418)</f>
        <v>0</v>
      </c>
      <c r="F412" s="319">
        <f>SUM(F413:F418)</f>
        <v>0</v>
      </c>
      <c r="G412" s="310">
        <f>SUM(G413:G418)</f>
        <v>0</v>
      </c>
      <c r="H412" s="319">
        <f>SUM(H413:H418)</f>
        <v>0</v>
      </c>
      <c r="I412" s="310">
        <f>SUM(I413:I418)</f>
        <v>0</v>
      </c>
      <c r="J412" s="3" t="str">
        <f t="shared" si="35"/>
        <v/>
      </c>
      <c r="K412" s="291"/>
    </row>
    <row r="413" spans="1:11" ht="18.75" hidden="1" customHeight="1">
      <c r="A413" s="102">
        <v>235</v>
      </c>
      <c r="B413" s="53"/>
      <c r="C413" s="54">
        <v>6901</v>
      </c>
      <c r="D413" s="55" t="s">
        <v>342</v>
      </c>
      <c r="E413" s="56">
        <v>0</v>
      </c>
      <c r="F413" s="56">
        <v>0</v>
      </c>
      <c r="G413" s="56">
        <v>0</v>
      </c>
      <c r="H413" s="56">
        <v>0</v>
      </c>
      <c r="I413" s="56">
        <v>0</v>
      </c>
      <c r="J413" s="3" t="str">
        <f t="shared" si="35"/>
        <v/>
      </c>
      <c r="K413" s="291"/>
    </row>
    <row r="414" spans="1:11" ht="18.75" hidden="1" customHeight="1">
      <c r="A414" s="102">
        <v>240</v>
      </c>
      <c r="B414" s="53"/>
      <c r="C414" s="58">
        <v>6905</v>
      </c>
      <c r="D414" s="83" t="s">
        <v>343</v>
      </c>
      <c r="E414" s="60">
        <v>0</v>
      </c>
      <c r="F414" s="60">
        <v>0</v>
      </c>
      <c r="G414" s="60">
        <v>0</v>
      </c>
      <c r="H414" s="60">
        <v>0</v>
      </c>
      <c r="I414" s="60">
        <v>0</v>
      </c>
      <c r="J414" s="3" t="str">
        <f t="shared" si="35"/>
        <v/>
      </c>
      <c r="K414" s="291"/>
    </row>
    <row r="415" spans="1:11" ht="18.75" hidden="1" customHeight="1">
      <c r="A415" s="102">
        <v>240</v>
      </c>
      <c r="B415" s="53"/>
      <c r="C415" s="58">
        <v>6906</v>
      </c>
      <c r="D415" s="83" t="s">
        <v>344</v>
      </c>
      <c r="E415" s="60">
        <v>0</v>
      </c>
      <c r="F415" s="60">
        <v>0</v>
      </c>
      <c r="G415" s="60">
        <v>0</v>
      </c>
      <c r="H415" s="60">
        <v>0</v>
      </c>
      <c r="I415" s="60">
        <v>0</v>
      </c>
      <c r="J415" s="3" t="str">
        <f t="shared" si="35"/>
        <v/>
      </c>
      <c r="K415" s="291"/>
    </row>
    <row r="416" spans="1:11" ht="18.75" hidden="1" customHeight="1">
      <c r="A416" s="102">
        <v>245</v>
      </c>
      <c r="B416" s="53"/>
      <c r="C416" s="58">
        <v>6907</v>
      </c>
      <c r="D416" s="83" t="s">
        <v>345</v>
      </c>
      <c r="E416" s="60">
        <v>0</v>
      </c>
      <c r="F416" s="60">
        <v>0</v>
      </c>
      <c r="G416" s="60">
        <v>0</v>
      </c>
      <c r="H416" s="60">
        <v>0</v>
      </c>
      <c r="I416" s="60">
        <v>0</v>
      </c>
      <c r="J416" s="3" t="str">
        <f t="shared" si="35"/>
        <v/>
      </c>
      <c r="K416" s="291"/>
    </row>
    <row r="417" spans="1:11" ht="18.75" hidden="1" customHeight="1">
      <c r="A417" s="102">
        <v>250</v>
      </c>
      <c r="B417" s="53"/>
      <c r="C417" s="58">
        <v>6908</v>
      </c>
      <c r="D417" s="83" t="s">
        <v>346</v>
      </c>
      <c r="E417" s="60">
        <v>0</v>
      </c>
      <c r="F417" s="60">
        <v>0</v>
      </c>
      <c r="G417" s="60">
        <v>0</v>
      </c>
      <c r="H417" s="60">
        <v>0</v>
      </c>
      <c r="I417" s="60">
        <v>0</v>
      </c>
      <c r="J417" s="3" t="str">
        <f t="shared" si="35"/>
        <v/>
      </c>
      <c r="K417" s="291"/>
    </row>
    <row r="418" spans="1:11" ht="18.75" hidden="1" customHeight="1">
      <c r="A418" s="102">
        <v>255</v>
      </c>
      <c r="B418" s="53"/>
      <c r="C418" s="77">
        <v>6909</v>
      </c>
      <c r="D418" s="87" t="s">
        <v>347</v>
      </c>
      <c r="E418" s="73">
        <v>0</v>
      </c>
      <c r="F418" s="73">
        <v>0</v>
      </c>
      <c r="G418" s="73">
        <v>0</v>
      </c>
      <c r="H418" s="73">
        <v>0</v>
      </c>
      <c r="I418" s="73">
        <v>0</v>
      </c>
      <c r="J418" s="3" t="str">
        <f t="shared" si="35"/>
        <v/>
      </c>
      <c r="K418" s="291"/>
    </row>
    <row r="419" spans="1:11" ht="20.25" customHeight="1">
      <c r="A419" s="125">
        <v>260</v>
      </c>
      <c r="B419" s="337" t="s">
        <v>170</v>
      </c>
      <c r="C419" s="338" t="s">
        <v>171</v>
      </c>
      <c r="D419" s="339" t="s">
        <v>348</v>
      </c>
      <c r="E419" s="340">
        <f>SUM(E361,E375,E383,E388,E391,E396,E399,E402,E405,E406,E409,E412)</f>
        <v>1290900</v>
      </c>
      <c r="F419" s="340">
        <f>SUM(F361,F375,F383,F388,F391,F396,F399,F402,F405,F406,F409,F412)</f>
        <v>1307600</v>
      </c>
      <c r="G419" s="341">
        <f>SUM(G361,G375,G383,G388,G391,G396,G399,G402,G405,G406,G409,G412)</f>
        <v>1357500</v>
      </c>
      <c r="H419" s="340">
        <f>SUM(H361,H375,H383,H388,H391,H396,H399,H402,H405,H406,H409,H412)</f>
        <v>1307600</v>
      </c>
      <c r="I419" s="340">
        <f>SUM(I361,I375,I383,I388,I391,I396,I399,I402,I405,I406,I409,I412)</f>
        <v>1307600</v>
      </c>
      <c r="J419" s="3">
        <f t="shared" si="35"/>
        <v>1</v>
      </c>
      <c r="K419" s="290"/>
    </row>
    <row r="420" spans="1:11" hidden="1">
      <c r="A420" s="125">
        <v>261</v>
      </c>
      <c r="B420" s="342" t="s">
        <v>349</v>
      </c>
      <c r="C420" s="343"/>
      <c r="D420" s="344" t="s">
        <v>350</v>
      </c>
      <c r="E420" s="345"/>
      <c r="F420" s="345"/>
      <c r="G420" s="346"/>
      <c r="H420" s="345"/>
      <c r="I420" s="346"/>
      <c r="J420" s="3" t="str">
        <f t="shared" si="35"/>
        <v/>
      </c>
      <c r="K420" s="290"/>
    </row>
    <row r="421" spans="1:11" ht="16.2" hidden="1">
      <c r="A421" s="125">
        <v>262</v>
      </c>
      <c r="B421" s="347"/>
      <c r="C421" s="348"/>
      <c r="D421" s="349"/>
      <c r="E421" s="350"/>
      <c r="F421" s="350"/>
      <c r="G421" s="351"/>
      <c r="H421" s="350"/>
      <c r="I421" s="351"/>
      <c r="J421" s="3" t="str">
        <f t="shared" si="35"/>
        <v/>
      </c>
      <c r="K421" s="290"/>
    </row>
    <row r="422" spans="1:11" s="67" customFormat="1" ht="18" hidden="1" customHeight="1">
      <c r="A422" s="216">
        <v>265</v>
      </c>
      <c r="B422" s="318">
        <v>7400</v>
      </c>
      <c r="C422" s="709" t="s">
        <v>351</v>
      </c>
      <c r="D422" s="709"/>
      <c r="E422" s="336">
        <v>0</v>
      </c>
      <c r="F422" s="336">
        <v>0</v>
      </c>
      <c r="G422" s="336">
        <v>0</v>
      </c>
      <c r="H422" s="336">
        <v>0</v>
      </c>
      <c r="I422" s="336">
        <v>0</v>
      </c>
      <c r="J422" s="3" t="str">
        <f t="shared" si="35"/>
        <v/>
      </c>
      <c r="K422" s="290"/>
    </row>
    <row r="423" spans="1:11" s="67" customFormat="1" ht="18" hidden="1" customHeight="1">
      <c r="A423" s="216">
        <v>275</v>
      </c>
      <c r="B423" s="318">
        <v>7500</v>
      </c>
      <c r="C423" s="709" t="s">
        <v>352</v>
      </c>
      <c r="D423" s="709"/>
      <c r="E423" s="336"/>
      <c r="F423" s="336"/>
      <c r="G423" s="336"/>
      <c r="H423" s="336"/>
      <c r="I423" s="336"/>
      <c r="J423" s="3" t="str">
        <f t="shared" si="35"/>
        <v/>
      </c>
      <c r="K423" s="290"/>
    </row>
    <row r="424" spans="1:11" s="67" customFormat="1" ht="18" customHeight="1">
      <c r="A424" s="101">
        <v>285</v>
      </c>
      <c r="B424" s="318">
        <v>7600</v>
      </c>
      <c r="C424" s="709" t="s">
        <v>353</v>
      </c>
      <c r="D424" s="709"/>
      <c r="E424" s="336">
        <v>-422200</v>
      </c>
      <c r="F424" s="336">
        <v>0</v>
      </c>
      <c r="G424" s="336">
        <v>0</v>
      </c>
      <c r="H424" s="336">
        <v>0</v>
      </c>
      <c r="I424" s="336">
        <v>0</v>
      </c>
      <c r="J424" s="3">
        <f t="shared" si="35"/>
        <v>1</v>
      </c>
      <c r="K424" s="290"/>
    </row>
    <row r="425" spans="1:11" s="67" customFormat="1" ht="18" hidden="1" customHeight="1">
      <c r="A425" s="101">
        <v>295</v>
      </c>
      <c r="B425" s="318">
        <v>7700</v>
      </c>
      <c r="C425" s="709" t="s">
        <v>354</v>
      </c>
      <c r="D425" s="709"/>
      <c r="E425" s="352">
        <v>0</v>
      </c>
      <c r="F425" s="352">
        <v>0</v>
      </c>
      <c r="G425" s="352">
        <v>0</v>
      </c>
      <c r="H425" s="352">
        <v>0</v>
      </c>
      <c r="I425" s="352">
        <v>0</v>
      </c>
      <c r="J425" s="3" t="str">
        <f t="shared" si="35"/>
        <v/>
      </c>
      <c r="K425" s="290"/>
    </row>
    <row r="426" spans="1:11" s="67" customFormat="1" ht="18.75" hidden="1" customHeight="1">
      <c r="A426" s="101">
        <v>215</v>
      </c>
      <c r="B426" s="318">
        <v>7800</v>
      </c>
      <c r="C426" s="709" t="s">
        <v>355</v>
      </c>
      <c r="D426" s="709"/>
      <c r="E426" s="319">
        <f>SUM(E427:E428)</f>
        <v>0</v>
      </c>
      <c r="F426" s="319">
        <f>SUM(F427:F428)</f>
        <v>0</v>
      </c>
      <c r="G426" s="310">
        <f>SUM(G427:G428)</f>
        <v>0</v>
      </c>
      <c r="H426" s="319">
        <f>SUM(H427:H428)</f>
        <v>0</v>
      </c>
      <c r="I426" s="310">
        <f>SUM(I427:I428)</f>
        <v>0</v>
      </c>
      <c r="J426" s="3" t="str">
        <f t="shared" si="35"/>
        <v/>
      </c>
      <c r="K426" s="290"/>
    </row>
    <row r="427" spans="1:11" ht="18" hidden="1" customHeight="1">
      <c r="A427" s="106">
        <v>220</v>
      </c>
      <c r="B427" s="53"/>
      <c r="C427" s="54">
        <v>7833</v>
      </c>
      <c r="D427" s="55" t="s">
        <v>356</v>
      </c>
      <c r="E427" s="82"/>
      <c r="F427" s="82"/>
      <c r="G427" s="82"/>
      <c r="H427" s="82"/>
      <c r="I427" s="82"/>
      <c r="J427" s="3" t="str">
        <f t="shared" si="35"/>
        <v/>
      </c>
      <c r="K427" s="290"/>
    </row>
    <row r="428" spans="1:11" hidden="1">
      <c r="A428" s="102">
        <v>225</v>
      </c>
      <c r="B428" s="53"/>
      <c r="C428" s="64">
        <v>7888</v>
      </c>
      <c r="D428" s="85" t="s">
        <v>357</v>
      </c>
      <c r="E428" s="86"/>
      <c r="F428" s="86"/>
      <c r="G428" s="86"/>
      <c r="H428" s="86"/>
      <c r="I428" s="86"/>
      <c r="J428" s="3" t="str">
        <f t="shared" si="35"/>
        <v/>
      </c>
      <c r="K428" s="290"/>
    </row>
    <row r="429" spans="1:11" ht="20.25" customHeight="1">
      <c r="A429" s="102">
        <v>315</v>
      </c>
      <c r="B429" s="353" t="s">
        <v>170</v>
      </c>
      <c r="C429" s="354" t="s">
        <v>171</v>
      </c>
      <c r="D429" s="355" t="s">
        <v>358</v>
      </c>
      <c r="E429" s="341">
        <f>SUM(E422,E423,E424,E425,E426)</f>
        <v>-422200</v>
      </c>
      <c r="F429" s="341">
        <f>SUM(F422,F423,F424,F425,F426)</f>
        <v>0</v>
      </c>
      <c r="G429" s="341">
        <f>SUM(G422,G423,G424,G425,G426)</f>
        <v>0</v>
      </c>
      <c r="H429" s="341">
        <f>SUM(H422,H423,H424,H425,H426)</f>
        <v>0</v>
      </c>
      <c r="I429" s="341">
        <f>SUM(I422,I423,I424,I425,I426)</f>
        <v>0</v>
      </c>
      <c r="J429" s="3">
        <v>1</v>
      </c>
      <c r="K429" s="290"/>
    </row>
    <row r="430" spans="1:11" ht="15" customHeight="1">
      <c r="A430" s="102"/>
      <c r="B430" s="142"/>
      <c r="C430" s="142"/>
      <c r="D430" s="143"/>
      <c r="E430" s="142"/>
      <c r="F430" s="7"/>
      <c r="G430" s="7"/>
      <c r="H430" s="142"/>
      <c r="I430" s="142"/>
      <c r="J430" s="3">
        <v>1</v>
      </c>
      <c r="K430" s="290"/>
    </row>
    <row r="431" spans="1:11">
      <c r="A431" s="102"/>
      <c r="B431" s="356"/>
      <c r="C431" s="356"/>
      <c r="D431" s="357"/>
      <c r="E431" s="357"/>
      <c r="F431" s="357"/>
      <c r="G431" s="357"/>
      <c r="H431" s="357"/>
      <c r="I431" s="357"/>
      <c r="J431" s="357">
        <v>1</v>
      </c>
      <c r="K431" s="290"/>
    </row>
    <row r="432" spans="1:11">
      <c r="A432" s="102"/>
      <c r="B432" s="142"/>
      <c r="C432" s="257"/>
      <c r="D432" s="263"/>
      <c r="E432" s="147"/>
      <c r="F432" s="140"/>
      <c r="G432" s="140"/>
      <c r="H432" s="140"/>
      <c r="I432" s="140"/>
      <c r="J432" s="3">
        <v>1</v>
      </c>
      <c r="K432" s="358"/>
    </row>
    <row r="433" spans="1:11" ht="39" customHeight="1">
      <c r="A433" s="102"/>
      <c r="B433" s="707" t="str">
        <f>$B$7</f>
        <v>ПРОГНОЗА ЗА ПЕРИОДА 2022-2025 г. НА ПОСТЪПЛЕНИЯТА ОТ МЕСТНИ ПРИХОДИ  И НА РАЗХОДИТЕ ЗА МЕСТНИ ДЕЙНОСТИ</v>
      </c>
      <c r="C433" s="707"/>
      <c r="D433" s="707"/>
      <c r="E433" s="147"/>
      <c r="F433" s="140"/>
      <c r="G433" s="140"/>
      <c r="H433" s="140"/>
      <c r="I433" s="140"/>
      <c r="J433" s="3">
        <v>1</v>
      </c>
      <c r="K433" s="358"/>
    </row>
    <row r="434" spans="1:11" ht="18.75" customHeight="1">
      <c r="A434" s="102"/>
      <c r="B434" s="142"/>
      <c r="C434" s="257"/>
      <c r="D434" s="263"/>
      <c r="E434" s="18" t="s">
        <v>9</v>
      </c>
      <c r="F434" s="18" t="s">
        <v>10</v>
      </c>
      <c r="G434" s="140"/>
      <c r="H434" s="140"/>
      <c r="I434" s="140"/>
      <c r="J434" s="3">
        <v>1</v>
      </c>
      <c r="K434" s="358"/>
    </row>
    <row r="435" spans="1:11" ht="27" customHeight="1">
      <c r="A435" s="102"/>
      <c r="B435" s="696" t="str">
        <f>$B$9</f>
        <v>Маджарово</v>
      </c>
      <c r="C435" s="696"/>
      <c r="D435" s="696"/>
      <c r="E435" s="20">
        <f>$E$9</f>
        <v>44562</v>
      </c>
      <c r="F435" s="21">
        <f>$F$9</f>
        <v>46022</v>
      </c>
      <c r="G435" s="140"/>
      <c r="H435" s="140"/>
      <c r="I435" s="140"/>
      <c r="J435" s="3">
        <v>1</v>
      </c>
      <c r="K435" s="358"/>
    </row>
    <row r="436" spans="1:11">
      <c r="A436" s="102"/>
      <c r="B436" s="142" t="str">
        <f>$B$10</f>
        <v>(наименование на разпоредителя с бюджет)</v>
      </c>
      <c r="C436" s="142"/>
      <c r="D436" s="143"/>
      <c r="E436" s="17"/>
      <c r="F436" s="22"/>
      <c r="G436" s="140"/>
      <c r="H436" s="140"/>
      <c r="I436" s="140"/>
      <c r="J436" s="3">
        <v>1</v>
      </c>
      <c r="K436" s="358"/>
    </row>
    <row r="437" spans="1:11" ht="5.25" customHeight="1">
      <c r="A437" s="102"/>
      <c r="B437" s="142"/>
      <c r="C437" s="142"/>
      <c r="D437" s="143"/>
      <c r="E437" s="7"/>
      <c r="F437" s="7"/>
      <c r="G437" s="140"/>
      <c r="H437" s="140"/>
      <c r="I437" s="140"/>
      <c r="J437" s="3">
        <v>1</v>
      </c>
      <c r="K437" s="358"/>
    </row>
    <row r="438" spans="1:11" ht="27.75" customHeight="1">
      <c r="A438" s="102"/>
      <c r="B438" s="697" t="str">
        <f>$B$12</f>
        <v>Маджарово</v>
      </c>
      <c r="C438" s="697"/>
      <c r="D438" s="697"/>
      <c r="E438" s="23" t="s">
        <v>174</v>
      </c>
      <c r="F438" s="24" t="str">
        <f>$F$12</f>
        <v>7604</v>
      </c>
      <c r="G438" s="140"/>
      <c r="H438" s="140"/>
      <c r="I438" s="140"/>
      <c r="J438" s="3">
        <v>1</v>
      </c>
      <c r="K438" s="358"/>
    </row>
    <row r="439" spans="1:11">
      <c r="A439" s="102"/>
      <c r="B439" s="292" t="str">
        <f>$B$13</f>
        <v>(наименование на първостепенния разпоредител с бюджет)</v>
      </c>
      <c r="C439" s="293"/>
      <c r="D439" s="147"/>
      <c r="E439" s="147"/>
      <c r="F439" s="140"/>
      <c r="G439" s="140"/>
      <c r="H439" s="140"/>
      <c r="I439" s="140"/>
      <c r="J439" s="3">
        <v>1</v>
      </c>
      <c r="K439" s="358"/>
    </row>
    <row r="440" spans="1:11">
      <c r="A440" s="102"/>
      <c r="B440" s="147"/>
      <c r="C440" s="147"/>
      <c r="D440" s="148"/>
      <c r="E440" s="148"/>
      <c r="F440" s="148"/>
      <c r="G440" s="148"/>
      <c r="H440" s="148"/>
      <c r="I440" s="148"/>
      <c r="J440" s="3">
        <v>1</v>
      </c>
      <c r="K440" s="358"/>
    </row>
    <row r="441" spans="1:11">
      <c r="A441" s="102"/>
      <c r="B441" s="147"/>
      <c r="C441" s="147"/>
      <c r="D441" s="147"/>
      <c r="E441" s="147"/>
      <c r="F441" s="140"/>
      <c r="H441" s="140"/>
      <c r="I441" s="31" t="s">
        <v>14</v>
      </c>
      <c r="J441" s="3">
        <v>1</v>
      </c>
      <c r="K441" s="358"/>
    </row>
    <row r="442" spans="1:11" ht="22.5" customHeight="1">
      <c r="A442" s="102"/>
      <c r="B442" s="359"/>
      <c r="C442" s="257"/>
      <c r="D442" s="360"/>
      <c r="E442" s="35" t="str">
        <f t="shared" ref="E442:E443" si="36">E19</f>
        <v>Годишен отчет</v>
      </c>
      <c r="F442" s="36" t="str">
        <f t="shared" ref="F442:F443" si="37">F19</f>
        <v>Бюджет</v>
      </c>
      <c r="G442" s="36" t="str">
        <f t="shared" ref="G442:G443" si="38">G19</f>
        <v>Прогноза</v>
      </c>
      <c r="H442" s="36" t="str">
        <f t="shared" ref="H442:H443" si="39">H19</f>
        <v>Прогноза</v>
      </c>
      <c r="I442" s="36" t="str">
        <f t="shared" ref="I442:I443" si="40">I19</f>
        <v>Прогноза</v>
      </c>
      <c r="J442" s="3">
        <v>1</v>
      </c>
      <c r="K442" s="358"/>
    </row>
    <row r="443" spans="1:11" ht="48" customHeight="1">
      <c r="A443" s="102"/>
      <c r="B443" s="164"/>
      <c r="C443" s="164"/>
      <c r="D443" s="361" t="s">
        <v>359</v>
      </c>
      <c r="E443" s="40">
        <f t="shared" si="36"/>
        <v>2021</v>
      </c>
      <c r="F443" s="41">
        <f t="shared" si="37"/>
        <v>2022</v>
      </c>
      <c r="G443" s="41">
        <f t="shared" si="38"/>
        <v>2023</v>
      </c>
      <c r="H443" s="41">
        <f t="shared" si="39"/>
        <v>2024</v>
      </c>
      <c r="I443" s="41">
        <f t="shared" si="40"/>
        <v>2025</v>
      </c>
      <c r="J443" s="3">
        <v>1</v>
      </c>
      <c r="K443" s="358"/>
    </row>
    <row r="444" spans="1:11" ht="18">
      <c r="A444" s="102"/>
      <c r="B444" s="362"/>
      <c r="C444" s="359"/>
      <c r="D444" s="363" t="s">
        <v>360</v>
      </c>
      <c r="E444" s="46"/>
      <c r="F444" s="47"/>
      <c r="G444" s="48"/>
      <c r="H444" s="46"/>
      <c r="I444" s="47"/>
      <c r="J444" s="3">
        <v>1</v>
      </c>
      <c r="K444" s="358"/>
    </row>
    <row r="445" spans="1:11" ht="21" customHeight="1">
      <c r="A445" s="102"/>
      <c r="B445" s="257"/>
      <c r="C445" s="364"/>
      <c r="D445" s="365" t="s">
        <v>361</v>
      </c>
      <c r="E445" s="366">
        <f>+E169-E301+E419+E429</f>
        <v>46100</v>
      </c>
      <c r="F445" s="366">
        <f>+F169-F301+F419+F429</f>
        <v>-634900</v>
      </c>
      <c r="G445" s="366">
        <f>+G169-G301+G419+G429</f>
        <v>0</v>
      </c>
      <c r="H445" s="366">
        <f>+H169-H301+H419+H429</f>
        <v>0</v>
      </c>
      <c r="I445" s="366">
        <f>+I169-I301+I419+I429</f>
        <v>0</v>
      </c>
      <c r="J445" s="3">
        <v>1</v>
      </c>
      <c r="K445" s="358"/>
    </row>
    <row r="446" spans="1:11" ht="20.25" customHeight="1">
      <c r="A446" s="102"/>
      <c r="B446" s="257"/>
      <c r="C446" s="367"/>
      <c r="D446" s="368" t="s">
        <v>362</v>
      </c>
      <c r="E446" s="369">
        <f t="shared" ref="E446:E447" si="41">+E597</f>
        <v>-46100</v>
      </c>
      <c r="F446" s="369">
        <f t="shared" ref="F446:F447" si="42">+F597</f>
        <v>634900</v>
      </c>
      <c r="G446" s="369">
        <f t="shared" ref="G446:G447" si="43">+G597</f>
        <v>0</v>
      </c>
      <c r="H446" s="369">
        <f t="shared" ref="H446:H447" si="44">+H597</f>
        <v>0</v>
      </c>
      <c r="I446" s="369">
        <f t="shared" ref="I446:I447" si="45">+I597</f>
        <v>0</v>
      </c>
      <c r="J446" s="3">
        <v>1</v>
      </c>
      <c r="K446" s="358"/>
    </row>
    <row r="447" spans="1:11">
      <c r="A447" s="102"/>
      <c r="B447" s="257"/>
      <c r="C447" s="367"/>
      <c r="D447" s="370">
        <f>+IF(+SUM(E447:I447)=0,0,"Контрола: дефицит/излишък = финансиране с обратен знак (V. + VІ. = 0)")</f>
        <v>0</v>
      </c>
      <c r="E447" s="371">
        <f t="shared" si="41"/>
        <v>0</v>
      </c>
      <c r="F447" s="371">
        <f t="shared" si="42"/>
        <v>0</v>
      </c>
      <c r="G447" s="371">
        <f t="shared" si="43"/>
        <v>0</v>
      </c>
      <c r="H447" s="371">
        <f t="shared" si="44"/>
        <v>0</v>
      </c>
      <c r="I447" s="371">
        <f t="shared" si="45"/>
        <v>0</v>
      </c>
      <c r="J447" s="3">
        <v>1</v>
      </c>
      <c r="K447" s="358"/>
    </row>
    <row r="448" spans="1:11">
      <c r="A448" s="102"/>
      <c r="B448" s="372"/>
      <c r="C448" s="372"/>
      <c r="D448" s="373"/>
      <c r="E448" s="373"/>
      <c r="F448" s="373"/>
      <c r="G448" s="373"/>
      <c r="H448" s="373"/>
      <c r="I448" s="373"/>
      <c r="J448" s="3">
        <v>1</v>
      </c>
      <c r="K448" s="358"/>
    </row>
    <row r="449" spans="1:11" ht="38.25" customHeight="1">
      <c r="A449" s="102"/>
      <c r="B449" s="714" t="str">
        <f>$B$7</f>
        <v>ПРОГНОЗА ЗА ПЕРИОДА 2022-2025 г. НА ПОСТЪПЛЕНИЯТА ОТ МЕСТНИ ПРИХОДИ  И НА РАЗХОДИТЕ ЗА МЕСТНИ ДЕЙНОСТИ</v>
      </c>
      <c r="C449" s="714"/>
      <c r="D449" s="714"/>
      <c r="E449" s="140"/>
      <c r="F449" s="140"/>
      <c r="G449" s="140"/>
      <c r="H449" s="140"/>
      <c r="I449" s="140"/>
      <c r="J449" s="3">
        <v>1</v>
      </c>
      <c r="K449" s="358"/>
    </row>
    <row r="450" spans="1:11" ht="18.75" customHeight="1">
      <c r="A450" s="102"/>
      <c r="B450" s="142"/>
      <c r="C450" s="257"/>
      <c r="D450" s="263"/>
      <c r="E450" s="18" t="s">
        <v>9</v>
      </c>
      <c r="F450" s="18" t="s">
        <v>10</v>
      </c>
      <c r="G450" s="140"/>
      <c r="H450" s="140"/>
      <c r="I450" s="140"/>
      <c r="J450" s="3">
        <v>1</v>
      </c>
      <c r="K450" s="358"/>
    </row>
    <row r="451" spans="1:11" ht="27" customHeight="1">
      <c r="A451" s="102"/>
      <c r="B451" s="696" t="str">
        <f>$B$9</f>
        <v>Маджарово</v>
      </c>
      <c r="C451" s="696"/>
      <c r="D451" s="696"/>
      <c r="E451" s="20">
        <f>$E$9</f>
        <v>44562</v>
      </c>
      <c r="F451" s="21">
        <f>$F$9</f>
        <v>46022</v>
      </c>
      <c r="G451" s="140"/>
      <c r="H451" s="140"/>
      <c r="I451" s="140"/>
      <c r="J451" s="3">
        <v>1</v>
      </c>
      <c r="K451" s="358"/>
    </row>
    <row r="452" spans="1:11">
      <c r="A452" s="102"/>
      <c r="B452" s="142" t="str">
        <f>$B$10</f>
        <v>(наименование на разпоредителя с бюджет)</v>
      </c>
      <c r="C452" s="142"/>
      <c r="D452" s="143"/>
      <c r="E452" s="17"/>
      <c r="F452" s="22"/>
      <c r="G452" s="140"/>
      <c r="H452" s="140"/>
      <c r="I452" s="140"/>
      <c r="J452" s="3">
        <v>1</v>
      </c>
      <c r="K452" s="358"/>
    </row>
    <row r="453" spans="1:11" ht="5.25" customHeight="1">
      <c r="A453" s="102"/>
      <c r="B453" s="142"/>
      <c r="C453" s="142"/>
      <c r="D453" s="143"/>
      <c r="E453" s="7"/>
      <c r="F453" s="7"/>
      <c r="G453" s="140"/>
      <c r="H453" s="140"/>
      <c r="I453" s="140"/>
      <c r="J453" s="3">
        <v>1</v>
      </c>
      <c r="K453" s="358"/>
    </row>
    <row r="454" spans="1:11" ht="27" customHeight="1">
      <c r="A454" s="102"/>
      <c r="B454" s="697" t="str">
        <f>$B$12</f>
        <v>Маджарово</v>
      </c>
      <c r="C454" s="697"/>
      <c r="D454" s="697"/>
      <c r="E454" s="23" t="s">
        <v>174</v>
      </c>
      <c r="F454" s="24" t="str">
        <f>$F$12</f>
        <v>7604</v>
      </c>
      <c r="G454" s="140"/>
      <c r="H454" s="140"/>
      <c r="I454" s="140"/>
      <c r="J454" s="3">
        <v>1</v>
      </c>
      <c r="K454" s="358"/>
    </row>
    <row r="455" spans="1:11">
      <c r="A455" s="102"/>
      <c r="B455" s="147"/>
      <c r="C455" s="293"/>
      <c r="D455" s="147"/>
      <c r="E455" s="147"/>
      <c r="F455" s="140"/>
      <c r="G455" s="140"/>
      <c r="H455" s="140"/>
      <c r="I455" s="140"/>
      <c r="J455" s="3">
        <v>1</v>
      </c>
      <c r="K455" s="358"/>
    </row>
    <row r="456" spans="1:11">
      <c r="A456" s="102"/>
      <c r="B456" s="146"/>
      <c r="C456" s="147"/>
      <c r="D456" s="148"/>
      <c r="E456" s="148"/>
      <c r="F456" s="148"/>
      <c r="G456" s="148"/>
      <c r="H456" s="148"/>
      <c r="I456" s="148"/>
      <c r="J456" s="3">
        <v>1</v>
      </c>
      <c r="K456" s="358"/>
    </row>
    <row r="457" spans="1:11" ht="14.25" customHeight="1">
      <c r="A457" s="102"/>
      <c r="B457" s="142"/>
      <c r="C457" s="257"/>
      <c r="D457" s="263"/>
      <c r="E457" s="140"/>
      <c r="F457" s="140"/>
      <c r="H457" s="140"/>
      <c r="I457" s="374" t="s">
        <v>14</v>
      </c>
      <c r="J457" s="3">
        <v>1</v>
      </c>
      <c r="K457" s="358"/>
    </row>
    <row r="458" spans="1:11" ht="22.5" customHeight="1">
      <c r="A458" s="102"/>
      <c r="B458" s="375" t="s">
        <v>363</v>
      </c>
      <c r="C458" s="376"/>
      <c r="D458" s="377"/>
      <c r="E458" s="35" t="str">
        <f t="shared" ref="E458:E459" si="46">E19</f>
        <v>Годишен отчет</v>
      </c>
      <c r="F458" s="36" t="str">
        <f t="shared" ref="F458:F459" si="47">F19</f>
        <v>Бюджет</v>
      </c>
      <c r="G458" s="36" t="str">
        <f t="shared" ref="G458:G459" si="48">G19</f>
        <v>Прогноза</v>
      </c>
      <c r="H458" s="36" t="str">
        <f t="shared" ref="H458:H459" si="49">H19</f>
        <v>Прогноза</v>
      </c>
      <c r="I458" s="36" t="str">
        <f t="shared" ref="I458:I459" si="50">I19</f>
        <v>Прогноза</v>
      </c>
      <c r="J458" s="3">
        <v>1</v>
      </c>
      <c r="K458" s="358"/>
    </row>
    <row r="459" spans="1:11" ht="60" customHeight="1">
      <c r="A459" s="102"/>
      <c r="B459" s="378" t="s">
        <v>19</v>
      </c>
      <c r="C459" s="379" t="s">
        <v>20</v>
      </c>
      <c r="D459" s="380" t="s">
        <v>176</v>
      </c>
      <c r="E459" s="40">
        <f t="shared" si="46"/>
        <v>2021</v>
      </c>
      <c r="F459" s="41">
        <f t="shared" si="47"/>
        <v>2022</v>
      </c>
      <c r="G459" s="41">
        <f t="shared" si="48"/>
        <v>2023</v>
      </c>
      <c r="H459" s="41">
        <f t="shared" si="49"/>
        <v>2024</v>
      </c>
      <c r="I459" s="41">
        <f t="shared" si="50"/>
        <v>2025</v>
      </c>
      <c r="J459" s="3">
        <v>1</v>
      </c>
      <c r="K459" s="358"/>
    </row>
    <row r="460" spans="1:11" ht="18">
      <c r="A460" s="102">
        <v>1</v>
      </c>
      <c r="B460" s="381"/>
      <c r="C460" s="382"/>
      <c r="D460" s="383" t="s">
        <v>364</v>
      </c>
      <c r="E460" s="46"/>
      <c r="F460" s="47"/>
      <c r="G460" s="48"/>
      <c r="H460" s="46"/>
      <c r="I460" s="47"/>
      <c r="J460" s="3">
        <v>1</v>
      </c>
      <c r="K460" s="358"/>
    </row>
    <row r="461" spans="1:11" s="67" customFormat="1" ht="18.75" hidden="1" customHeight="1">
      <c r="A461" s="101">
        <v>5</v>
      </c>
      <c r="B461" s="384">
        <v>7000</v>
      </c>
      <c r="C461" s="715" t="s">
        <v>365</v>
      </c>
      <c r="D461" s="715"/>
      <c r="E461" s="385">
        <f>SUM(E462:E464)</f>
        <v>0</v>
      </c>
      <c r="F461" s="386">
        <f>SUM(F462:F464)</f>
        <v>0</v>
      </c>
      <c r="G461" s="386">
        <f>SUM(G462:G464)</f>
        <v>0</v>
      </c>
      <c r="H461" s="385">
        <f>SUM(H462:H464)</f>
        <v>0</v>
      </c>
      <c r="I461" s="386">
        <f>SUM(I462:I464)</f>
        <v>0</v>
      </c>
      <c r="J461" s="3" t="str">
        <f t="shared" ref="J461:J596" si="51">(IF(OR($E461&lt;&gt;0,$F461&lt;&gt;0,$G461&lt;&gt;0,$H461&lt;&gt;0,$I461&lt;&gt;0),$J$2,""))</f>
        <v/>
      </c>
      <c r="K461" s="358"/>
    </row>
    <row r="462" spans="1:11" ht="18.75" hidden="1" customHeight="1">
      <c r="A462" s="102">
        <v>10</v>
      </c>
      <c r="B462" s="387"/>
      <c r="C462" s="54">
        <v>7001</v>
      </c>
      <c r="D462" s="388" t="s">
        <v>366</v>
      </c>
      <c r="E462" s="82"/>
      <c r="F462" s="82"/>
      <c r="G462" s="82"/>
      <c r="H462" s="82"/>
      <c r="I462" s="82"/>
      <c r="J462" s="3" t="str">
        <f t="shared" si="51"/>
        <v/>
      </c>
      <c r="K462" s="358"/>
    </row>
    <row r="463" spans="1:11" ht="18.75" hidden="1" customHeight="1">
      <c r="A463" s="103">
        <v>20</v>
      </c>
      <c r="B463" s="387"/>
      <c r="C463" s="58">
        <v>7003</v>
      </c>
      <c r="D463" s="83" t="s">
        <v>367</v>
      </c>
      <c r="E463" s="61"/>
      <c r="F463" s="61"/>
      <c r="G463" s="61"/>
      <c r="H463" s="61"/>
      <c r="I463" s="61"/>
      <c r="J463" s="3" t="str">
        <f t="shared" si="51"/>
        <v/>
      </c>
      <c r="K463" s="358"/>
    </row>
    <row r="464" spans="1:11" ht="18.75" hidden="1" customHeight="1">
      <c r="A464" s="103">
        <v>25</v>
      </c>
      <c r="B464" s="387"/>
      <c r="C464" s="77">
        <v>7010</v>
      </c>
      <c r="D464" s="89" t="s">
        <v>368</v>
      </c>
      <c r="E464" s="86"/>
      <c r="F464" s="86"/>
      <c r="G464" s="86"/>
      <c r="H464" s="86"/>
      <c r="I464" s="86"/>
      <c r="J464" s="3" t="str">
        <f t="shared" si="51"/>
        <v/>
      </c>
      <c r="K464" s="358"/>
    </row>
    <row r="465" spans="1:256" s="67" customFormat="1" hidden="1">
      <c r="A465" s="101">
        <v>30</v>
      </c>
      <c r="B465" s="384">
        <v>7100</v>
      </c>
      <c r="C465" s="716" t="s">
        <v>369</v>
      </c>
      <c r="D465" s="716"/>
      <c r="E465" s="386">
        <f>+E466+E467</f>
        <v>0</v>
      </c>
      <c r="F465" s="386">
        <f>+F466+F467</f>
        <v>0</v>
      </c>
      <c r="G465" s="386">
        <f>+G466+G467</f>
        <v>0</v>
      </c>
      <c r="H465" s="386">
        <f>+H466+H467</f>
        <v>0</v>
      </c>
      <c r="I465" s="386">
        <f>+I466+I467</f>
        <v>0</v>
      </c>
      <c r="J465" s="3" t="str">
        <f t="shared" si="51"/>
        <v/>
      </c>
      <c r="K465" s="358"/>
    </row>
    <row r="466" spans="1:256" ht="18.75" hidden="1" customHeight="1">
      <c r="A466" s="102">
        <v>35</v>
      </c>
      <c r="B466" s="387"/>
      <c r="C466" s="54">
        <v>7101</v>
      </c>
      <c r="D466" s="389" t="s">
        <v>370</v>
      </c>
      <c r="E466" s="82"/>
      <c r="F466" s="82"/>
      <c r="G466" s="82"/>
      <c r="H466" s="82"/>
      <c r="I466" s="82"/>
      <c r="J466" s="3" t="str">
        <f t="shared" si="51"/>
        <v/>
      </c>
      <c r="K466" s="358"/>
    </row>
    <row r="467" spans="1:256" ht="18.75" hidden="1" customHeight="1">
      <c r="A467" s="102">
        <v>40</v>
      </c>
      <c r="B467" s="387"/>
      <c r="C467" s="77">
        <v>7102</v>
      </c>
      <c r="D467" s="89" t="s">
        <v>371</v>
      </c>
      <c r="E467" s="86"/>
      <c r="F467" s="86"/>
      <c r="G467" s="86"/>
      <c r="H467" s="86"/>
      <c r="I467" s="86"/>
      <c r="J467" s="3" t="str">
        <f t="shared" si="51"/>
        <v/>
      </c>
      <c r="K467" s="358"/>
    </row>
    <row r="468" spans="1:256" s="67" customFormat="1" hidden="1">
      <c r="A468" s="101">
        <v>45</v>
      </c>
      <c r="B468" s="384">
        <v>7200</v>
      </c>
      <c r="C468" s="716" t="s">
        <v>372</v>
      </c>
      <c r="D468" s="716"/>
      <c r="E468" s="386">
        <f>+E469+E470</f>
        <v>0</v>
      </c>
      <c r="F468" s="386">
        <f>+F469+F470</f>
        <v>0</v>
      </c>
      <c r="G468" s="386">
        <f>+G469+G470</f>
        <v>0</v>
      </c>
      <c r="H468" s="386">
        <f>+H469+H470</f>
        <v>0</v>
      </c>
      <c r="I468" s="386">
        <f>+I469+I470</f>
        <v>0</v>
      </c>
      <c r="J468" s="3" t="str">
        <f t="shared" si="51"/>
        <v/>
      </c>
      <c r="K468" s="358"/>
    </row>
    <row r="469" spans="1:256" ht="18.75" hidden="1" customHeight="1">
      <c r="A469" s="102">
        <v>50</v>
      </c>
      <c r="B469" s="387"/>
      <c r="C469" s="390">
        <v>7201</v>
      </c>
      <c r="D469" s="391" t="s">
        <v>373</v>
      </c>
      <c r="E469" s="82"/>
      <c r="F469" s="392"/>
      <c r="G469" s="392"/>
      <c r="H469" s="82"/>
      <c r="I469" s="392"/>
      <c r="J469" s="3" t="str">
        <f t="shared" si="51"/>
        <v/>
      </c>
      <c r="K469" s="358"/>
    </row>
    <row r="470" spans="1:256" ht="18.75" hidden="1" customHeight="1">
      <c r="A470" s="102">
        <v>55</v>
      </c>
      <c r="B470" s="387"/>
      <c r="C470" s="64">
        <v>7202</v>
      </c>
      <c r="D470" s="393" t="s">
        <v>374</v>
      </c>
      <c r="E470" s="86"/>
      <c r="F470" s="394"/>
      <c r="G470" s="394"/>
      <c r="H470" s="86"/>
      <c r="I470" s="394"/>
      <c r="J470" s="3" t="str">
        <f t="shared" si="51"/>
        <v/>
      </c>
      <c r="K470" s="358"/>
    </row>
    <row r="471" spans="1:256" s="67" customFormat="1" ht="18.75" hidden="1" customHeight="1">
      <c r="A471" s="101">
        <v>60</v>
      </c>
      <c r="B471" s="384">
        <v>7300</v>
      </c>
      <c r="C471" s="715" t="s">
        <v>375</v>
      </c>
      <c r="D471" s="715"/>
      <c r="E471" s="386">
        <f>SUM(E472:E477)</f>
        <v>0</v>
      </c>
      <c r="F471" s="386">
        <f>SUM(F472:F477)</f>
        <v>0</v>
      </c>
      <c r="G471" s="386">
        <f>SUM(G472:G477)</f>
        <v>0</v>
      </c>
      <c r="H471" s="386">
        <f>SUM(H472:H477)</f>
        <v>0</v>
      </c>
      <c r="I471" s="386">
        <f>SUM(I472:I477)</f>
        <v>0</v>
      </c>
      <c r="J471" s="3" t="str">
        <f t="shared" si="51"/>
        <v/>
      </c>
      <c r="K471" s="358"/>
    </row>
    <row r="472" spans="1:256" ht="18.75" hidden="1" customHeight="1">
      <c r="A472" s="102">
        <v>65</v>
      </c>
      <c r="B472" s="53"/>
      <c r="C472" s="390">
        <v>7320</v>
      </c>
      <c r="D472" s="395" t="s">
        <v>376</v>
      </c>
      <c r="E472" s="392"/>
      <c r="F472" s="82"/>
      <c r="G472" s="82"/>
      <c r="H472" s="392"/>
      <c r="I472" s="82"/>
      <c r="J472" s="3" t="str">
        <f t="shared" si="51"/>
        <v/>
      </c>
      <c r="K472" s="358"/>
    </row>
    <row r="473" spans="1:256" ht="32.4" hidden="1">
      <c r="A473" s="102">
        <v>85</v>
      </c>
      <c r="B473" s="53"/>
      <c r="C473" s="64">
        <v>7369</v>
      </c>
      <c r="D473" s="396" t="s">
        <v>377</v>
      </c>
      <c r="E473" s="394"/>
      <c r="F473" s="326"/>
      <c r="G473" s="326"/>
      <c r="H473" s="394"/>
      <c r="I473" s="326"/>
      <c r="J473" s="3" t="str">
        <f t="shared" si="51"/>
        <v/>
      </c>
      <c r="K473" s="358"/>
    </row>
    <row r="474" spans="1:256" ht="32.4" hidden="1">
      <c r="A474" s="102">
        <v>90</v>
      </c>
      <c r="B474" s="53"/>
      <c r="C474" s="397">
        <v>7370</v>
      </c>
      <c r="D474" s="398" t="s">
        <v>378</v>
      </c>
      <c r="E474" s="399"/>
      <c r="F474" s="399"/>
      <c r="G474" s="399"/>
      <c r="H474" s="399"/>
      <c r="I474" s="399"/>
      <c r="J474" s="3" t="str">
        <f t="shared" si="51"/>
        <v/>
      </c>
      <c r="K474" s="358"/>
    </row>
    <row r="475" spans="1:256" ht="18.75" hidden="1" customHeight="1">
      <c r="A475" s="102">
        <v>95</v>
      </c>
      <c r="B475" s="53"/>
      <c r="C475" s="390">
        <v>7391</v>
      </c>
      <c r="D475" s="400" t="s">
        <v>379</v>
      </c>
      <c r="E475" s="392"/>
      <c r="F475" s="401"/>
      <c r="G475" s="401"/>
      <c r="H475" s="392"/>
      <c r="I475" s="401"/>
      <c r="J475" s="3" t="str">
        <f t="shared" si="51"/>
        <v/>
      </c>
      <c r="K475" s="358"/>
    </row>
    <row r="476" spans="1:256" ht="18.75" hidden="1" customHeight="1">
      <c r="A476" s="102">
        <v>100</v>
      </c>
      <c r="B476" s="53"/>
      <c r="C476" s="58">
        <v>7392</v>
      </c>
      <c r="D476" s="402" t="s">
        <v>380</v>
      </c>
      <c r="E476" s="61"/>
      <c r="F476" s="61"/>
      <c r="G476" s="61"/>
      <c r="H476" s="61"/>
      <c r="I476" s="61"/>
      <c r="J476" s="3" t="str">
        <f t="shared" si="51"/>
        <v/>
      </c>
      <c r="K476" s="358"/>
    </row>
    <row r="477" spans="1:256" ht="18.75" hidden="1" customHeight="1">
      <c r="A477" s="102">
        <v>105</v>
      </c>
      <c r="B477" s="53"/>
      <c r="C477" s="64">
        <v>7393</v>
      </c>
      <c r="D477" s="81" t="s">
        <v>381</v>
      </c>
      <c r="E477" s="394"/>
      <c r="F477" s="86"/>
      <c r="G477" s="86"/>
      <c r="H477" s="394"/>
      <c r="I477" s="86"/>
      <c r="J477" s="3" t="str">
        <f t="shared" si="51"/>
        <v/>
      </c>
      <c r="K477" s="358"/>
    </row>
    <row r="478" spans="1:256" s="332" customFormat="1" ht="18.75" hidden="1" customHeight="1">
      <c r="A478" s="107">
        <v>110</v>
      </c>
      <c r="B478" s="384">
        <v>7900</v>
      </c>
      <c r="C478" s="720" t="s">
        <v>382</v>
      </c>
      <c r="D478" s="720"/>
      <c r="E478" s="403">
        <f>+E479+E480</f>
        <v>0</v>
      </c>
      <c r="F478" s="403">
        <f>+F479+F480</f>
        <v>0</v>
      </c>
      <c r="G478" s="386">
        <f>+G479+G480</f>
        <v>0</v>
      </c>
      <c r="H478" s="403">
        <f>+H479+H480</f>
        <v>0</v>
      </c>
      <c r="I478" s="403">
        <f>+I479+I480</f>
        <v>0</v>
      </c>
      <c r="J478" s="3" t="str">
        <f t="shared" si="51"/>
        <v/>
      </c>
      <c r="K478" s="358"/>
      <c r="L478" s="404"/>
      <c r="M478" s="404"/>
      <c r="N478" s="405"/>
      <c r="O478" s="404"/>
      <c r="P478" s="404"/>
      <c r="Q478" s="405"/>
      <c r="R478" s="406"/>
      <c r="S478" s="406"/>
      <c r="T478" s="407"/>
      <c r="U478" s="406"/>
      <c r="V478" s="406"/>
      <c r="W478" s="407"/>
      <c r="X478" s="406"/>
      <c r="Y478" s="406"/>
      <c r="Z478" s="408"/>
      <c r="AA478" s="406"/>
      <c r="AB478" s="406"/>
      <c r="AC478" s="407"/>
      <c r="AD478" s="406"/>
      <c r="AE478" s="406"/>
      <c r="AF478" s="407"/>
      <c r="AG478" s="406"/>
      <c r="AH478" s="407"/>
      <c r="AI478" s="408"/>
      <c r="AJ478" s="407"/>
      <c r="AK478" s="407"/>
      <c r="AL478" s="406"/>
      <c r="AM478" s="406"/>
      <c r="AN478" s="407"/>
      <c r="AO478" s="406"/>
      <c r="AP478" s="1"/>
      <c r="AQ478" s="406"/>
    </row>
    <row r="479" spans="1:256" s="414" customFormat="1" ht="18.75" hidden="1" customHeight="1">
      <c r="A479" s="93">
        <v>115</v>
      </c>
      <c r="B479" s="53"/>
      <c r="C479" s="409">
        <v>7901</v>
      </c>
      <c r="D479" s="410" t="s">
        <v>383</v>
      </c>
      <c r="E479" s="60">
        <v>0</v>
      </c>
      <c r="F479" s="60">
        <v>0</v>
      </c>
      <c r="G479" s="60">
        <v>0</v>
      </c>
      <c r="H479" s="60">
        <v>0</v>
      </c>
      <c r="I479" s="60">
        <v>0</v>
      </c>
      <c r="J479" s="3" t="str">
        <f t="shared" si="51"/>
        <v/>
      </c>
      <c r="K479" s="358"/>
      <c r="L479" s="411"/>
      <c r="M479" s="412"/>
      <c r="N479" s="411"/>
      <c r="O479" s="411"/>
      <c r="P479" s="412"/>
      <c r="Q479" s="411"/>
      <c r="R479" s="411"/>
      <c r="S479" s="412"/>
      <c r="T479" s="411"/>
      <c r="U479" s="411"/>
      <c r="V479" s="412"/>
      <c r="W479" s="411"/>
      <c r="X479" s="411"/>
      <c r="Y479" s="413"/>
      <c r="Z479" s="411"/>
      <c r="AA479" s="411"/>
      <c r="AB479" s="412"/>
      <c r="AC479" s="411"/>
      <c r="AD479" s="411"/>
      <c r="AE479" s="412"/>
      <c r="AF479" s="411"/>
      <c r="AG479" s="412"/>
      <c r="AH479" s="413"/>
      <c r="AI479" s="412"/>
      <c r="AJ479" s="412"/>
      <c r="AK479" s="411"/>
      <c r="AL479" s="411"/>
      <c r="AM479" s="412"/>
      <c r="AN479" s="411"/>
      <c r="AO479" s="1"/>
      <c r="AP479" s="41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  <c r="CN479" s="1"/>
      <c r="CO479" s="1"/>
      <c r="CP479" s="1"/>
      <c r="CQ479" s="1"/>
      <c r="CR479" s="1"/>
      <c r="CS479" s="1"/>
      <c r="CT479" s="1"/>
      <c r="CU479" s="1"/>
      <c r="CV479" s="1"/>
      <c r="CW479" s="1"/>
      <c r="CX479" s="1"/>
      <c r="CY479" s="1"/>
      <c r="CZ479" s="1"/>
      <c r="DA479" s="1"/>
      <c r="DB479" s="1"/>
      <c r="DC479" s="1"/>
      <c r="DD479" s="1"/>
      <c r="DE479" s="1"/>
      <c r="DF479" s="1"/>
      <c r="DG479" s="1"/>
      <c r="DH479" s="1"/>
      <c r="DI479" s="1"/>
      <c r="DJ479" s="1"/>
      <c r="DK479" s="1"/>
      <c r="DL479" s="1"/>
      <c r="DM479" s="1"/>
      <c r="DN479" s="1"/>
      <c r="DO479" s="1"/>
      <c r="DP479" s="1"/>
      <c r="DQ479" s="1"/>
      <c r="DR479" s="1"/>
      <c r="DS479" s="1"/>
      <c r="DT479" s="1"/>
      <c r="DU479" s="1"/>
      <c r="DV479" s="1"/>
      <c r="DW479" s="1"/>
      <c r="DX479" s="1"/>
      <c r="DY479" s="1"/>
      <c r="DZ479" s="1"/>
      <c r="EA479" s="1"/>
      <c r="EB479" s="1"/>
      <c r="EC479" s="1"/>
      <c r="ED479" s="1"/>
      <c r="EE479" s="1"/>
      <c r="EF479" s="1"/>
      <c r="EG479" s="1"/>
      <c r="EH479" s="1"/>
      <c r="EI479" s="1"/>
      <c r="EJ479" s="1"/>
      <c r="EK479" s="1"/>
      <c r="EL479" s="1"/>
      <c r="EM479" s="1"/>
      <c r="EN479" s="1"/>
      <c r="EO479" s="1"/>
      <c r="EP479" s="1"/>
      <c r="EQ479" s="1"/>
      <c r="ER479" s="1"/>
      <c r="ES479" s="1"/>
      <c r="ET479" s="1"/>
      <c r="EU479" s="1"/>
      <c r="EV479" s="1"/>
      <c r="EW479" s="1"/>
      <c r="EX479" s="1"/>
      <c r="EY479" s="1"/>
      <c r="EZ479" s="1"/>
      <c r="FA479" s="1"/>
      <c r="FB479" s="1"/>
      <c r="FC479" s="1"/>
      <c r="FD479" s="1"/>
      <c r="FE479" s="1"/>
      <c r="FF479" s="1"/>
      <c r="FG479" s="1"/>
      <c r="FH479" s="1"/>
      <c r="FI479" s="1"/>
      <c r="FJ479" s="1"/>
      <c r="FK479" s="1"/>
      <c r="FL479" s="1"/>
      <c r="FM479" s="1"/>
      <c r="FN479" s="1"/>
      <c r="FO479" s="1"/>
      <c r="FP479" s="1"/>
      <c r="FQ479" s="1"/>
      <c r="FR479" s="1"/>
      <c r="FS479" s="1"/>
      <c r="FT479" s="1"/>
      <c r="FU479" s="1"/>
      <c r="FV479" s="1"/>
      <c r="FW479" s="1"/>
      <c r="FX479" s="1"/>
      <c r="FY479" s="1"/>
      <c r="FZ479" s="1"/>
      <c r="GA479" s="1"/>
      <c r="GB479" s="1"/>
      <c r="GC479" s="1"/>
      <c r="GD479" s="1"/>
      <c r="GE479" s="1"/>
      <c r="GF479" s="1"/>
      <c r="GG479" s="1"/>
      <c r="GH479" s="1"/>
      <c r="GI479" s="1"/>
      <c r="GJ479" s="1"/>
      <c r="GK479" s="1"/>
      <c r="GL479" s="1"/>
      <c r="GM479" s="1"/>
      <c r="GN479" s="1"/>
      <c r="GO479" s="1"/>
      <c r="GP479" s="1"/>
      <c r="GQ479" s="1"/>
      <c r="GR479" s="1"/>
      <c r="GS479" s="1"/>
      <c r="GT479" s="1"/>
      <c r="GU479" s="1"/>
      <c r="GV479" s="1"/>
      <c r="GW479" s="1"/>
      <c r="GX479" s="1"/>
      <c r="GY479" s="1"/>
      <c r="GZ479" s="1"/>
      <c r="HA479" s="1"/>
      <c r="HB479" s="1"/>
      <c r="HC479" s="1"/>
      <c r="HD479" s="1"/>
      <c r="HE479" s="1"/>
      <c r="HF479" s="1"/>
      <c r="HG479" s="1"/>
      <c r="HH479" s="1"/>
      <c r="HI479" s="1"/>
      <c r="HJ479" s="1"/>
      <c r="HK479" s="1"/>
      <c r="HL479" s="1"/>
      <c r="HM479" s="1"/>
      <c r="HN479" s="1"/>
      <c r="HO479" s="1"/>
      <c r="HP479" s="1"/>
      <c r="HQ479" s="1"/>
      <c r="HR479" s="1"/>
      <c r="HS479" s="1"/>
      <c r="HT479" s="1"/>
      <c r="HU479" s="1"/>
      <c r="HV479" s="415"/>
      <c r="HW479" s="415"/>
      <c r="HX479" s="415"/>
      <c r="HY479" s="415"/>
      <c r="HZ479" s="415"/>
      <c r="IA479" s="415"/>
      <c r="IB479" s="415"/>
      <c r="IC479" s="415"/>
      <c r="ID479" s="415"/>
      <c r="IE479" s="415"/>
      <c r="IF479" s="415"/>
      <c r="IG479" s="415"/>
      <c r="IH479" s="415"/>
      <c r="II479" s="415"/>
      <c r="IJ479" s="415"/>
      <c r="IK479" s="415"/>
      <c r="IL479" s="415"/>
      <c r="IM479" s="415"/>
      <c r="IN479" s="415"/>
      <c r="IO479" s="415"/>
      <c r="IP479" s="415"/>
      <c r="IQ479" s="415"/>
      <c r="IR479" s="415"/>
      <c r="IS479" s="415"/>
      <c r="IT479" s="415"/>
      <c r="IU479" s="415"/>
      <c r="IV479" s="415"/>
    </row>
    <row r="480" spans="1:256" s="414" customFormat="1" ht="18.75" hidden="1" customHeight="1">
      <c r="A480" s="93">
        <v>120</v>
      </c>
      <c r="B480" s="53"/>
      <c r="C480" s="416">
        <v>7902</v>
      </c>
      <c r="D480" s="417" t="s">
        <v>384</v>
      </c>
      <c r="E480" s="73">
        <v>0</v>
      </c>
      <c r="F480" s="73">
        <v>0</v>
      </c>
      <c r="G480" s="73">
        <v>0</v>
      </c>
      <c r="H480" s="73">
        <v>0</v>
      </c>
      <c r="I480" s="73">
        <v>0</v>
      </c>
      <c r="J480" s="3" t="str">
        <f t="shared" si="51"/>
        <v/>
      </c>
      <c r="K480" s="358"/>
      <c r="L480" s="411"/>
      <c r="M480" s="412"/>
      <c r="N480" s="411"/>
      <c r="O480" s="411"/>
      <c r="P480" s="412"/>
      <c r="Q480" s="411"/>
      <c r="R480" s="411"/>
      <c r="S480" s="412"/>
      <c r="T480" s="411"/>
      <c r="U480" s="411"/>
      <c r="V480" s="412"/>
      <c r="W480" s="411"/>
      <c r="X480" s="411"/>
      <c r="Y480" s="413"/>
      <c r="Z480" s="411"/>
      <c r="AA480" s="411"/>
      <c r="AB480" s="412"/>
      <c r="AC480" s="411"/>
      <c r="AD480" s="411"/>
      <c r="AE480" s="412"/>
      <c r="AF480" s="411"/>
      <c r="AG480" s="412"/>
      <c r="AH480" s="413"/>
      <c r="AI480" s="412"/>
      <c r="AJ480" s="412"/>
      <c r="AK480" s="411"/>
      <c r="AL480" s="411"/>
      <c r="AM480" s="412"/>
      <c r="AN480" s="411"/>
      <c r="AO480" s="1"/>
      <c r="AP480" s="41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  <c r="CN480" s="1"/>
      <c r="CO480" s="1"/>
      <c r="CP480" s="1"/>
      <c r="CQ480" s="1"/>
      <c r="CR480" s="1"/>
      <c r="CS480" s="1"/>
      <c r="CT480" s="1"/>
      <c r="CU480" s="1"/>
      <c r="CV480" s="1"/>
      <c r="CW480" s="1"/>
      <c r="CX480" s="1"/>
      <c r="CY480" s="1"/>
      <c r="CZ480" s="1"/>
      <c r="DA480" s="1"/>
      <c r="DB480" s="1"/>
      <c r="DC480" s="1"/>
      <c r="DD480" s="1"/>
      <c r="DE480" s="1"/>
      <c r="DF480" s="1"/>
      <c r="DG480" s="1"/>
      <c r="DH480" s="1"/>
      <c r="DI480" s="1"/>
      <c r="DJ480" s="1"/>
      <c r="DK480" s="1"/>
      <c r="DL480" s="1"/>
      <c r="DM480" s="1"/>
      <c r="DN480" s="1"/>
      <c r="DO480" s="1"/>
      <c r="DP480" s="1"/>
      <c r="DQ480" s="1"/>
      <c r="DR480" s="1"/>
      <c r="DS480" s="1"/>
      <c r="DT480" s="1"/>
      <c r="DU480" s="1"/>
      <c r="DV480" s="1"/>
      <c r="DW480" s="1"/>
      <c r="DX480" s="1"/>
      <c r="DY480" s="1"/>
      <c r="DZ480" s="1"/>
      <c r="EA480" s="1"/>
      <c r="EB480" s="1"/>
      <c r="EC480" s="1"/>
      <c r="ED480" s="1"/>
      <c r="EE480" s="1"/>
      <c r="EF480" s="1"/>
      <c r="EG480" s="1"/>
      <c r="EH480" s="1"/>
      <c r="EI480" s="1"/>
      <c r="EJ480" s="1"/>
      <c r="EK480" s="1"/>
      <c r="EL480" s="1"/>
      <c r="EM480" s="1"/>
      <c r="EN480" s="1"/>
      <c r="EO480" s="1"/>
      <c r="EP480" s="1"/>
      <c r="EQ480" s="1"/>
      <c r="ER480" s="1"/>
      <c r="ES480" s="1"/>
      <c r="ET480" s="1"/>
      <c r="EU480" s="1"/>
      <c r="EV480" s="1"/>
      <c r="EW480" s="1"/>
      <c r="EX480" s="1"/>
      <c r="EY480" s="1"/>
      <c r="EZ480" s="1"/>
      <c r="FA480" s="1"/>
      <c r="FB480" s="1"/>
      <c r="FC480" s="1"/>
      <c r="FD480" s="1"/>
      <c r="FE480" s="1"/>
      <c r="FF480" s="1"/>
      <c r="FG480" s="1"/>
      <c r="FH480" s="1"/>
      <c r="FI480" s="1"/>
      <c r="FJ480" s="1"/>
      <c r="FK480" s="1"/>
      <c r="FL480" s="1"/>
      <c r="FM480" s="1"/>
      <c r="FN480" s="1"/>
      <c r="FO480" s="1"/>
      <c r="FP480" s="1"/>
      <c r="FQ480" s="1"/>
      <c r="FR480" s="1"/>
      <c r="FS480" s="1"/>
      <c r="FT480" s="1"/>
      <c r="FU480" s="1"/>
      <c r="FV480" s="1"/>
      <c r="FW480" s="1"/>
      <c r="FX480" s="1"/>
      <c r="FY480" s="1"/>
      <c r="FZ480" s="1"/>
      <c r="GA480" s="1"/>
      <c r="GB480" s="1"/>
      <c r="GC480" s="1"/>
      <c r="GD480" s="1"/>
      <c r="GE480" s="1"/>
      <c r="GF480" s="1"/>
      <c r="GG480" s="1"/>
      <c r="GH480" s="1"/>
      <c r="GI480" s="1"/>
      <c r="GJ480" s="1"/>
      <c r="GK480" s="1"/>
      <c r="GL480" s="1"/>
      <c r="GM480" s="1"/>
      <c r="GN480" s="1"/>
      <c r="GO480" s="1"/>
      <c r="GP480" s="1"/>
      <c r="GQ480" s="1"/>
      <c r="GR480" s="1"/>
      <c r="GS480" s="1"/>
      <c r="GT480" s="1"/>
      <c r="GU480" s="1"/>
      <c r="GV480" s="1"/>
      <c r="GW480" s="1"/>
      <c r="GX480" s="1"/>
      <c r="GY480" s="1"/>
      <c r="GZ480" s="1"/>
      <c r="HA480" s="1"/>
      <c r="HB480" s="1"/>
      <c r="HC480" s="1"/>
      <c r="HD480" s="1"/>
      <c r="HE480" s="1"/>
      <c r="HF480" s="1"/>
      <c r="HG480" s="1"/>
      <c r="HH480" s="1"/>
      <c r="HI480" s="1"/>
      <c r="HJ480" s="1"/>
      <c r="HK480" s="1"/>
      <c r="HL480" s="1"/>
      <c r="HM480" s="1"/>
      <c r="HN480" s="1"/>
      <c r="HO480" s="1"/>
      <c r="HP480" s="1"/>
      <c r="HQ480" s="1"/>
      <c r="HR480" s="1"/>
      <c r="HS480" s="1"/>
      <c r="HT480" s="1"/>
      <c r="HU480" s="1"/>
      <c r="HV480" s="415"/>
      <c r="HW480" s="415"/>
      <c r="HX480" s="415"/>
      <c r="HY480" s="415"/>
      <c r="HZ480" s="415"/>
      <c r="IA480" s="415"/>
      <c r="IB480" s="415"/>
      <c r="IC480" s="415"/>
      <c r="ID480" s="415"/>
      <c r="IE480" s="415"/>
      <c r="IF480" s="415"/>
      <c r="IG480" s="415"/>
      <c r="IH480" s="415"/>
      <c r="II480" s="415"/>
      <c r="IJ480" s="415"/>
      <c r="IK480" s="415"/>
      <c r="IL480" s="415"/>
      <c r="IM480" s="415"/>
      <c r="IN480" s="415"/>
      <c r="IO480" s="415"/>
      <c r="IP480" s="415"/>
      <c r="IQ480" s="415"/>
      <c r="IR480" s="415"/>
      <c r="IS480" s="415"/>
      <c r="IT480" s="415"/>
      <c r="IU480" s="415"/>
      <c r="IV480" s="415"/>
    </row>
    <row r="481" spans="1:11" s="67" customFormat="1" ht="18.75" hidden="1" customHeight="1">
      <c r="A481" s="101">
        <v>125</v>
      </c>
      <c r="B481" s="384">
        <v>8000</v>
      </c>
      <c r="C481" s="717" t="s">
        <v>385</v>
      </c>
      <c r="D481" s="717"/>
      <c r="E481" s="386">
        <f>SUM(E482:E496)</f>
        <v>0</v>
      </c>
      <c r="F481" s="386">
        <f>SUM(F482:F496)</f>
        <v>0</v>
      </c>
      <c r="G481" s="386">
        <f>SUM(G482:G496)</f>
        <v>0</v>
      </c>
      <c r="H481" s="386">
        <f>SUM(H482:H496)</f>
        <v>0</v>
      </c>
      <c r="I481" s="386">
        <f>SUM(I482:I496)</f>
        <v>0</v>
      </c>
      <c r="J481" s="3" t="str">
        <f t="shared" si="51"/>
        <v/>
      </c>
      <c r="K481" s="358"/>
    </row>
    <row r="482" spans="1:11" ht="18.75" hidden="1" customHeight="1">
      <c r="A482" s="102">
        <v>130</v>
      </c>
      <c r="B482" s="71"/>
      <c r="C482" s="390">
        <v>8011</v>
      </c>
      <c r="D482" s="418" t="s">
        <v>386</v>
      </c>
      <c r="E482" s="392"/>
      <c r="F482" s="392"/>
      <c r="G482" s="392"/>
      <c r="H482" s="392"/>
      <c r="I482" s="392"/>
      <c r="J482" s="3" t="str">
        <f t="shared" si="51"/>
        <v/>
      </c>
      <c r="K482" s="358"/>
    </row>
    <row r="483" spans="1:11" ht="18.75" hidden="1" customHeight="1">
      <c r="A483" s="102">
        <v>135</v>
      </c>
      <c r="B483" s="71"/>
      <c r="C483" s="58">
        <v>8012</v>
      </c>
      <c r="D483" s="59" t="s">
        <v>387</v>
      </c>
      <c r="E483" s="61"/>
      <c r="F483" s="61"/>
      <c r="G483" s="61"/>
      <c r="H483" s="61"/>
      <c r="I483" s="61"/>
      <c r="J483" s="3" t="str">
        <f t="shared" si="51"/>
        <v/>
      </c>
      <c r="K483" s="358"/>
    </row>
    <row r="484" spans="1:11" ht="18.75" hidden="1" customHeight="1">
      <c r="A484" s="102">
        <v>140</v>
      </c>
      <c r="B484" s="71"/>
      <c r="C484" s="58">
        <v>8017</v>
      </c>
      <c r="D484" s="59" t="s">
        <v>388</v>
      </c>
      <c r="E484" s="61"/>
      <c r="F484" s="61"/>
      <c r="G484" s="61"/>
      <c r="H484" s="61"/>
      <c r="I484" s="61"/>
      <c r="J484" s="3" t="str">
        <f t="shared" si="51"/>
        <v/>
      </c>
      <c r="K484" s="358"/>
    </row>
    <row r="485" spans="1:11" ht="18.75" hidden="1" customHeight="1">
      <c r="A485" s="102">
        <v>145</v>
      </c>
      <c r="B485" s="71"/>
      <c r="C485" s="64">
        <v>8018</v>
      </c>
      <c r="D485" s="81" t="s">
        <v>389</v>
      </c>
      <c r="E485" s="394"/>
      <c r="F485" s="326"/>
      <c r="G485" s="326"/>
      <c r="H485" s="394"/>
      <c r="I485" s="326"/>
      <c r="J485" s="3" t="str">
        <f t="shared" si="51"/>
        <v/>
      </c>
      <c r="K485" s="358"/>
    </row>
    <row r="486" spans="1:11" ht="18.75" hidden="1" customHeight="1">
      <c r="A486" s="102">
        <v>150</v>
      </c>
      <c r="B486" s="71"/>
      <c r="C486" s="315">
        <v>8031</v>
      </c>
      <c r="D486" s="316" t="s">
        <v>390</v>
      </c>
      <c r="E486" s="401"/>
      <c r="F486" s="401"/>
      <c r="G486" s="401"/>
      <c r="H486" s="401"/>
      <c r="I486" s="401"/>
      <c r="J486" s="3" t="str">
        <f t="shared" si="51"/>
        <v/>
      </c>
      <c r="K486" s="358"/>
    </row>
    <row r="487" spans="1:11" ht="18.75" hidden="1" customHeight="1">
      <c r="A487" s="102">
        <v>155</v>
      </c>
      <c r="B487" s="71"/>
      <c r="C487" s="58">
        <v>8032</v>
      </c>
      <c r="D487" s="59" t="s">
        <v>391</v>
      </c>
      <c r="E487" s="61"/>
      <c r="F487" s="61"/>
      <c r="G487" s="61"/>
      <c r="H487" s="61"/>
      <c r="I487" s="61"/>
      <c r="J487" s="3" t="str">
        <f t="shared" si="51"/>
        <v/>
      </c>
      <c r="K487" s="358"/>
    </row>
    <row r="488" spans="1:11" ht="18.75" hidden="1" customHeight="1">
      <c r="A488" s="102">
        <v>175</v>
      </c>
      <c r="B488" s="71"/>
      <c r="C488" s="58">
        <v>8037</v>
      </c>
      <c r="D488" s="59" t="s">
        <v>392</v>
      </c>
      <c r="E488" s="61"/>
      <c r="F488" s="61"/>
      <c r="G488" s="61"/>
      <c r="H488" s="61"/>
      <c r="I488" s="61"/>
      <c r="J488" s="3" t="str">
        <f t="shared" si="51"/>
        <v/>
      </c>
      <c r="K488" s="358"/>
    </row>
    <row r="489" spans="1:11" ht="18.75" hidden="1" customHeight="1">
      <c r="A489" s="102">
        <v>180</v>
      </c>
      <c r="B489" s="71"/>
      <c r="C489" s="312">
        <v>8038</v>
      </c>
      <c r="D489" s="313" t="s">
        <v>393</v>
      </c>
      <c r="E489" s="326"/>
      <c r="F489" s="326"/>
      <c r="G489" s="326"/>
      <c r="H489" s="326"/>
      <c r="I489" s="326"/>
      <c r="J489" s="3" t="str">
        <f t="shared" si="51"/>
        <v/>
      </c>
      <c r="K489" s="358"/>
    </row>
    <row r="490" spans="1:11" ht="18.75" hidden="1" customHeight="1">
      <c r="A490" s="102">
        <v>185</v>
      </c>
      <c r="B490" s="71"/>
      <c r="C490" s="315">
        <v>8051</v>
      </c>
      <c r="D490" s="324" t="s">
        <v>394</v>
      </c>
      <c r="E490" s="401"/>
      <c r="F490" s="401"/>
      <c r="G490" s="401"/>
      <c r="H490" s="401"/>
      <c r="I490" s="401"/>
      <c r="J490" s="3" t="str">
        <f t="shared" si="51"/>
        <v/>
      </c>
      <c r="K490" s="358"/>
    </row>
    <row r="491" spans="1:11" ht="18.75" hidden="1" customHeight="1">
      <c r="A491" s="102">
        <v>190</v>
      </c>
      <c r="B491" s="71"/>
      <c r="C491" s="58">
        <v>8052</v>
      </c>
      <c r="D491" s="104" t="s">
        <v>395</v>
      </c>
      <c r="E491" s="61"/>
      <c r="F491" s="61"/>
      <c r="G491" s="61"/>
      <c r="H491" s="61"/>
      <c r="I491" s="61"/>
      <c r="J491" s="3" t="str">
        <f t="shared" si="51"/>
        <v/>
      </c>
      <c r="K491" s="358"/>
    </row>
    <row r="492" spans="1:11" ht="18.75" hidden="1" customHeight="1">
      <c r="A492" s="102">
        <v>195</v>
      </c>
      <c r="B492" s="71"/>
      <c r="C492" s="58">
        <v>8057</v>
      </c>
      <c r="D492" s="104" t="s">
        <v>396</v>
      </c>
      <c r="E492" s="61"/>
      <c r="F492" s="61"/>
      <c r="G492" s="61"/>
      <c r="H492" s="61"/>
      <c r="I492" s="61"/>
      <c r="J492" s="3" t="str">
        <f t="shared" si="51"/>
        <v/>
      </c>
      <c r="K492" s="358"/>
    </row>
    <row r="493" spans="1:11" ht="18.75" hidden="1" customHeight="1">
      <c r="A493" s="102">
        <v>200</v>
      </c>
      <c r="B493" s="71"/>
      <c r="C493" s="312">
        <v>8058</v>
      </c>
      <c r="D493" s="325" t="s">
        <v>397</v>
      </c>
      <c r="E493" s="326"/>
      <c r="F493" s="326"/>
      <c r="G493" s="326"/>
      <c r="H493" s="326"/>
      <c r="I493" s="326"/>
      <c r="J493" s="3" t="str">
        <f t="shared" si="51"/>
        <v/>
      </c>
      <c r="K493" s="358"/>
    </row>
    <row r="494" spans="1:11" ht="18.75" hidden="1" customHeight="1">
      <c r="A494" s="102">
        <v>205</v>
      </c>
      <c r="B494" s="71"/>
      <c r="C494" s="397">
        <v>8080</v>
      </c>
      <c r="D494" s="419" t="s">
        <v>398</v>
      </c>
      <c r="E494" s="326"/>
      <c r="F494" s="326"/>
      <c r="G494" s="326"/>
      <c r="H494" s="326"/>
      <c r="I494" s="326"/>
      <c r="J494" s="3" t="str">
        <f t="shared" si="51"/>
        <v/>
      </c>
      <c r="K494" s="358"/>
    </row>
    <row r="495" spans="1:11" ht="18.75" hidden="1" customHeight="1">
      <c r="A495" s="102">
        <v>210</v>
      </c>
      <c r="B495" s="71"/>
      <c r="C495" s="390">
        <v>8097</v>
      </c>
      <c r="D495" s="400" t="s">
        <v>399</v>
      </c>
      <c r="E495" s="326"/>
      <c r="F495" s="326"/>
      <c r="G495" s="326"/>
      <c r="H495" s="326"/>
      <c r="I495" s="326"/>
      <c r="J495" s="3" t="str">
        <f t="shared" si="51"/>
        <v/>
      </c>
      <c r="K495" s="358"/>
    </row>
    <row r="496" spans="1:11" ht="18.75" hidden="1" customHeight="1">
      <c r="A496" s="102">
        <v>215</v>
      </c>
      <c r="B496" s="71"/>
      <c r="C496" s="77">
        <v>8098</v>
      </c>
      <c r="D496" s="105" t="s">
        <v>400</v>
      </c>
      <c r="E496" s="326"/>
      <c r="F496" s="326"/>
      <c r="G496" s="326"/>
      <c r="H496" s="326"/>
      <c r="I496" s="326"/>
      <c r="J496" s="3" t="str">
        <f t="shared" si="51"/>
        <v/>
      </c>
      <c r="K496" s="358"/>
    </row>
    <row r="497" spans="1:11" s="67" customFormat="1" ht="18.75" hidden="1" customHeight="1">
      <c r="A497" s="101">
        <v>220</v>
      </c>
      <c r="B497" s="384">
        <v>8100</v>
      </c>
      <c r="C497" s="718" t="s">
        <v>401</v>
      </c>
      <c r="D497" s="718"/>
      <c r="E497" s="386">
        <f>SUM(E498:E501)</f>
        <v>0</v>
      </c>
      <c r="F497" s="386">
        <f>SUM(F498:F501)</f>
        <v>0</v>
      </c>
      <c r="G497" s="386">
        <f>SUM(G498:G501)</f>
        <v>0</v>
      </c>
      <c r="H497" s="386">
        <f>SUM(H498:H501)</f>
        <v>0</v>
      </c>
      <c r="I497" s="386">
        <f>SUM(I498:I501)</f>
        <v>0</v>
      </c>
      <c r="J497" s="3" t="str">
        <f t="shared" si="51"/>
        <v/>
      </c>
      <c r="K497" s="358"/>
    </row>
    <row r="498" spans="1:11" ht="18.75" hidden="1" customHeight="1">
      <c r="A498" s="102">
        <v>225</v>
      </c>
      <c r="B498" s="53"/>
      <c r="C498" s="54">
        <v>8111</v>
      </c>
      <c r="D498" s="88" t="s">
        <v>402</v>
      </c>
      <c r="E498" s="326"/>
      <c r="F498" s="326"/>
      <c r="G498" s="326"/>
      <c r="H498" s="326"/>
      <c r="I498" s="326"/>
      <c r="J498" s="3" t="str">
        <f t="shared" si="51"/>
        <v/>
      </c>
      <c r="K498" s="358"/>
    </row>
    <row r="499" spans="1:11" ht="18.75" hidden="1" customHeight="1">
      <c r="A499" s="102">
        <v>230</v>
      </c>
      <c r="B499" s="53"/>
      <c r="C499" s="312">
        <v>8112</v>
      </c>
      <c r="D499" s="420" t="s">
        <v>403</v>
      </c>
      <c r="E499" s="326"/>
      <c r="F499" s="326"/>
      <c r="G499" s="326"/>
      <c r="H499" s="326"/>
      <c r="I499" s="326"/>
      <c r="J499" s="3" t="str">
        <f t="shared" si="51"/>
        <v/>
      </c>
      <c r="K499" s="358"/>
    </row>
    <row r="500" spans="1:11" ht="31.8" hidden="1">
      <c r="A500" s="102">
        <v>235</v>
      </c>
      <c r="B500" s="80"/>
      <c r="C500" s="315">
        <v>8121</v>
      </c>
      <c r="D500" s="421" t="s">
        <v>404</v>
      </c>
      <c r="E500" s="326"/>
      <c r="F500" s="326"/>
      <c r="G500" s="326"/>
      <c r="H500" s="326"/>
      <c r="I500" s="326"/>
      <c r="J500" s="3" t="str">
        <f t="shared" si="51"/>
        <v/>
      </c>
      <c r="K500" s="358"/>
    </row>
    <row r="501" spans="1:11" ht="31.8" hidden="1">
      <c r="A501" s="102">
        <v>240</v>
      </c>
      <c r="B501" s="53"/>
      <c r="C501" s="77">
        <v>8122</v>
      </c>
      <c r="D501" s="105" t="s">
        <v>405</v>
      </c>
      <c r="E501" s="326"/>
      <c r="F501" s="326"/>
      <c r="G501" s="326"/>
      <c r="H501" s="326"/>
      <c r="I501" s="326"/>
      <c r="J501" s="3" t="str">
        <f t="shared" si="51"/>
        <v/>
      </c>
      <c r="K501" s="358"/>
    </row>
    <row r="502" spans="1:11" s="67" customFormat="1" ht="18.75" hidden="1" customHeight="1">
      <c r="A502" s="101">
        <v>245</v>
      </c>
      <c r="B502" s="384">
        <v>8200</v>
      </c>
      <c r="C502" s="718" t="s">
        <v>406</v>
      </c>
      <c r="D502" s="718"/>
      <c r="E502" s="422">
        <v>0</v>
      </c>
      <c r="F502" s="422">
        <v>0</v>
      </c>
      <c r="G502" s="422">
        <v>0</v>
      </c>
      <c r="H502" s="422">
        <v>0</v>
      </c>
      <c r="I502" s="422">
        <v>0</v>
      </c>
      <c r="J502" s="3" t="str">
        <f t="shared" si="51"/>
        <v/>
      </c>
      <c r="K502" s="358"/>
    </row>
    <row r="503" spans="1:11" s="67" customFormat="1" ht="18.75" customHeight="1">
      <c r="A503" s="101">
        <v>255</v>
      </c>
      <c r="B503" s="384">
        <v>8300</v>
      </c>
      <c r="C503" s="717" t="s">
        <v>407</v>
      </c>
      <c r="D503" s="717"/>
      <c r="E503" s="386">
        <f>SUM(E504:E511)</f>
        <v>288500</v>
      </c>
      <c r="F503" s="386">
        <f>SUM(F504:F511)</f>
        <v>0</v>
      </c>
      <c r="G503" s="386">
        <f>SUM(G504:G511)</f>
        <v>0</v>
      </c>
      <c r="H503" s="386">
        <f>SUM(H504:H511)</f>
        <v>0</v>
      </c>
      <c r="I503" s="386">
        <f>SUM(I504:I511)</f>
        <v>0</v>
      </c>
      <c r="J503" s="3">
        <f t="shared" si="51"/>
        <v>1</v>
      </c>
      <c r="K503" s="358"/>
    </row>
    <row r="504" spans="1:11" ht="18.75" hidden="1" customHeight="1">
      <c r="A504" s="103">
        <v>260</v>
      </c>
      <c r="B504" s="80"/>
      <c r="C504" s="54">
        <v>8311</v>
      </c>
      <c r="D504" s="88" t="s">
        <v>408</v>
      </c>
      <c r="E504" s="82"/>
      <c r="F504" s="82"/>
      <c r="G504" s="82"/>
      <c r="H504" s="82"/>
      <c r="I504" s="82"/>
      <c r="J504" s="3" t="str">
        <f t="shared" si="51"/>
        <v/>
      </c>
      <c r="K504" s="358"/>
    </row>
    <row r="505" spans="1:11" ht="18.75" hidden="1" customHeight="1">
      <c r="A505" s="103">
        <v>261</v>
      </c>
      <c r="B505" s="53"/>
      <c r="C505" s="64">
        <v>8312</v>
      </c>
      <c r="D505" s="423" t="s">
        <v>409</v>
      </c>
      <c r="E505" s="394"/>
      <c r="F505" s="394"/>
      <c r="G505" s="394"/>
      <c r="H505" s="394"/>
      <c r="I505" s="394"/>
      <c r="J505" s="3" t="str">
        <f t="shared" si="51"/>
        <v/>
      </c>
      <c r="K505" s="358"/>
    </row>
    <row r="506" spans="1:11" ht="18.75" hidden="1" customHeight="1">
      <c r="A506" s="103">
        <v>262</v>
      </c>
      <c r="B506" s="53"/>
      <c r="C506" s="315">
        <v>8321</v>
      </c>
      <c r="D506" s="421" t="s">
        <v>410</v>
      </c>
      <c r="E506" s="401"/>
      <c r="F506" s="401"/>
      <c r="G506" s="401"/>
      <c r="H506" s="401"/>
      <c r="I506" s="401"/>
      <c r="J506" s="3" t="str">
        <f t="shared" si="51"/>
        <v/>
      </c>
      <c r="K506" s="358"/>
    </row>
    <row r="507" spans="1:11" ht="18.75" hidden="1" customHeight="1">
      <c r="A507" s="103">
        <v>263</v>
      </c>
      <c r="B507" s="53"/>
      <c r="C507" s="312">
        <v>8322</v>
      </c>
      <c r="D507" s="420" t="s">
        <v>411</v>
      </c>
      <c r="E507" s="326"/>
      <c r="F507" s="326"/>
      <c r="G507" s="326"/>
      <c r="H507" s="326"/>
      <c r="I507" s="326"/>
      <c r="J507" s="3" t="str">
        <f t="shared" si="51"/>
        <v/>
      </c>
      <c r="K507" s="358"/>
    </row>
    <row r="508" spans="1:11" ht="18.75" customHeight="1">
      <c r="A508" s="103">
        <v>264</v>
      </c>
      <c r="B508" s="80"/>
      <c r="C508" s="315">
        <v>8371</v>
      </c>
      <c r="D508" s="421" t="s">
        <v>412</v>
      </c>
      <c r="E508" s="401">
        <v>288500</v>
      </c>
      <c r="F508" s="401">
        <v>0</v>
      </c>
      <c r="G508" s="401">
        <v>0</v>
      </c>
      <c r="H508" s="401">
        <v>0</v>
      </c>
      <c r="I508" s="401">
        <v>0</v>
      </c>
      <c r="J508" s="3">
        <f t="shared" si="51"/>
        <v>1</v>
      </c>
      <c r="K508" s="358"/>
    </row>
    <row r="509" spans="1:11" ht="18.75" hidden="1" customHeight="1">
      <c r="A509" s="103">
        <v>265</v>
      </c>
      <c r="B509" s="53"/>
      <c r="C509" s="312">
        <v>8372</v>
      </c>
      <c r="D509" s="420" t="s">
        <v>413</v>
      </c>
      <c r="E509" s="326"/>
      <c r="F509" s="326"/>
      <c r="G509" s="326"/>
      <c r="H509" s="326"/>
      <c r="I509" s="326"/>
      <c r="J509" s="3" t="str">
        <f t="shared" si="51"/>
        <v/>
      </c>
      <c r="K509" s="358"/>
    </row>
    <row r="510" spans="1:11" ht="18.75" hidden="1" customHeight="1">
      <c r="A510" s="103">
        <v>266</v>
      </c>
      <c r="B510" s="53"/>
      <c r="C510" s="315">
        <v>8381</v>
      </c>
      <c r="D510" s="421" t="s">
        <v>414</v>
      </c>
      <c r="E510" s="401"/>
      <c r="F510" s="401"/>
      <c r="G510" s="401"/>
      <c r="H510" s="401"/>
      <c r="I510" s="401"/>
      <c r="J510" s="3" t="str">
        <f t="shared" si="51"/>
        <v/>
      </c>
      <c r="K510" s="358"/>
    </row>
    <row r="511" spans="1:11" ht="18.75" hidden="1" customHeight="1">
      <c r="A511" s="103">
        <v>267</v>
      </c>
      <c r="B511" s="53"/>
      <c r="C511" s="77">
        <v>8382</v>
      </c>
      <c r="D511" s="105" t="s">
        <v>415</v>
      </c>
      <c r="E511" s="86"/>
      <c r="F511" s="86"/>
      <c r="G511" s="86"/>
      <c r="H511" s="86"/>
      <c r="I511" s="86"/>
      <c r="J511" s="3" t="str">
        <f t="shared" si="51"/>
        <v/>
      </c>
      <c r="K511" s="358"/>
    </row>
    <row r="512" spans="1:11" s="67" customFormat="1" hidden="1">
      <c r="A512" s="101">
        <v>295</v>
      </c>
      <c r="B512" s="384">
        <v>8500</v>
      </c>
      <c r="C512" s="717" t="s">
        <v>416</v>
      </c>
      <c r="D512" s="717"/>
      <c r="E512" s="386">
        <f>SUM(E513:E515)</f>
        <v>0</v>
      </c>
      <c r="F512" s="386">
        <f>SUM(F513:F515)</f>
        <v>0</v>
      </c>
      <c r="G512" s="386">
        <f>SUM(G513:G515)</f>
        <v>0</v>
      </c>
      <c r="H512" s="386">
        <f>SUM(H513:H515)</f>
        <v>0</v>
      </c>
      <c r="I512" s="386">
        <f>SUM(I513:I515)</f>
        <v>0</v>
      </c>
      <c r="J512" s="3" t="str">
        <f t="shared" si="51"/>
        <v/>
      </c>
      <c r="K512" s="358"/>
    </row>
    <row r="513" spans="1:11" ht="18.75" hidden="1" customHeight="1">
      <c r="A513" s="102">
        <v>300</v>
      </c>
      <c r="B513" s="53"/>
      <c r="C513" s="54">
        <v>8501</v>
      </c>
      <c r="D513" s="55" t="s">
        <v>417</v>
      </c>
      <c r="E513" s="82"/>
      <c r="F513" s="82"/>
      <c r="G513" s="82"/>
      <c r="H513" s="82"/>
      <c r="I513" s="82"/>
      <c r="J513" s="3" t="str">
        <f t="shared" si="51"/>
        <v/>
      </c>
      <c r="K513" s="358"/>
    </row>
    <row r="514" spans="1:11" ht="18.75" hidden="1" customHeight="1">
      <c r="A514" s="102">
        <v>305</v>
      </c>
      <c r="B514" s="53"/>
      <c r="C514" s="58">
        <v>8502</v>
      </c>
      <c r="D514" s="59" t="s">
        <v>418</v>
      </c>
      <c r="E514" s="61"/>
      <c r="F514" s="61"/>
      <c r="G514" s="61"/>
      <c r="H514" s="61"/>
      <c r="I514" s="61"/>
      <c r="J514" s="3" t="str">
        <f t="shared" si="51"/>
        <v/>
      </c>
      <c r="K514" s="358"/>
    </row>
    <row r="515" spans="1:11" ht="18.75" hidden="1" customHeight="1">
      <c r="A515" s="102">
        <v>310</v>
      </c>
      <c r="B515" s="53"/>
      <c r="C515" s="77">
        <v>8504</v>
      </c>
      <c r="D515" s="105" t="s">
        <v>419</v>
      </c>
      <c r="E515" s="86"/>
      <c r="F515" s="86"/>
      <c r="G515" s="86"/>
      <c r="H515" s="86"/>
      <c r="I515" s="86"/>
      <c r="J515" s="3" t="str">
        <f t="shared" si="51"/>
        <v/>
      </c>
      <c r="K515" s="358"/>
    </row>
    <row r="516" spans="1:11" s="67" customFormat="1" hidden="1">
      <c r="A516" s="101">
        <v>315</v>
      </c>
      <c r="B516" s="424">
        <v>8600</v>
      </c>
      <c r="C516" s="717" t="s">
        <v>420</v>
      </c>
      <c r="D516" s="717"/>
      <c r="E516" s="386">
        <f>SUM(E517:E520)</f>
        <v>0</v>
      </c>
      <c r="F516" s="386">
        <f>SUM(F517:F520)</f>
        <v>0</v>
      </c>
      <c r="G516" s="386">
        <f>SUM(G517:G520)</f>
        <v>0</v>
      </c>
      <c r="H516" s="386">
        <f>SUM(H517:H520)</f>
        <v>0</v>
      </c>
      <c r="I516" s="386">
        <f>SUM(I517:I520)</f>
        <v>0</v>
      </c>
      <c r="J516" s="3" t="str">
        <f t="shared" si="51"/>
        <v/>
      </c>
      <c r="K516" s="358"/>
    </row>
    <row r="517" spans="1:11" ht="18.75" hidden="1" customHeight="1">
      <c r="A517" s="102">
        <v>320</v>
      </c>
      <c r="B517" s="53"/>
      <c r="C517" s="321">
        <v>8611</v>
      </c>
      <c r="D517" s="425" t="s">
        <v>421</v>
      </c>
      <c r="E517" s="426"/>
      <c r="F517" s="426"/>
      <c r="G517" s="426"/>
      <c r="H517" s="426"/>
      <c r="I517" s="426"/>
      <c r="J517" s="3" t="str">
        <f t="shared" si="51"/>
        <v/>
      </c>
      <c r="K517" s="358"/>
    </row>
    <row r="518" spans="1:11" ht="18.75" hidden="1" customHeight="1">
      <c r="A518" s="102">
        <v>325</v>
      </c>
      <c r="B518" s="53"/>
      <c r="C518" s="315">
        <v>8621</v>
      </c>
      <c r="D518" s="316" t="s">
        <v>422</v>
      </c>
      <c r="E518" s="401"/>
      <c r="F518" s="401"/>
      <c r="G518" s="401"/>
      <c r="H518" s="401"/>
      <c r="I518" s="401"/>
      <c r="J518" s="3" t="str">
        <f t="shared" si="51"/>
        <v/>
      </c>
      <c r="K518" s="358"/>
    </row>
    <row r="519" spans="1:11" ht="18.75" hidden="1" customHeight="1">
      <c r="A519" s="102">
        <v>330</v>
      </c>
      <c r="B519" s="53"/>
      <c r="C519" s="312">
        <v>8623</v>
      </c>
      <c r="D519" s="313" t="s">
        <v>423</v>
      </c>
      <c r="E519" s="326"/>
      <c r="F519" s="326"/>
      <c r="G519" s="326"/>
      <c r="H519" s="326"/>
      <c r="I519" s="326"/>
      <c r="J519" s="3" t="str">
        <f t="shared" si="51"/>
        <v/>
      </c>
      <c r="K519" s="358"/>
    </row>
    <row r="520" spans="1:11" ht="18.75" hidden="1" customHeight="1">
      <c r="A520" s="102">
        <v>340</v>
      </c>
      <c r="B520" s="53"/>
      <c r="C520" s="327">
        <v>8640</v>
      </c>
      <c r="D520" s="427" t="s">
        <v>424</v>
      </c>
      <c r="E520" s="329"/>
      <c r="F520" s="329"/>
      <c r="G520" s="329"/>
      <c r="H520" s="329"/>
      <c r="I520" s="329"/>
      <c r="J520" s="3" t="str">
        <f t="shared" si="51"/>
        <v/>
      </c>
      <c r="K520" s="358"/>
    </row>
    <row r="521" spans="1:11" s="67" customFormat="1" hidden="1">
      <c r="A521" s="101">
        <v>295</v>
      </c>
      <c r="B521" s="384">
        <v>8700</v>
      </c>
      <c r="C521" s="717" t="s">
        <v>425</v>
      </c>
      <c r="D521" s="717"/>
      <c r="E521" s="386">
        <f>SUM(E522:E523)</f>
        <v>0</v>
      </c>
      <c r="F521" s="386">
        <f>SUM(F522:F523)</f>
        <v>0</v>
      </c>
      <c r="G521" s="386">
        <f>SUM(G522:G523)</f>
        <v>0</v>
      </c>
      <c r="H521" s="386">
        <f>SUM(H522:H523)</f>
        <v>0</v>
      </c>
      <c r="I521" s="386">
        <f>SUM(I522:I523)</f>
        <v>0</v>
      </c>
      <c r="J521" s="3" t="str">
        <f t="shared" si="51"/>
        <v/>
      </c>
      <c r="K521" s="358"/>
    </row>
    <row r="522" spans="1:11" hidden="1">
      <c r="A522" s="102">
        <v>300</v>
      </c>
      <c r="B522" s="53"/>
      <c r="C522" s="54">
        <v>8733</v>
      </c>
      <c r="D522" s="55" t="s">
        <v>426</v>
      </c>
      <c r="E522" s="73">
        <v>0</v>
      </c>
      <c r="F522" s="73">
        <v>0</v>
      </c>
      <c r="G522" s="73">
        <v>0</v>
      </c>
      <c r="H522" s="73">
        <v>0</v>
      </c>
      <c r="I522" s="73">
        <v>0</v>
      </c>
      <c r="J522" s="3" t="str">
        <f t="shared" si="51"/>
        <v/>
      </c>
      <c r="K522" s="358"/>
    </row>
    <row r="523" spans="1:11" ht="16.2" hidden="1">
      <c r="A523" s="102">
        <v>310</v>
      </c>
      <c r="B523" s="53"/>
      <c r="C523" s="77">
        <v>8766</v>
      </c>
      <c r="D523" s="105" t="s">
        <v>427</v>
      </c>
      <c r="E523" s="73">
        <v>0</v>
      </c>
      <c r="F523" s="73">
        <v>0</v>
      </c>
      <c r="G523" s="73">
        <v>0</v>
      </c>
      <c r="H523" s="73">
        <v>0</v>
      </c>
      <c r="I523" s="73">
        <v>0</v>
      </c>
      <c r="J523" s="3" t="str">
        <f t="shared" si="51"/>
        <v/>
      </c>
      <c r="K523" s="358"/>
    </row>
    <row r="524" spans="1:11" s="67" customFormat="1" ht="18" customHeight="1">
      <c r="A524" s="101">
        <v>355</v>
      </c>
      <c r="B524" s="428">
        <v>8800</v>
      </c>
      <c r="C524" s="718" t="s">
        <v>428</v>
      </c>
      <c r="D524" s="718"/>
      <c r="E524" s="386">
        <f>SUM(E525:E530)</f>
        <v>45600</v>
      </c>
      <c r="F524" s="386">
        <f>SUM(F525:F530)</f>
        <v>-139500</v>
      </c>
      <c r="G524" s="386">
        <f>SUM(G525:G530)</f>
        <v>0</v>
      </c>
      <c r="H524" s="386">
        <f>SUM(H525:H530)</f>
        <v>0</v>
      </c>
      <c r="I524" s="386">
        <f>SUM(I525:I530)</f>
        <v>0</v>
      </c>
      <c r="J524" s="3">
        <f t="shared" si="51"/>
        <v>1</v>
      </c>
      <c r="K524" s="358"/>
    </row>
    <row r="525" spans="1:11" ht="18" hidden="1" customHeight="1">
      <c r="A525" s="102">
        <v>360</v>
      </c>
      <c r="B525" s="53"/>
      <c r="C525" s="54">
        <v>8801</v>
      </c>
      <c r="D525" s="55" t="s">
        <v>429</v>
      </c>
      <c r="E525" s="82"/>
      <c r="F525" s="82"/>
      <c r="G525" s="82"/>
      <c r="H525" s="82"/>
      <c r="I525" s="82"/>
      <c r="J525" s="3" t="str">
        <f t="shared" si="51"/>
        <v/>
      </c>
      <c r="K525" s="358"/>
    </row>
    <row r="526" spans="1:11" ht="18" hidden="1" customHeight="1">
      <c r="A526" s="102">
        <v>365</v>
      </c>
      <c r="B526" s="53"/>
      <c r="C526" s="58">
        <v>8802</v>
      </c>
      <c r="D526" s="59" t="s">
        <v>430</v>
      </c>
      <c r="E526" s="61"/>
      <c r="F526" s="61"/>
      <c r="G526" s="61"/>
      <c r="H526" s="61"/>
      <c r="I526" s="61"/>
      <c r="J526" s="3" t="str">
        <f t="shared" si="51"/>
        <v/>
      </c>
      <c r="K526" s="358"/>
    </row>
    <row r="527" spans="1:11" ht="32.25" customHeight="1">
      <c r="A527" s="102">
        <v>365</v>
      </c>
      <c r="B527" s="53"/>
      <c r="C527" s="58">
        <v>8803</v>
      </c>
      <c r="D527" s="59" t="s">
        <v>431</v>
      </c>
      <c r="E527" s="61">
        <v>45600</v>
      </c>
      <c r="F527" s="61">
        <v>-139500</v>
      </c>
      <c r="G527" s="61">
        <v>0</v>
      </c>
      <c r="H527" s="61">
        <v>0</v>
      </c>
      <c r="I527" s="61">
        <v>0</v>
      </c>
      <c r="J527" s="3">
        <f t="shared" si="51"/>
        <v>1</v>
      </c>
      <c r="K527" s="358"/>
    </row>
    <row r="528" spans="1:11" ht="18" hidden="1" customHeight="1">
      <c r="A528" s="102">
        <v>370</v>
      </c>
      <c r="B528" s="53"/>
      <c r="C528" s="58">
        <v>8804</v>
      </c>
      <c r="D528" s="59" t="s">
        <v>432</v>
      </c>
      <c r="E528" s="61"/>
      <c r="F528" s="61"/>
      <c r="G528" s="61"/>
      <c r="H528" s="61"/>
      <c r="I528" s="61"/>
      <c r="J528" s="3" t="str">
        <f t="shared" si="51"/>
        <v/>
      </c>
      <c r="K528" s="358"/>
    </row>
    <row r="529" spans="1:11" ht="18" hidden="1" customHeight="1">
      <c r="A529" s="102">
        <v>365</v>
      </c>
      <c r="B529" s="53"/>
      <c r="C529" s="58">
        <v>8805</v>
      </c>
      <c r="D529" s="59" t="s">
        <v>433</v>
      </c>
      <c r="E529" s="61"/>
      <c r="F529" s="61"/>
      <c r="G529" s="61"/>
      <c r="H529" s="61"/>
      <c r="I529" s="61"/>
      <c r="J529" s="3" t="str">
        <f t="shared" si="51"/>
        <v/>
      </c>
      <c r="K529" s="358"/>
    </row>
    <row r="530" spans="1:11" ht="18" hidden="1" customHeight="1">
      <c r="A530" s="102">
        <v>370</v>
      </c>
      <c r="B530" s="53"/>
      <c r="C530" s="77">
        <v>8809</v>
      </c>
      <c r="D530" s="72" t="s">
        <v>434</v>
      </c>
      <c r="E530" s="86"/>
      <c r="F530" s="86"/>
      <c r="G530" s="86"/>
      <c r="H530" s="86"/>
      <c r="I530" s="86"/>
      <c r="J530" s="3" t="str">
        <f t="shared" si="51"/>
        <v/>
      </c>
      <c r="K530" s="358"/>
    </row>
    <row r="531" spans="1:11" s="67" customFormat="1" ht="18" hidden="1" customHeight="1">
      <c r="A531" s="101">
        <v>375</v>
      </c>
      <c r="B531" s="384">
        <v>8900</v>
      </c>
      <c r="C531" s="719" t="s">
        <v>435</v>
      </c>
      <c r="D531" s="719"/>
      <c r="E531" s="386">
        <f>SUM(E532:E534)</f>
        <v>0</v>
      </c>
      <c r="F531" s="386">
        <f>SUM(F532:F534)</f>
        <v>0</v>
      </c>
      <c r="G531" s="386">
        <f>SUM(G532:G534)</f>
        <v>0</v>
      </c>
      <c r="H531" s="386">
        <f>SUM(H532:H534)</f>
        <v>0</v>
      </c>
      <c r="I531" s="386">
        <f>SUM(I532:I534)</f>
        <v>0</v>
      </c>
      <c r="J531" s="3" t="str">
        <f t="shared" si="51"/>
        <v/>
      </c>
      <c r="K531" s="358"/>
    </row>
    <row r="532" spans="1:11" ht="18" hidden="1" customHeight="1">
      <c r="A532" s="102">
        <v>380</v>
      </c>
      <c r="B532" s="53"/>
      <c r="C532" s="54">
        <v>8901</v>
      </c>
      <c r="D532" s="55" t="s">
        <v>436</v>
      </c>
      <c r="E532" s="73">
        <v>0</v>
      </c>
      <c r="F532" s="73">
        <v>0</v>
      </c>
      <c r="G532" s="73">
        <v>0</v>
      </c>
      <c r="H532" s="73">
        <v>0</v>
      </c>
      <c r="I532" s="73">
        <v>0</v>
      </c>
      <c r="J532" s="3" t="str">
        <f t="shared" si="51"/>
        <v/>
      </c>
      <c r="K532" s="358"/>
    </row>
    <row r="533" spans="1:11" ht="31.2" hidden="1">
      <c r="A533" s="102">
        <v>385</v>
      </c>
      <c r="B533" s="53"/>
      <c r="C533" s="58">
        <v>8902</v>
      </c>
      <c r="D533" s="59" t="s">
        <v>437</v>
      </c>
      <c r="E533" s="73">
        <v>0</v>
      </c>
      <c r="F533" s="73">
        <v>0</v>
      </c>
      <c r="G533" s="73">
        <v>0</v>
      </c>
      <c r="H533" s="73">
        <v>0</v>
      </c>
      <c r="I533" s="73">
        <v>0</v>
      </c>
      <c r="J533" s="3" t="str">
        <f t="shared" si="51"/>
        <v/>
      </c>
      <c r="K533" s="358"/>
    </row>
    <row r="534" spans="1:11" hidden="1">
      <c r="A534" s="102">
        <v>390</v>
      </c>
      <c r="B534" s="53"/>
      <c r="C534" s="77">
        <v>8903</v>
      </c>
      <c r="D534" s="72" t="s">
        <v>438</v>
      </c>
      <c r="E534" s="73">
        <v>0</v>
      </c>
      <c r="F534" s="73">
        <v>0</v>
      </c>
      <c r="G534" s="73">
        <v>0</v>
      </c>
      <c r="H534" s="73">
        <v>0</v>
      </c>
      <c r="I534" s="73">
        <v>0</v>
      </c>
      <c r="J534" s="3" t="str">
        <f t="shared" si="51"/>
        <v/>
      </c>
      <c r="K534" s="358"/>
    </row>
    <row r="535" spans="1:11" s="67" customFormat="1" hidden="1">
      <c r="A535" s="101">
        <v>395</v>
      </c>
      <c r="B535" s="384">
        <v>9000</v>
      </c>
      <c r="C535" s="717" t="s">
        <v>439</v>
      </c>
      <c r="D535" s="717"/>
      <c r="E535" s="429"/>
      <c r="F535" s="429"/>
      <c r="G535" s="429"/>
      <c r="H535" s="429"/>
      <c r="I535" s="429"/>
      <c r="J535" s="3" t="str">
        <f t="shared" si="51"/>
        <v/>
      </c>
      <c r="K535" s="358"/>
    </row>
    <row r="536" spans="1:11" s="67" customFormat="1" ht="18.75" hidden="1" customHeight="1">
      <c r="A536" s="101">
        <v>405</v>
      </c>
      <c r="B536" s="430">
        <v>9100</v>
      </c>
      <c r="C536" s="726" t="s">
        <v>440</v>
      </c>
      <c r="D536" s="726"/>
      <c r="E536" s="431">
        <f>SUM(E537:E540)</f>
        <v>0</v>
      </c>
      <c r="F536" s="431">
        <f>SUM(F537:F540)</f>
        <v>0</v>
      </c>
      <c r="G536" s="386">
        <f>SUM(G537:G540)</f>
        <v>0</v>
      </c>
      <c r="H536" s="431">
        <f>SUM(H537:H540)</f>
        <v>0</v>
      </c>
      <c r="I536" s="431">
        <f>SUM(I537:I540)</f>
        <v>0</v>
      </c>
      <c r="J536" s="3" t="str">
        <f t="shared" si="51"/>
        <v/>
      </c>
      <c r="K536" s="358"/>
    </row>
    <row r="537" spans="1:11" ht="18.75" hidden="1" customHeight="1">
      <c r="A537" s="102">
        <v>410</v>
      </c>
      <c r="B537" s="53"/>
      <c r="C537" s="54">
        <v>9111</v>
      </c>
      <c r="D537" s="88" t="s">
        <v>441</v>
      </c>
      <c r="E537" s="82"/>
      <c r="F537" s="82"/>
      <c r="G537" s="82"/>
      <c r="H537" s="82"/>
      <c r="I537" s="82"/>
      <c r="J537" s="3" t="str">
        <f t="shared" si="51"/>
        <v/>
      </c>
      <c r="K537" s="358"/>
    </row>
    <row r="538" spans="1:11" ht="18.75" hidden="1" customHeight="1">
      <c r="A538" s="102">
        <v>415</v>
      </c>
      <c r="B538" s="53"/>
      <c r="C538" s="58">
        <v>9112</v>
      </c>
      <c r="D538" s="402" t="s">
        <v>442</v>
      </c>
      <c r="E538" s="61"/>
      <c r="F538" s="61"/>
      <c r="G538" s="61"/>
      <c r="H538" s="61"/>
      <c r="I538" s="61"/>
      <c r="J538" s="3" t="str">
        <f t="shared" si="51"/>
        <v/>
      </c>
      <c r="K538" s="358"/>
    </row>
    <row r="539" spans="1:11" ht="18.75" hidden="1" customHeight="1">
      <c r="A539" s="102">
        <v>420</v>
      </c>
      <c r="B539" s="53"/>
      <c r="C539" s="58">
        <v>9121</v>
      </c>
      <c r="D539" s="402" t="s">
        <v>443</v>
      </c>
      <c r="E539" s="61"/>
      <c r="F539" s="61"/>
      <c r="G539" s="61"/>
      <c r="H539" s="61"/>
      <c r="I539" s="61"/>
      <c r="J539" s="3" t="str">
        <f t="shared" si="51"/>
        <v/>
      </c>
      <c r="K539" s="358"/>
    </row>
    <row r="540" spans="1:11" ht="18.75" hidden="1" customHeight="1">
      <c r="A540" s="102">
        <v>425</v>
      </c>
      <c r="B540" s="53"/>
      <c r="C540" s="77">
        <v>9122</v>
      </c>
      <c r="D540" s="105" t="s">
        <v>444</v>
      </c>
      <c r="E540" s="86"/>
      <c r="F540" s="86"/>
      <c r="G540" s="86"/>
      <c r="H540" s="86"/>
      <c r="I540" s="86"/>
      <c r="J540" s="3" t="str">
        <f t="shared" si="51"/>
        <v/>
      </c>
      <c r="K540" s="358"/>
    </row>
    <row r="541" spans="1:11" s="67" customFormat="1" ht="18.75" hidden="1" customHeight="1">
      <c r="A541" s="101">
        <v>430</v>
      </c>
      <c r="B541" s="384">
        <v>9200</v>
      </c>
      <c r="C541" s="718" t="s">
        <v>445</v>
      </c>
      <c r="D541" s="718"/>
      <c r="E541" s="386">
        <f>+E542+E543</f>
        <v>0</v>
      </c>
      <c r="F541" s="386">
        <f>+F542+F543</f>
        <v>0</v>
      </c>
      <c r="G541" s="386">
        <f>+G542+G543</f>
        <v>0</v>
      </c>
      <c r="H541" s="386">
        <f>+H542+H543</f>
        <v>0</v>
      </c>
      <c r="I541" s="386">
        <f>+I542+I543</f>
        <v>0</v>
      </c>
      <c r="J541" s="3" t="str">
        <f t="shared" si="51"/>
        <v/>
      </c>
      <c r="K541" s="358"/>
    </row>
    <row r="542" spans="1:11" ht="18.75" hidden="1" customHeight="1">
      <c r="A542" s="102">
        <v>435</v>
      </c>
      <c r="B542" s="53"/>
      <c r="C542" s="54">
        <v>9201</v>
      </c>
      <c r="D542" s="55" t="s">
        <v>446</v>
      </c>
      <c r="E542" s="86"/>
      <c r="F542" s="86"/>
      <c r="G542" s="86"/>
      <c r="H542" s="86"/>
      <c r="I542" s="86"/>
      <c r="J542" s="3" t="str">
        <f t="shared" si="51"/>
        <v/>
      </c>
      <c r="K542" s="358"/>
    </row>
    <row r="543" spans="1:11" ht="18.75" hidden="1" customHeight="1">
      <c r="A543" s="125">
        <v>440</v>
      </c>
      <c r="B543" s="53"/>
      <c r="C543" s="77">
        <v>9202</v>
      </c>
      <c r="D543" s="72" t="s">
        <v>447</v>
      </c>
      <c r="E543" s="86"/>
      <c r="F543" s="86"/>
      <c r="G543" s="86"/>
      <c r="H543" s="86"/>
      <c r="I543" s="86"/>
      <c r="J543" s="3" t="str">
        <f t="shared" si="51"/>
        <v/>
      </c>
      <c r="K543" s="358"/>
    </row>
    <row r="544" spans="1:11" s="67" customFormat="1" ht="18.75" hidden="1" customHeight="1">
      <c r="A544" s="216">
        <v>445</v>
      </c>
      <c r="B544" s="384">
        <v>9300</v>
      </c>
      <c r="C544" s="717" t="s">
        <v>448</v>
      </c>
      <c r="D544" s="717"/>
      <c r="E544" s="386">
        <f>SUM(E545:E565)</f>
        <v>0</v>
      </c>
      <c r="F544" s="386">
        <f>SUM(F545:F565)</f>
        <v>0</v>
      </c>
      <c r="G544" s="386">
        <f>SUM(G545:G565)</f>
        <v>0</v>
      </c>
      <c r="H544" s="386">
        <f>SUM(H545:H565)</f>
        <v>0</v>
      </c>
      <c r="I544" s="386">
        <f>SUM(I545:I565)</f>
        <v>0</v>
      </c>
      <c r="J544" s="3" t="str">
        <f t="shared" si="51"/>
        <v/>
      </c>
      <c r="K544" s="358"/>
    </row>
    <row r="545" spans="1:11" ht="18.75" hidden="1" customHeight="1">
      <c r="A545" s="125">
        <v>450</v>
      </c>
      <c r="B545" s="53"/>
      <c r="C545" s="54">
        <v>9301</v>
      </c>
      <c r="D545" s="88" t="s">
        <v>449</v>
      </c>
      <c r="E545" s="82"/>
      <c r="F545" s="82"/>
      <c r="G545" s="82"/>
      <c r="H545" s="82"/>
      <c r="I545" s="82"/>
      <c r="J545" s="3" t="str">
        <f t="shared" si="51"/>
        <v/>
      </c>
      <c r="K545" s="358"/>
    </row>
    <row r="546" spans="1:11" ht="18.75" hidden="1" customHeight="1">
      <c r="A546" s="125">
        <v>450</v>
      </c>
      <c r="B546" s="53"/>
      <c r="C546" s="312">
        <v>9310</v>
      </c>
      <c r="D546" s="420" t="s">
        <v>450</v>
      </c>
      <c r="E546" s="326"/>
      <c r="F546" s="326"/>
      <c r="G546" s="326"/>
      <c r="H546" s="326"/>
      <c r="I546" s="326"/>
      <c r="J546" s="3" t="str">
        <f t="shared" si="51"/>
        <v/>
      </c>
      <c r="K546" s="358"/>
    </row>
    <row r="547" spans="1:11" s="116" customFormat="1" ht="18.75" hidden="1" customHeight="1">
      <c r="A547" s="93">
        <v>451</v>
      </c>
      <c r="B547" s="53"/>
      <c r="C547" s="432">
        <v>9317</v>
      </c>
      <c r="D547" s="433" t="s">
        <v>451</v>
      </c>
      <c r="E547" s="401"/>
      <c r="F547" s="401"/>
      <c r="G547" s="401"/>
      <c r="H547" s="401"/>
      <c r="I547" s="401"/>
      <c r="J547" s="3" t="str">
        <f t="shared" si="51"/>
        <v/>
      </c>
      <c r="K547" s="358"/>
    </row>
    <row r="548" spans="1:11" s="116" customFormat="1" ht="18.75" hidden="1" customHeight="1">
      <c r="A548" s="93">
        <v>452</v>
      </c>
      <c r="B548" s="53"/>
      <c r="C548" s="434">
        <v>9318</v>
      </c>
      <c r="D548" s="435" t="s">
        <v>452</v>
      </c>
      <c r="E548" s="326"/>
      <c r="F548" s="326"/>
      <c r="G548" s="326"/>
      <c r="H548" s="326"/>
      <c r="I548" s="326"/>
      <c r="J548" s="3" t="str">
        <f t="shared" si="51"/>
        <v/>
      </c>
      <c r="K548" s="358"/>
    </row>
    <row r="549" spans="1:11" ht="32.4" hidden="1">
      <c r="A549" s="311">
        <v>456</v>
      </c>
      <c r="B549" s="53"/>
      <c r="C549" s="315">
        <v>9321</v>
      </c>
      <c r="D549" s="436" t="s">
        <v>453</v>
      </c>
      <c r="E549" s="73">
        <v>0</v>
      </c>
      <c r="F549" s="73">
        <v>0</v>
      </c>
      <c r="G549" s="73">
        <v>0</v>
      </c>
      <c r="H549" s="73">
        <v>0</v>
      </c>
      <c r="I549" s="73">
        <v>0</v>
      </c>
      <c r="J549" s="3" t="str">
        <f t="shared" si="51"/>
        <v/>
      </c>
      <c r="K549" s="358"/>
    </row>
    <row r="550" spans="1:11" ht="32.4" hidden="1">
      <c r="A550" s="311">
        <v>457</v>
      </c>
      <c r="B550" s="53"/>
      <c r="C550" s="58">
        <v>9322</v>
      </c>
      <c r="D550" s="120" t="s">
        <v>454</v>
      </c>
      <c r="E550" s="73">
        <v>0</v>
      </c>
      <c r="F550" s="73">
        <v>0</v>
      </c>
      <c r="G550" s="73">
        <v>0</v>
      </c>
      <c r="H550" s="73">
        <v>0</v>
      </c>
      <c r="I550" s="73">
        <v>0</v>
      </c>
      <c r="J550" s="3" t="str">
        <f t="shared" si="51"/>
        <v/>
      </c>
      <c r="K550" s="358"/>
    </row>
    <row r="551" spans="1:11" ht="32.4" hidden="1">
      <c r="A551" s="311">
        <v>458</v>
      </c>
      <c r="B551" s="53"/>
      <c r="C551" s="58">
        <v>9323</v>
      </c>
      <c r="D551" s="120" t="s">
        <v>455</v>
      </c>
      <c r="E551" s="73">
        <v>0</v>
      </c>
      <c r="F551" s="73">
        <v>0</v>
      </c>
      <c r="G551" s="73">
        <v>0</v>
      </c>
      <c r="H551" s="73">
        <v>0</v>
      </c>
      <c r="I551" s="73">
        <v>0</v>
      </c>
      <c r="J551" s="3" t="str">
        <f t="shared" si="51"/>
        <v/>
      </c>
      <c r="K551" s="358"/>
    </row>
    <row r="552" spans="1:11" ht="32.4" hidden="1">
      <c r="A552" s="311">
        <v>459</v>
      </c>
      <c r="B552" s="53"/>
      <c r="C552" s="58">
        <v>9324</v>
      </c>
      <c r="D552" s="120" t="s">
        <v>456</v>
      </c>
      <c r="E552" s="73">
        <v>0</v>
      </c>
      <c r="F552" s="73">
        <v>0</v>
      </c>
      <c r="G552" s="73">
        <v>0</v>
      </c>
      <c r="H552" s="73">
        <v>0</v>
      </c>
      <c r="I552" s="73">
        <v>0</v>
      </c>
      <c r="J552" s="3" t="str">
        <f t="shared" si="51"/>
        <v/>
      </c>
      <c r="K552" s="358"/>
    </row>
    <row r="553" spans="1:11" ht="18.75" hidden="1" customHeight="1">
      <c r="A553" s="311">
        <v>460</v>
      </c>
      <c r="B553" s="53"/>
      <c r="C553" s="58">
        <v>9325</v>
      </c>
      <c r="D553" s="120" t="s">
        <v>457</v>
      </c>
      <c r="E553" s="73">
        <v>0</v>
      </c>
      <c r="F553" s="73">
        <v>0</v>
      </c>
      <c r="G553" s="73">
        <v>0</v>
      </c>
      <c r="H553" s="73">
        <v>0</v>
      </c>
      <c r="I553" s="73">
        <v>0</v>
      </c>
      <c r="J553" s="3" t="str">
        <f t="shared" si="51"/>
        <v/>
      </c>
      <c r="K553" s="358"/>
    </row>
    <row r="554" spans="1:11" ht="18.75" hidden="1" customHeight="1">
      <c r="A554" s="311">
        <v>461</v>
      </c>
      <c r="B554" s="53"/>
      <c r="C554" s="58">
        <v>9326</v>
      </c>
      <c r="D554" s="120" t="s">
        <v>458</v>
      </c>
      <c r="E554" s="73">
        <v>0</v>
      </c>
      <c r="F554" s="73">
        <v>0</v>
      </c>
      <c r="G554" s="73">
        <v>0</v>
      </c>
      <c r="H554" s="73">
        <v>0</v>
      </c>
      <c r="I554" s="73">
        <v>0</v>
      </c>
      <c r="J554" s="3" t="str">
        <f t="shared" si="51"/>
        <v/>
      </c>
      <c r="K554" s="358"/>
    </row>
    <row r="555" spans="1:11" ht="30.75" hidden="1" customHeight="1">
      <c r="A555" s="125"/>
      <c r="B555" s="53"/>
      <c r="C555" s="58">
        <v>9327</v>
      </c>
      <c r="D555" s="120" t="s">
        <v>459</v>
      </c>
      <c r="E555" s="73">
        <v>0</v>
      </c>
      <c r="F555" s="73">
        <v>0</v>
      </c>
      <c r="G555" s="73">
        <v>0</v>
      </c>
      <c r="H555" s="73">
        <v>0</v>
      </c>
      <c r="I555" s="73">
        <v>0</v>
      </c>
      <c r="J555" s="3" t="str">
        <f t="shared" si="51"/>
        <v/>
      </c>
      <c r="K555" s="358"/>
    </row>
    <row r="556" spans="1:11" ht="18.75" hidden="1" customHeight="1">
      <c r="A556" s="125"/>
      <c r="B556" s="53"/>
      <c r="C556" s="312">
        <v>9328</v>
      </c>
      <c r="D556" s="437" t="s">
        <v>460</v>
      </c>
      <c r="E556" s="73">
        <v>0</v>
      </c>
      <c r="F556" s="73">
        <v>0</v>
      </c>
      <c r="G556" s="73">
        <v>0</v>
      </c>
      <c r="H556" s="73">
        <v>0</v>
      </c>
      <c r="I556" s="73">
        <v>0</v>
      </c>
      <c r="J556" s="3" t="str">
        <f t="shared" si="51"/>
        <v/>
      </c>
      <c r="K556" s="358"/>
    </row>
    <row r="557" spans="1:11" ht="31.2" hidden="1">
      <c r="A557" s="311">
        <v>462</v>
      </c>
      <c r="B557" s="53"/>
      <c r="C557" s="327">
        <v>9330</v>
      </c>
      <c r="D557" s="427" t="s">
        <v>461</v>
      </c>
      <c r="E557" s="438"/>
      <c r="F557" s="438"/>
      <c r="G557" s="438"/>
      <c r="H557" s="438"/>
      <c r="I557" s="438"/>
      <c r="J557" s="3" t="str">
        <f t="shared" si="51"/>
        <v/>
      </c>
      <c r="K557" s="358"/>
    </row>
    <row r="558" spans="1:11" ht="31.8" hidden="1">
      <c r="A558" s="125"/>
      <c r="B558" s="53"/>
      <c r="C558" s="315">
        <v>9336</v>
      </c>
      <c r="D558" s="436" t="s">
        <v>462</v>
      </c>
      <c r="E558" s="401"/>
      <c r="F558" s="401"/>
      <c r="G558" s="401"/>
      <c r="H558" s="401"/>
      <c r="I558" s="401"/>
      <c r="J558" s="3" t="str">
        <f t="shared" si="51"/>
        <v/>
      </c>
      <c r="K558" s="358"/>
    </row>
    <row r="559" spans="1:11" ht="31.8" hidden="1">
      <c r="A559" s="311">
        <v>462</v>
      </c>
      <c r="B559" s="53"/>
      <c r="C559" s="58">
        <v>9337</v>
      </c>
      <c r="D559" s="59" t="s">
        <v>463</v>
      </c>
      <c r="E559" s="61"/>
      <c r="F559" s="61"/>
      <c r="G559" s="61"/>
      <c r="H559" s="61"/>
      <c r="I559" s="61"/>
      <c r="J559" s="3" t="str">
        <f t="shared" si="51"/>
        <v/>
      </c>
      <c r="K559" s="358"/>
    </row>
    <row r="560" spans="1:11" ht="18.75" hidden="1" customHeight="1">
      <c r="A560" s="125"/>
      <c r="B560" s="53"/>
      <c r="C560" s="58">
        <v>9338</v>
      </c>
      <c r="D560" s="120" t="s">
        <v>464</v>
      </c>
      <c r="E560" s="61"/>
      <c r="F560" s="61"/>
      <c r="G560" s="61"/>
      <c r="H560" s="61"/>
      <c r="I560" s="61"/>
      <c r="J560" s="3" t="str">
        <f t="shared" si="51"/>
        <v/>
      </c>
      <c r="K560" s="358"/>
    </row>
    <row r="561" spans="1:11" ht="18.75" hidden="1" customHeight="1">
      <c r="A561" s="311">
        <v>462</v>
      </c>
      <c r="B561" s="53"/>
      <c r="C561" s="312">
        <v>9339</v>
      </c>
      <c r="D561" s="313" t="s">
        <v>465</v>
      </c>
      <c r="E561" s="326"/>
      <c r="F561" s="326"/>
      <c r="G561" s="326"/>
      <c r="H561" s="326"/>
      <c r="I561" s="326"/>
      <c r="J561" s="3" t="str">
        <f t="shared" si="51"/>
        <v/>
      </c>
      <c r="K561" s="358"/>
    </row>
    <row r="562" spans="1:11" ht="18.75" hidden="1" customHeight="1">
      <c r="A562" s="125"/>
      <c r="B562" s="53"/>
      <c r="C562" s="315">
        <v>9355</v>
      </c>
      <c r="D562" s="439" t="s">
        <v>466</v>
      </c>
      <c r="E562" s="401"/>
      <c r="F562" s="401"/>
      <c r="G562" s="401"/>
      <c r="H562" s="401"/>
      <c r="I562" s="401"/>
      <c r="J562" s="3" t="str">
        <f t="shared" si="51"/>
        <v/>
      </c>
      <c r="K562" s="358"/>
    </row>
    <row r="563" spans="1:11" ht="18.75" hidden="1" customHeight="1">
      <c r="A563" s="311">
        <v>462</v>
      </c>
      <c r="B563" s="53"/>
      <c r="C563" s="312">
        <v>9356</v>
      </c>
      <c r="D563" s="440" t="s">
        <v>467</v>
      </c>
      <c r="E563" s="326"/>
      <c r="F563" s="326"/>
      <c r="G563" s="326"/>
      <c r="H563" s="326"/>
      <c r="I563" s="326"/>
      <c r="J563" s="3" t="str">
        <f t="shared" si="51"/>
        <v/>
      </c>
      <c r="K563" s="358"/>
    </row>
    <row r="564" spans="1:11" ht="18.75" hidden="1" customHeight="1">
      <c r="A564" s="311">
        <v>462</v>
      </c>
      <c r="B564" s="53"/>
      <c r="C564" s="315">
        <v>9395</v>
      </c>
      <c r="D564" s="439" t="s">
        <v>468</v>
      </c>
      <c r="E564" s="401"/>
      <c r="F564" s="401"/>
      <c r="G564" s="401"/>
      <c r="H564" s="401"/>
      <c r="I564" s="401"/>
      <c r="J564" s="3" t="str">
        <f t="shared" si="51"/>
        <v/>
      </c>
      <c r="K564" s="358"/>
    </row>
    <row r="565" spans="1:11" ht="18.75" hidden="1" customHeight="1">
      <c r="A565" s="125">
        <v>465</v>
      </c>
      <c r="B565" s="53"/>
      <c r="C565" s="77">
        <v>9396</v>
      </c>
      <c r="D565" s="441" t="s">
        <v>469</v>
      </c>
      <c r="E565" s="86"/>
      <c r="F565" s="86"/>
      <c r="G565" s="86"/>
      <c r="H565" s="86"/>
      <c r="I565" s="86"/>
      <c r="J565" s="3" t="str">
        <f t="shared" si="51"/>
        <v/>
      </c>
      <c r="K565" s="358"/>
    </row>
    <row r="566" spans="1:11" s="67" customFormat="1" ht="18" customHeight="1">
      <c r="A566" s="216">
        <v>470</v>
      </c>
      <c r="B566" s="384">
        <v>9500</v>
      </c>
      <c r="C566" s="718" t="s">
        <v>470</v>
      </c>
      <c r="D566" s="718"/>
      <c r="E566" s="386">
        <f>SUM(E567:E585)</f>
        <v>-380200</v>
      </c>
      <c r="F566" s="386">
        <f>SUM(F567:F585)</f>
        <v>774400</v>
      </c>
      <c r="G566" s="386">
        <f>SUM(G567:G585)</f>
        <v>0</v>
      </c>
      <c r="H566" s="386">
        <f>SUM(H567:H585)</f>
        <v>0</v>
      </c>
      <c r="I566" s="386">
        <f>SUM(I567:I585)</f>
        <v>0</v>
      </c>
      <c r="J566" s="3">
        <f t="shared" si="51"/>
        <v>1</v>
      </c>
      <c r="K566" s="358"/>
    </row>
    <row r="567" spans="1:11" ht="18.75" customHeight="1">
      <c r="A567" s="125">
        <v>475</v>
      </c>
      <c r="B567" s="53"/>
      <c r="C567" s="54">
        <v>9501</v>
      </c>
      <c r="D567" s="88" t="s">
        <v>471</v>
      </c>
      <c r="E567" s="82">
        <v>300300</v>
      </c>
      <c r="F567" s="174">
        <f t="shared" ref="F567:F572" si="52">-E573</f>
        <v>634900</v>
      </c>
      <c r="G567" s="174">
        <f t="shared" ref="G567:G572" si="53">-F573</f>
        <v>0</v>
      </c>
      <c r="H567" s="174">
        <f t="shared" ref="H567:H572" si="54">-G573</f>
        <v>0</v>
      </c>
      <c r="I567" s="174">
        <f t="shared" ref="I567:I572" si="55">-H573</f>
        <v>0</v>
      </c>
      <c r="J567" s="3">
        <f t="shared" si="51"/>
        <v>1</v>
      </c>
      <c r="K567" s="358"/>
    </row>
    <row r="568" spans="1:11" ht="18.75" customHeight="1">
      <c r="A568" s="125">
        <v>480</v>
      </c>
      <c r="B568" s="53"/>
      <c r="C568" s="58">
        <v>9502</v>
      </c>
      <c r="D568" s="402" t="s">
        <v>472</v>
      </c>
      <c r="E568" s="61">
        <v>93900</v>
      </c>
      <c r="F568" s="174">
        <f t="shared" si="52"/>
        <v>139500</v>
      </c>
      <c r="G568" s="174">
        <f t="shared" si="53"/>
        <v>0</v>
      </c>
      <c r="H568" s="174">
        <f t="shared" si="54"/>
        <v>0</v>
      </c>
      <c r="I568" s="174">
        <f t="shared" si="55"/>
        <v>0</v>
      </c>
      <c r="J568" s="3">
        <f t="shared" si="51"/>
        <v>1</v>
      </c>
      <c r="K568" s="358"/>
    </row>
    <row r="569" spans="1:11" ht="18.75" hidden="1" customHeight="1">
      <c r="A569" s="125">
        <v>485</v>
      </c>
      <c r="B569" s="53"/>
      <c r="C569" s="58">
        <v>9503</v>
      </c>
      <c r="D569" s="402" t="s">
        <v>473</v>
      </c>
      <c r="E569" s="61"/>
      <c r="F569" s="174">
        <f t="shared" si="52"/>
        <v>0</v>
      </c>
      <c r="G569" s="174">
        <f t="shared" si="53"/>
        <v>0</v>
      </c>
      <c r="H569" s="174">
        <f t="shared" si="54"/>
        <v>0</v>
      </c>
      <c r="I569" s="174">
        <f t="shared" si="55"/>
        <v>0</v>
      </c>
      <c r="J569" s="3" t="str">
        <f t="shared" si="51"/>
        <v/>
      </c>
      <c r="K569" s="358"/>
    </row>
    <row r="570" spans="1:11" ht="18.75" hidden="1" customHeight="1">
      <c r="A570" s="125">
        <v>490</v>
      </c>
      <c r="B570" s="53"/>
      <c r="C570" s="58">
        <v>9504</v>
      </c>
      <c r="D570" s="402" t="s">
        <v>474</v>
      </c>
      <c r="E570" s="61"/>
      <c r="F570" s="174">
        <f t="shared" si="52"/>
        <v>0</v>
      </c>
      <c r="G570" s="174">
        <f t="shared" si="53"/>
        <v>0</v>
      </c>
      <c r="H570" s="174">
        <f t="shared" si="54"/>
        <v>0</v>
      </c>
      <c r="I570" s="174">
        <f t="shared" si="55"/>
        <v>0</v>
      </c>
      <c r="J570" s="3" t="str">
        <f t="shared" si="51"/>
        <v/>
      </c>
      <c r="K570" s="358"/>
    </row>
    <row r="571" spans="1:11" ht="18.75" hidden="1" customHeight="1">
      <c r="A571" s="125">
        <v>495</v>
      </c>
      <c r="B571" s="53"/>
      <c r="C571" s="58">
        <v>9505</v>
      </c>
      <c r="D571" s="402" t="s">
        <v>475</v>
      </c>
      <c r="E571" s="61"/>
      <c r="F571" s="174">
        <f t="shared" si="52"/>
        <v>0</v>
      </c>
      <c r="G571" s="174">
        <f t="shared" si="53"/>
        <v>0</v>
      </c>
      <c r="H571" s="174">
        <f t="shared" si="54"/>
        <v>0</v>
      </c>
      <c r="I571" s="174">
        <f t="shared" si="55"/>
        <v>0</v>
      </c>
      <c r="J571" s="3" t="str">
        <f t="shared" si="51"/>
        <v/>
      </c>
      <c r="K571" s="358"/>
    </row>
    <row r="572" spans="1:11" ht="18.75" hidden="1" customHeight="1">
      <c r="A572" s="125">
        <v>500</v>
      </c>
      <c r="B572" s="53"/>
      <c r="C572" s="58">
        <v>9506</v>
      </c>
      <c r="D572" s="402" t="s">
        <v>476</v>
      </c>
      <c r="E572" s="61"/>
      <c r="F572" s="174">
        <f t="shared" si="52"/>
        <v>0</v>
      </c>
      <c r="G572" s="174">
        <f t="shared" si="53"/>
        <v>0</v>
      </c>
      <c r="H572" s="174">
        <f t="shared" si="54"/>
        <v>0</v>
      </c>
      <c r="I572" s="174">
        <f t="shared" si="55"/>
        <v>0</v>
      </c>
      <c r="J572" s="3" t="str">
        <f t="shared" si="51"/>
        <v/>
      </c>
      <c r="K572" s="358"/>
    </row>
    <row r="573" spans="1:11" ht="18.75" customHeight="1">
      <c r="A573" s="125">
        <v>505</v>
      </c>
      <c r="B573" s="53"/>
      <c r="C573" s="58">
        <v>9507</v>
      </c>
      <c r="D573" s="402" t="s">
        <v>477</v>
      </c>
      <c r="E573" s="82">
        <v>-634900</v>
      </c>
      <c r="F573" s="82">
        <v>0</v>
      </c>
      <c r="G573" s="82">
        <v>0</v>
      </c>
      <c r="H573" s="82">
        <v>0</v>
      </c>
      <c r="I573" s="82">
        <v>0</v>
      </c>
      <c r="J573" s="3">
        <f t="shared" si="51"/>
        <v>1</v>
      </c>
      <c r="K573" s="358"/>
    </row>
    <row r="574" spans="1:11" ht="18.75" customHeight="1">
      <c r="A574" s="125">
        <v>510</v>
      </c>
      <c r="B574" s="53"/>
      <c r="C574" s="58">
        <v>9508</v>
      </c>
      <c r="D574" s="402" t="s">
        <v>478</v>
      </c>
      <c r="E574" s="61">
        <v>-139500</v>
      </c>
      <c r="F574" s="61">
        <v>0</v>
      </c>
      <c r="G574" s="61">
        <v>0</v>
      </c>
      <c r="H574" s="61">
        <v>0</v>
      </c>
      <c r="I574" s="61">
        <v>0</v>
      </c>
      <c r="J574" s="3">
        <f t="shared" si="51"/>
        <v>1</v>
      </c>
      <c r="K574" s="358"/>
    </row>
    <row r="575" spans="1:11" ht="18.75" hidden="1" customHeight="1">
      <c r="A575" s="125">
        <v>515</v>
      </c>
      <c r="B575" s="53"/>
      <c r="C575" s="58">
        <v>9509</v>
      </c>
      <c r="D575" s="402" t="s">
        <v>479</v>
      </c>
      <c r="E575" s="61"/>
      <c r="F575" s="61"/>
      <c r="G575" s="61"/>
      <c r="H575" s="61"/>
      <c r="I575" s="61"/>
      <c r="J575" s="3" t="str">
        <f t="shared" si="51"/>
        <v/>
      </c>
      <c r="K575" s="358"/>
    </row>
    <row r="576" spans="1:11" ht="18.75" hidden="1" customHeight="1">
      <c r="A576" s="125">
        <v>520</v>
      </c>
      <c r="B576" s="53"/>
      <c r="C576" s="58">
        <v>9510</v>
      </c>
      <c r="D576" s="402" t="s">
        <v>480</v>
      </c>
      <c r="E576" s="61"/>
      <c r="F576" s="61"/>
      <c r="G576" s="61"/>
      <c r="H576" s="61"/>
      <c r="I576" s="61"/>
      <c r="J576" s="3" t="str">
        <f t="shared" si="51"/>
        <v/>
      </c>
      <c r="K576" s="358"/>
    </row>
    <row r="577" spans="1:11" ht="18.75" hidden="1" customHeight="1">
      <c r="A577" s="125">
        <v>525</v>
      </c>
      <c r="B577" s="53"/>
      <c r="C577" s="58">
        <v>9511</v>
      </c>
      <c r="D577" s="402" t="s">
        <v>481</v>
      </c>
      <c r="E577" s="61"/>
      <c r="F577" s="61"/>
      <c r="G577" s="61"/>
      <c r="H577" s="61"/>
      <c r="I577" s="61"/>
      <c r="J577" s="3" t="str">
        <f t="shared" si="51"/>
        <v/>
      </c>
      <c r="K577" s="358"/>
    </row>
    <row r="578" spans="1:11" ht="18.75" hidden="1" customHeight="1">
      <c r="A578" s="125">
        <v>530</v>
      </c>
      <c r="B578" s="53"/>
      <c r="C578" s="58">
        <v>9512</v>
      </c>
      <c r="D578" s="402" t="s">
        <v>482</v>
      </c>
      <c r="E578" s="61"/>
      <c r="F578" s="61"/>
      <c r="G578" s="61"/>
      <c r="H578" s="61"/>
      <c r="I578" s="61"/>
      <c r="J578" s="3" t="str">
        <f t="shared" si="51"/>
        <v/>
      </c>
      <c r="K578" s="358"/>
    </row>
    <row r="579" spans="1:11" ht="18.75" hidden="1" customHeight="1">
      <c r="A579" s="125">
        <v>535</v>
      </c>
      <c r="B579" s="53"/>
      <c r="C579" s="64">
        <v>9513</v>
      </c>
      <c r="D579" s="81" t="s">
        <v>483</v>
      </c>
      <c r="E579" s="394"/>
      <c r="F579" s="394"/>
      <c r="G579" s="394"/>
      <c r="H579" s="394"/>
      <c r="I579" s="394"/>
      <c r="J579" s="3" t="str">
        <f t="shared" si="51"/>
        <v/>
      </c>
      <c r="K579" s="358"/>
    </row>
    <row r="580" spans="1:11" ht="32.4" hidden="1">
      <c r="A580" s="125">
        <v>540</v>
      </c>
      <c r="B580" s="53"/>
      <c r="C580" s="397">
        <v>9514</v>
      </c>
      <c r="D580" s="419" t="s">
        <v>484</v>
      </c>
      <c r="E580" s="399"/>
      <c r="F580" s="399"/>
      <c r="G580" s="399"/>
      <c r="H580" s="399"/>
      <c r="I580" s="399"/>
      <c r="J580" s="3" t="str">
        <f t="shared" si="51"/>
        <v/>
      </c>
      <c r="K580" s="358"/>
    </row>
    <row r="581" spans="1:11" ht="27.75" hidden="1" customHeight="1">
      <c r="A581" s="125">
        <v>545</v>
      </c>
      <c r="B581" s="442"/>
      <c r="C581" s="443">
        <v>9521</v>
      </c>
      <c r="D581" s="324" t="s">
        <v>485</v>
      </c>
      <c r="E581" s="401"/>
      <c r="F581" s="401"/>
      <c r="G581" s="401"/>
      <c r="H581" s="401"/>
      <c r="I581" s="401"/>
      <c r="J581" s="3" t="str">
        <f t="shared" si="51"/>
        <v/>
      </c>
      <c r="K581" s="358"/>
    </row>
    <row r="582" spans="1:11" ht="18.75" hidden="1" customHeight="1">
      <c r="A582" s="125">
        <v>550</v>
      </c>
      <c r="B582" s="53"/>
      <c r="C582" s="58">
        <v>9522</v>
      </c>
      <c r="D582" s="104" t="s">
        <v>486</v>
      </c>
      <c r="E582" s="61"/>
      <c r="F582" s="61"/>
      <c r="G582" s="61"/>
      <c r="H582" s="61"/>
      <c r="I582" s="61"/>
      <c r="J582" s="3" t="str">
        <f t="shared" si="51"/>
        <v/>
      </c>
      <c r="K582" s="358"/>
    </row>
    <row r="583" spans="1:11" ht="18.75" hidden="1" customHeight="1">
      <c r="A583" s="125">
        <v>555</v>
      </c>
      <c r="B583" s="53"/>
      <c r="C583" s="58">
        <v>9528</v>
      </c>
      <c r="D583" s="444" t="s">
        <v>487</v>
      </c>
      <c r="E583" s="61"/>
      <c r="F583" s="61"/>
      <c r="G583" s="61"/>
      <c r="H583" s="61"/>
      <c r="I583" s="61"/>
      <c r="J583" s="3" t="str">
        <f t="shared" si="51"/>
        <v/>
      </c>
      <c r="K583" s="358"/>
    </row>
    <row r="584" spans="1:11" ht="18.75" hidden="1" customHeight="1">
      <c r="A584" s="125">
        <v>560</v>
      </c>
      <c r="B584" s="53"/>
      <c r="C584" s="312">
        <v>9529</v>
      </c>
      <c r="D584" s="440" t="s">
        <v>488</v>
      </c>
      <c r="E584" s="326"/>
      <c r="F584" s="326"/>
      <c r="G584" s="326"/>
      <c r="H584" s="326"/>
      <c r="I584" s="326"/>
      <c r="J584" s="3" t="str">
        <f t="shared" si="51"/>
        <v/>
      </c>
      <c r="K584" s="358"/>
    </row>
    <row r="585" spans="1:11" ht="31.2" hidden="1">
      <c r="A585" s="125">
        <v>561</v>
      </c>
      <c r="B585" s="53"/>
      <c r="C585" s="327">
        <v>9549</v>
      </c>
      <c r="D585" s="445" t="s">
        <v>489</v>
      </c>
      <c r="E585" s="61"/>
      <c r="F585" s="438"/>
      <c r="G585" s="438"/>
      <c r="H585" s="61"/>
      <c r="I585" s="438"/>
      <c r="J585" s="3" t="str">
        <f t="shared" si="51"/>
        <v/>
      </c>
      <c r="K585" s="358"/>
    </row>
    <row r="586" spans="1:11" s="67" customFormat="1" ht="18.75" hidden="1" customHeight="1">
      <c r="A586" s="216">
        <v>565</v>
      </c>
      <c r="B586" s="384">
        <v>9600</v>
      </c>
      <c r="C586" s="718" t="s">
        <v>490</v>
      </c>
      <c r="D586" s="718"/>
      <c r="E586" s="386">
        <f>SUM(E587:E590)</f>
        <v>0</v>
      </c>
      <c r="F586" s="386">
        <f>SUM(F587:F590)</f>
        <v>0</v>
      </c>
      <c r="G586" s="386">
        <f>SUM(G587:G590)</f>
        <v>0</v>
      </c>
      <c r="H586" s="386">
        <f>SUM(H587:H590)</f>
        <v>0</v>
      </c>
      <c r="I586" s="386">
        <f>SUM(I587:I590)</f>
        <v>0</v>
      </c>
      <c r="J586" s="3" t="str">
        <f t="shared" si="51"/>
        <v/>
      </c>
      <c r="K586" s="358"/>
    </row>
    <row r="587" spans="1:11" s="84" customFormat="1" ht="31.5" hidden="1" customHeight="1">
      <c r="A587" s="286">
        <v>566</v>
      </c>
      <c r="B587" s="80"/>
      <c r="C587" s="333">
        <v>9601</v>
      </c>
      <c r="D587" s="446" t="s">
        <v>491</v>
      </c>
      <c r="E587" s="401"/>
      <c r="F587" s="401"/>
      <c r="G587" s="401"/>
      <c r="H587" s="401"/>
      <c r="I587" s="401"/>
      <c r="J587" s="3" t="str">
        <f t="shared" si="51"/>
        <v/>
      </c>
      <c r="K587" s="358"/>
    </row>
    <row r="588" spans="1:11" s="84" customFormat="1" ht="36" hidden="1" customHeight="1">
      <c r="A588" s="286">
        <v>567</v>
      </c>
      <c r="B588" s="80"/>
      <c r="C588" s="434">
        <v>9603</v>
      </c>
      <c r="D588" s="447" t="s">
        <v>492</v>
      </c>
      <c r="E588" s="401"/>
      <c r="F588" s="401"/>
      <c r="G588" s="401"/>
      <c r="H588" s="401"/>
      <c r="I588" s="401"/>
      <c r="J588" s="3" t="str">
        <f t="shared" si="51"/>
        <v/>
      </c>
      <c r="K588" s="358"/>
    </row>
    <row r="589" spans="1:11" s="84" customFormat="1" ht="30.75" hidden="1" customHeight="1">
      <c r="A589" s="286">
        <v>568</v>
      </c>
      <c r="B589" s="80"/>
      <c r="C589" s="315">
        <v>9607</v>
      </c>
      <c r="D589" s="448" t="s">
        <v>493</v>
      </c>
      <c r="E589" s="401"/>
      <c r="F589" s="401"/>
      <c r="G589" s="401"/>
      <c r="H589" s="401"/>
      <c r="I589" s="401"/>
      <c r="J589" s="3" t="str">
        <f t="shared" si="51"/>
        <v/>
      </c>
      <c r="K589" s="358"/>
    </row>
    <row r="590" spans="1:11" s="84" customFormat="1" ht="18.75" hidden="1" customHeight="1">
      <c r="A590" s="286">
        <v>569</v>
      </c>
      <c r="B590" s="80"/>
      <c r="C590" s="334">
        <v>9609</v>
      </c>
      <c r="D590" s="449" t="s">
        <v>494</v>
      </c>
      <c r="E590" s="401"/>
      <c r="F590" s="401"/>
      <c r="G590" s="401"/>
      <c r="H590" s="401"/>
      <c r="I590" s="401"/>
      <c r="J590" s="3" t="str">
        <f t="shared" si="51"/>
        <v/>
      </c>
      <c r="K590" s="358"/>
    </row>
    <row r="591" spans="1:11" s="67" customFormat="1" ht="18" hidden="1" customHeight="1">
      <c r="A591" s="216">
        <v>575</v>
      </c>
      <c r="B591" s="384">
        <v>9800</v>
      </c>
      <c r="C591" s="718" t="s">
        <v>495</v>
      </c>
      <c r="D591" s="718"/>
      <c r="E591" s="386">
        <f>SUM(E592:E596)</f>
        <v>0</v>
      </c>
      <c r="F591" s="386">
        <f>SUM(F592:F596)</f>
        <v>0</v>
      </c>
      <c r="G591" s="386">
        <f>SUM(G592:G596)</f>
        <v>0</v>
      </c>
      <c r="H591" s="386">
        <f>SUM(H592:H596)</f>
        <v>0</v>
      </c>
      <c r="I591" s="386">
        <f>SUM(I592:I596)</f>
        <v>0</v>
      </c>
      <c r="J591" s="3" t="str">
        <f t="shared" si="51"/>
        <v/>
      </c>
      <c r="K591" s="358"/>
    </row>
    <row r="592" spans="1:11" ht="18.75" hidden="1" customHeight="1">
      <c r="A592" s="125">
        <v>580</v>
      </c>
      <c r="B592" s="387"/>
      <c r="C592" s="54">
        <v>9810</v>
      </c>
      <c r="D592" s="88" t="s">
        <v>496</v>
      </c>
      <c r="E592" s="82"/>
      <c r="F592" s="82"/>
      <c r="G592" s="82"/>
      <c r="H592" s="82"/>
      <c r="I592" s="82"/>
      <c r="J592" s="3" t="str">
        <f t="shared" si="51"/>
        <v/>
      </c>
      <c r="K592" s="358"/>
    </row>
    <row r="593" spans="1:256" ht="18.75" hidden="1" customHeight="1">
      <c r="A593" s="125">
        <v>585</v>
      </c>
      <c r="B593" s="387"/>
      <c r="C593" s="58">
        <v>9820</v>
      </c>
      <c r="D593" s="59" t="s">
        <v>497</v>
      </c>
      <c r="E593" s="61"/>
      <c r="F593" s="61"/>
      <c r="G593" s="61"/>
      <c r="H593" s="61"/>
      <c r="I593" s="61"/>
      <c r="J593" s="3" t="str">
        <f t="shared" si="51"/>
        <v/>
      </c>
      <c r="K593" s="358"/>
    </row>
    <row r="594" spans="1:256" ht="18.75" hidden="1" customHeight="1">
      <c r="A594" s="125">
        <v>590</v>
      </c>
      <c r="B594" s="387"/>
      <c r="C594" s="58">
        <v>9830</v>
      </c>
      <c r="D594" s="59" t="s">
        <v>498</v>
      </c>
      <c r="E594" s="61"/>
      <c r="F594" s="61"/>
      <c r="G594" s="61"/>
      <c r="H594" s="61"/>
      <c r="I594" s="61"/>
      <c r="J594" s="3" t="str">
        <f t="shared" si="51"/>
        <v/>
      </c>
      <c r="K594" s="358"/>
    </row>
    <row r="595" spans="1:256" ht="18.75" hidden="1" customHeight="1">
      <c r="A595" s="102">
        <v>600</v>
      </c>
      <c r="B595" s="387"/>
      <c r="C595" s="64">
        <v>9850</v>
      </c>
      <c r="D595" s="81" t="s">
        <v>499</v>
      </c>
      <c r="E595" s="394"/>
      <c r="F595" s="61"/>
      <c r="G595" s="61"/>
      <c r="H595" s="394"/>
      <c r="I595" s="61"/>
      <c r="J595" s="3" t="str">
        <f t="shared" si="51"/>
        <v/>
      </c>
      <c r="K595" s="358"/>
    </row>
    <row r="596" spans="1:256" ht="33" hidden="1" customHeight="1">
      <c r="A596" s="102">
        <v>605</v>
      </c>
      <c r="B596" s="450"/>
      <c r="C596" s="451">
        <v>9890</v>
      </c>
      <c r="D596" s="452" t="s">
        <v>500</v>
      </c>
      <c r="E596" s="453">
        <v>0</v>
      </c>
      <c r="F596" s="453">
        <v>0</v>
      </c>
      <c r="G596" s="454">
        <v>0</v>
      </c>
      <c r="H596" s="454">
        <v>0</v>
      </c>
      <c r="I596" s="454">
        <v>0</v>
      </c>
      <c r="J596" s="3" t="str">
        <f t="shared" si="51"/>
        <v/>
      </c>
      <c r="K596" s="358"/>
    </row>
    <row r="597" spans="1:256" ht="20.25" customHeight="1">
      <c r="A597" s="102">
        <v>610</v>
      </c>
      <c r="B597" s="455" t="s">
        <v>170</v>
      </c>
      <c r="C597" s="456" t="s">
        <v>171</v>
      </c>
      <c r="D597" s="457" t="s">
        <v>501</v>
      </c>
      <c r="E597" s="458">
        <f>SUM(E461,E465,E468,E471,E481,E497,E502,E503,E512,E516,E521,E478,E524,E531,E535,E536,E541,E544,E566,E586,E591)</f>
        <v>-46100</v>
      </c>
      <c r="F597" s="458">
        <f>SUM(F461,F465,F468,F471,F481,F497,F502,F503,F512,F516,F521,F478,F524,F531,F535,F536,F541,F544,F566,F586,F591)</f>
        <v>634900</v>
      </c>
      <c r="G597" s="458">
        <f>SUM(G461,G465,G468,G471,G481,G497,G502,G503,G512,G516,G521,G478,G524,G531,G535,G536,G541,G544,G566,G586,G591)</f>
        <v>0</v>
      </c>
      <c r="H597" s="458">
        <f>SUM(H461,H465,H468,H471,H481,H497,H502,H503,H512,H516,H521,H478,H524,H531,H535,H536,H541,H544,H566,H586,H591)</f>
        <v>0</v>
      </c>
      <c r="I597" s="458">
        <f>SUM(I461,I465,I468,I471,I481,I497,I502,I503,I512,I516,I521,I478,I524,I531,I535,I536,I541,I544,I566,I586,I591)</f>
        <v>0</v>
      </c>
      <c r="J597" s="3">
        <v>1</v>
      </c>
      <c r="K597" s="358"/>
    </row>
    <row r="598" spans="1:256">
      <c r="A598" s="102"/>
      <c r="B598" s="142"/>
      <c r="C598" s="142"/>
      <c r="D598" s="370">
        <f>+IF(+SUM(E598:I598)=0,0,"Контрола: дефицит/излишък = финансиране с обратен знак (V. + VІ. = 0)")</f>
        <v>0</v>
      </c>
      <c r="E598" s="459">
        <f>E597+E445</f>
        <v>0</v>
      </c>
      <c r="F598" s="459">
        <f>F597+F445</f>
        <v>0</v>
      </c>
      <c r="G598" s="459">
        <f>G597+G445</f>
        <v>0</v>
      </c>
      <c r="H598" s="460">
        <f>H597+H445</f>
        <v>0</v>
      </c>
      <c r="I598" s="459">
        <f>I597+I445</f>
        <v>0</v>
      </c>
      <c r="J598" s="3">
        <v>1</v>
      </c>
      <c r="K598" s="358"/>
    </row>
    <row r="599" spans="1:256">
      <c r="A599" s="102"/>
      <c r="B599" s="257"/>
      <c r="C599" s="367"/>
      <c r="D599" s="136"/>
      <c r="E599" s="136"/>
      <c r="F599" s="142"/>
      <c r="G599" s="142"/>
      <c r="H599" s="142"/>
      <c r="I599" s="142"/>
      <c r="J599" s="3">
        <v>1</v>
      </c>
      <c r="K599" s="358"/>
    </row>
    <row r="600" spans="1:256" ht="25.5" customHeight="1">
      <c r="A600" s="102"/>
      <c r="B600" s="257"/>
      <c r="C600" s="293"/>
      <c r="D600" s="143"/>
      <c r="E600" s="461" t="s">
        <v>502</v>
      </c>
      <c r="F600" s="721" t="s">
        <v>1765</v>
      </c>
      <c r="G600" s="721"/>
      <c r="H600" s="721"/>
      <c r="I600" s="721"/>
      <c r="J600" s="3">
        <v>1</v>
      </c>
      <c r="K600" s="358"/>
    </row>
    <row r="601" spans="1:256" ht="18.75" customHeight="1">
      <c r="A601" s="102"/>
      <c r="B601" s="257"/>
      <c r="C601" s="367"/>
      <c r="D601" s="143"/>
      <c r="E601" s="367"/>
      <c r="F601" s="722" t="s">
        <v>503</v>
      </c>
      <c r="G601" s="722"/>
      <c r="H601" s="722"/>
      <c r="I601" s="722"/>
      <c r="J601" s="3">
        <v>1</v>
      </c>
      <c r="K601" s="358"/>
    </row>
    <row r="602" spans="1:256" ht="6.75" customHeight="1">
      <c r="A602" s="102"/>
      <c r="B602" s="257"/>
      <c r="C602" s="367"/>
      <c r="D602" s="143"/>
      <c r="E602" s="367"/>
      <c r="F602" s="136"/>
      <c r="G602" s="136"/>
      <c r="H602" s="136"/>
      <c r="I602" s="136"/>
      <c r="J602" s="3">
        <v>1</v>
      </c>
      <c r="K602" s="358"/>
    </row>
    <row r="603" spans="1:256" ht="25.5" customHeight="1">
      <c r="A603" s="102"/>
      <c r="B603" s="723" t="s">
        <v>504</v>
      </c>
      <c r="C603" s="723"/>
      <c r="D603" s="693" t="s">
        <v>1764</v>
      </c>
      <c r="E603" s="462" t="s">
        <v>505</v>
      </c>
      <c r="F603" s="724" t="s">
        <v>1766</v>
      </c>
      <c r="G603" s="724"/>
      <c r="H603" s="724"/>
      <c r="I603" s="724"/>
      <c r="J603" s="3">
        <v>1</v>
      </c>
      <c r="K603" s="358"/>
    </row>
    <row r="604" spans="1:256" ht="21.75" customHeight="1">
      <c r="A604" s="102"/>
      <c r="B604" s="725" t="s">
        <v>506</v>
      </c>
      <c r="C604" s="725"/>
      <c r="D604" s="463" t="s">
        <v>507</v>
      </c>
      <c r="E604" s="464"/>
      <c r="F604" s="722" t="s">
        <v>503</v>
      </c>
      <c r="G604" s="722"/>
      <c r="H604" s="722"/>
      <c r="I604" s="722"/>
      <c r="J604" s="3">
        <v>1</v>
      </c>
      <c r="K604" s="358"/>
    </row>
    <row r="605" spans="1:256" ht="24.75" customHeight="1">
      <c r="A605" s="125"/>
      <c r="B605" s="731">
        <v>44631</v>
      </c>
      <c r="C605" s="731"/>
      <c r="D605" s="465" t="s">
        <v>508</v>
      </c>
      <c r="E605" s="466"/>
      <c r="F605" s="467" t="s">
        <v>509</v>
      </c>
      <c r="G605" s="732" t="s">
        <v>1767</v>
      </c>
      <c r="H605" s="732"/>
      <c r="I605" s="732"/>
      <c r="J605" s="3">
        <v>1</v>
      </c>
      <c r="K605" s="358"/>
    </row>
    <row r="606" spans="1:256" s="469" customFormat="1" ht="6" customHeight="1">
      <c r="A606" s="468"/>
      <c r="B606" s="142"/>
      <c r="C606" s="142"/>
      <c r="D606" s="257"/>
      <c r="E606" s="142"/>
      <c r="F606" s="142"/>
      <c r="G606" s="142"/>
      <c r="H606" s="142"/>
      <c r="I606" s="142"/>
      <c r="J606" s="3">
        <v>1</v>
      </c>
      <c r="K606" s="358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  <c r="CN606" s="1"/>
      <c r="CO606" s="1"/>
      <c r="CP606" s="1"/>
      <c r="CQ606" s="1"/>
      <c r="CR606" s="1"/>
      <c r="CS606" s="1"/>
      <c r="CT606" s="1"/>
      <c r="CU606" s="1"/>
      <c r="CV606" s="1"/>
      <c r="CW606" s="1"/>
      <c r="CX606" s="1"/>
      <c r="CY606" s="1"/>
      <c r="CZ606" s="1"/>
      <c r="DA606" s="1"/>
      <c r="DB606" s="1"/>
      <c r="DC606" s="1"/>
      <c r="DD606" s="1"/>
      <c r="DE606" s="1"/>
      <c r="DF606" s="1"/>
      <c r="DG606" s="1"/>
      <c r="DH606" s="1"/>
      <c r="DI606" s="1"/>
      <c r="DJ606" s="1"/>
      <c r="DK606" s="1"/>
      <c r="DL606" s="1"/>
      <c r="DM606" s="1"/>
      <c r="DN606" s="1"/>
      <c r="DO606" s="1"/>
      <c r="DP606" s="1"/>
      <c r="DQ606" s="1"/>
      <c r="DR606" s="1"/>
      <c r="DS606" s="1"/>
      <c r="DT606" s="1"/>
      <c r="DU606" s="1"/>
      <c r="DV606" s="1"/>
      <c r="DW606" s="1"/>
      <c r="DX606" s="1"/>
      <c r="DY606" s="1"/>
      <c r="DZ606" s="1"/>
      <c r="EA606" s="1"/>
      <c r="EB606" s="1"/>
      <c r="EC606" s="1"/>
      <c r="ED606" s="1"/>
      <c r="EE606" s="1"/>
      <c r="EF606" s="1"/>
      <c r="EG606" s="1"/>
      <c r="EH606" s="1"/>
      <c r="EI606" s="1"/>
      <c r="EJ606" s="1"/>
      <c r="EK606" s="1"/>
      <c r="EL606" s="1"/>
      <c r="EM606" s="1"/>
      <c r="EN606" s="1"/>
      <c r="EO606" s="1"/>
      <c r="EP606" s="1"/>
      <c r="EQ606" s="1"/>
      <c r="ER606" s="1"/>
      <c r="ES606" s="1"/>
      <c r="ET606" s="1"/>
      <c r="EU606" s="1"/>
      <c r="EV606" s="1"/>
      <c r="EW606" s="1"/>
      <c r="EX606" s="1"/>
      <c r="EY606" s="1"/>
      <c r="EZ606" s="1"/>
      <c r="FA606" s="1"/>
      <c r="FB606" s="1"/>
      <c r="FC606" s="1"/>
      <c r="FD606" s="1"/>
      <c r="FE606" s="1"/>
      <c r="FF606" s="1"/>
      <c r="FG606" s="1"/>
      <c r="FH606" s="1"/>
      <c r="FI606" s="1"/>
      <c r="FJ606" s="1"/>
      <c r="FK606" s="1"/>
      <c r="FL606" s="1"/>
      <c r="FM606" s="1"/>
      <c r="FN606" s="1"/>
      <c r="FO606" s="1"/>
      <c r="FP606" s="1"/>
      <c r="FQ606" s="1"/>
      <c r="FR606" s="1"/>
      <c r="FS606" s="1"/>
      <c r="FT606" s="1"/>
      <c r="FU606" s="1"/>
      <c r="FV606" s="1"/>
      <c r="FW606" s="1"/>
      <c r="FX606" s="1"/>
      <c r="FY606" s="1"/>
      <c r="FZ606" s="1"/>
      <c r="GA606" s="1"/>
      <c r="GB606" s="1"/>
      <c r="GC606" s="1"/>
      <c r="GD606" s="1"/>
      <c r="GE606" s="1"/>
      <c r="GF606" s="1"/>
      <c r="GG606" s="1"/>
      <c r="GH606" s="1"/>
      <c r="GI606" s="1"/>
      <c r="GJ606" s="1"/>
      <c r="GK606" s="1"/>
      <c r="GL606" s="1"/>
      <c r="GM606" s="1"/>
      <c r="GN606" s="1"/>
      <c r="GO606" s="1"/>
      <c r="GP606" s="1"/>
      <c r="GQ606" s="1"/>
      <c r="GR606" s="1"/>
      <c r="GS606" s="1"/>
      <c r="GT606" s="1"/>
      <c r="GU606" s="1"/>
      <c r="GV606" s="1"/>
      <c r="GW606" s="1"/>
      <c r="GX606" s="1"/>
      <c r="GY606" s="1"/>
      <c r="GZ606" s="1"/>
      <c r="HA606" s="1"/>
      <c r="HB606" s="1"/>
      <c r="HC606" s="1"/>
      <c r="HD606" s="1"/>
      <c r="HE606" s="1"/>
      <c r="HF606" s="1"/>
      <c r="HG606" s="1"/>
      <c r="HH606" s="1"/>
      <c r="HI606" s="1"/>
      <c r="HJ606" s="1"/>
      <c r="HK606" s="1"/>
      <c r="HL606" s="1"/>
      <c r="HM606" s="1"/>
      <c r="HN606" s="1"/>
      <c r="HO606" s="1"/>
      <c r="HP606" s="1"/>
      <c r="HQ606" s="1"/>
      <c r="HR606" s="1"/>
      <c r="HS606" s="1"/>
      <c r="HT606" s="1"/>
      <c r="HU606" s="1"/>
      <c r="HV606" s="1"/>
      <c r="HW606" s="1"/>
      <c r="HX606" s="1"/>
      <c r="HY606" s="1"/>
      <c r="HZ606" s="1"/>
      <c r="IA606" s="1"/>
      <c r="IB606" s="1"/>
      <c r="IC606" s="1"/>
      <c r="ID606" s="1"/>
      <c r="IE606" s="470"/>
      <c r="IF606" s="470"/>
      <c r="IG606" s="470"/>
      <c r="IH606" s="470"/>
      <c r="II606" s="470"/>
      <c r="IJ606" s="470"/>
      <c r="IK606" s="470"/>
      <c r="IL606" s="470"/>
      <c r="IM606" s="470"/>
      <c r="IN606" s="470"/>
      <c r="IO606" s="470"/>
      <c r="IP606" s="470"/>
      <c r="IQ606" s="470"/>
      <c r="IR606" s="470"/>
      <c r="IS606" s="470"/>
      <c r="IT606" s="470"/>
      <c r="IU606" s="470"/>
      <c r="IV606" s="470"/>
    </row>
    <row r="607" spans="1:256" ht="21" customHeight="1">
      <c r="B607" s="471"/>
      <c r="C607" s="471"/>
      <c r="D607" s="472"/>
      <c r="E607" s="471"/>
      <c r="F607" s="467" t="s">
        <v>510</v>
      </c>
      <c r="G607" s="733"/>
      <c r="H607" s="733"/>
      <c r="I607" s="733"/>
      <c r="J607" s="3">
        <v>1</v>
      </c>
      <c r="K607" s="358"/>
    </row>
    <row r="608" spans="1:256" hidden="1">
      <c r="B608" s="473"/>
      <c r="C608" s="473"/>
      <c r="D608" s="474"/>
      <c r="E608" s="473"/>
      <c r="F608" s="473"/>
      <c r="G608" s="473"/>
      <c r="H608" s="473"/>
      <c r="I608" s="473"/>
      <c r="K608" s="1"/>
    </row>
    <row r="609" spans="2:11" hidden="1">
      <c r="B609" s="12"/>
      <c r="C609" s="12"/>
      <c r="D609" s="475"/>
      <c r="E609" s="12"/>
      <c r="F609" s="12"/>
      <c r="G609" s="12"/>
      <c r="H609" s="12"/>
      <c r="I609" s="12"/>
      <c r="K609" s="1"/>
    </row>
    <row r="610" spans="2:11" hidden="1">
      <c r="K610" s="1"/>
    </row>
    <row r="611" spans="2:11" hidden="1">
      <c r="K611" s="1"/>
    </row>
    <row r="612" spans="2:11" hidden="1">
      <c r="K612" s="1"/>
    </row>
    <row r="613" spans="2:11" hidden="1">
      <c r="K613" s="1"/>
    </row>
    <row r="614" spans="2:11" hidden="1">
      <c r="K614" s="1"/>
    </row>
    <row r="615" spans="2:11" hidden="1">
      <c r="K615" s="1"/>
    </row>
    <row r="616" spans="2:11" hidden="1">
      <c r="K616" s="1"/>
    </row>
    <row r="617" spans="2:11" hidden="1"/>
    <row r="618" spans="2:11" hidden="1">
      <c r="B618" s="293"/>
      <c r="C618" s="293"/>
      <c r="D618" s="360"/>
      <c r="E618" s="592"/>
      <c r="F618" s="592"/>
      <c r="G618" s="592"/>
      <c r="H618" s="592"/>
      <c r="I618" s="592"/>
      <c r="J618" s="3" t="str">
        <f>(IF(OR($E618&lt;&gt;0,$F618&lt;&gt;0,$G618&lt;&gt;0,$H618&lt;&gt;0,$I618&lt;&gt;0),$J$2,""))</f>
        <v/>
      </c>
    </row>
    <row r="619" spans="2:11">
      <c r="B619" s="293"/>
      <c r="C619" s="593"/>
      <c r="D619" s="594"/>
      <c r="E619" s="592"/>
      <c r="F619" s="592"/>
      <c r="G619" s="592"/>
      <c r="H619" s="592"/>
      <c r="I619" s="592"/>
      <c r="J619" s="3">
        <v>1</v>
      </c>
    </row>
    <row r="620" spans="2:11">
      <c r="B620" s="734" t="str">
        <f>$B$7</f>
        <v>ПРОГНОЗА ЗА ПЕРИОДА 2022-2025 г. НА ПОСТЪПЛЕНИЯТА ОТ МЕСТНИ ПРИХОДИ  И НА РАЗХОДИТЕ ЗА МЕСТНИ ДЕЙНОСТИ</v>
      </c>
      <c r="C620" s="734"/>
      <c r="D620" s="734"/>
      <c r="E620" s="596"/>
      <c r="F620" s="147"/>
      <c r="G620" s="147"/>
      <c r="H620" s="147"/>
      <c r="I620" s="147"/>
      <c r="J620" s="3">
        <v>1</v>
      </c>
    </row>
    <row r="621" spans="2:11">
      <c r="B621" s="142"/>
      <c r="C621" s="257"/>
      <c r="D621" s="263"/>
      <c r="E621" s="597" t="s">
        <v>9</v>
      </c>
      <c r="F621" s="597" t="s">
        <v>10</v>
      </c>
      <c r="G621" s="598" t="s">
        <v>1756</v>
      </c>
      <c r="H621" s="599"/>
      <c r="I621" s="600"/>
      <c r="J621" s="3">
        <v>1</v>
      </c>
    </row>
    <row r="622" spans="2:11" ht="17.399999999999999">
      <c r="B622" s="696" t="str">
        <f>$B$9</f>
        <v>Маджарово</v>
      </c>
      <c r="C622" s="696"/>
      <c r="D622" s="696"/>
      <c r="E622" s="20">
        <f>$E$9</f>
        <v>44562</v>
      </c>
      <c r="F622" s="21">
        <f>$F$9</f>
        <v>46022</v>
      </c>
      <c r="G622" s="147"/>
      <c r="H622" s="147"/>
      <c r="I622" s="147"/>
      <c r="J622" s="3">
        <v>1</v>
      </c>
    </row>
    <row r="623" spans="2:11">
      <c r="B623" s="142" t="str">
        <f>$B$10</f>
        <v>(наименование на разпоредителя с бюджет)</v>
      </c>
      <c r="C623" s="142"/>
      <c r="D623" s="143"/>
      <c r="E623" s="147"/>
      <c r="F623" s="147"/>
      <c r="G623" s="147"/>
      <c r="H623" s="147"/>
      <c r="I623" s="147"/>
      <c r="J623" s="3">
        <v>1</v>
      </c>
    </row>
    <row r="624" spans="2:11">
      <c r="B624" s="142"/>
      <c r="C624" s="142"/>
      <c r="D624" s="143"/>
      <c r="E624" s="147"/>
      <c r="F624" s="147"/>
      <c r="G624" s="147"/>
      <c r="H624" s="147"/>
      <c r="I624" s="147"/>
      <c r="J624" s="3">
        <v>1</v>
      </c>
    </row>
    <row r="625" spans="2:11" ht="18">
      <c r="B625" s="735" t="str">
        <f>$B$12</f>
        <v>Маджарово</v>
      </c>
      <c r="C625" s="735"/>
      <c r="D625" s="735"/>
      <c r="E625" s="601" t="s">
        <v>174</v>
      </c>
      <c r="F625" s="602" t="str">
        <f>$F$12</f>
        <v>7604</v>
      </c>
      <c r="G625" s="147"/>
      <c r="H625" s="147"/>
      <c r="I625" s="147"/>
      <c r="J625" s="3">
        <v>1</v>
      </c>
    </row>
    <row r="626" spans="2:11">
      <c r="B626" s="144" t="str">
        <f>$B$13</f>
        <v>(наименование на първостепенния разпоредител с бюджет)</v>
      </c>
      <c r="C626" s="142"/>
      <c r="D626" s="143"/>
      <c r="E626" s="596"/>
      <c r="F626" s="147"/>
      <c r="G626" s="147"/>
      <c r="H626" s="147"/>
      <c r="I626" s="147"/>
      <c r="J626" s="3">
        <v>1</v>
      </c>
    </row>
    <row r="627" spans="2:11">
      <c r="B627" s="146"/>
      <c r="C627" s="147"/>
      <c r="D627" s="295"/>
      <c r="E627" s="136"/>
      <c r="F627" s="136"/>
      <c r="G627" s="136"/>
      <c r="H627" s="136"/>
      <c r="I627" s="136"/>
      <c r="J627" s="3">
        <v>1</v>
      </c>
    </row>
    <row r="628" spans="2:11">
      <c r="B628" s="142"/>
      <c r="C628" s="257"/>
      <c r="D628" s="263"/>
      <c r="E628" s="147"/>
      <c r="F628" s="147"/>
      <c r="G628" s="147"/>
      <c r="H628" s="147"/>
      <c r="I628" s="147"/>
      <c r="J628" s="3">
        <v>1</v>
      </c>
    </row>
    <row r="629" spans="2:11" ht="16.8">
      <c r="B629" s="152"/>
      <c r="C629" s="153"/>
      <c r="D629" s="603" t="s">
        <v>1757</v>
      </c>
      <c r="E629" s="35" t="str">
        <f>$E$19</f>
        <v>Годишен отчет</v>
      </c>
      <c r="F629" s="36" t="str">
        <f>$F$19</f>
        <v>Бюджет</v>
      </c>
      <c r="G629" s="36" t="str">
        <f>$G$19</f>
        <v>Прогноза</v>
      </c>
      <c r="H629" s="36" t="str">
        <f>$H$19</f>
        <v>Прогноза</v>
      </c>
      <c r="I629" s="36" t="str">
        <f>$I$19</f>
        <v>Прогноза</v>
      </c>
      <c r="J629" s="3">
        <v>1</v>
      </c>
    </row>
    <row r="630" spans="2:11" ht="16.2">
      <c r="B630" s="155" t="s">
        <v>19</v>
      </c>
      <c r="C630" s="156" t="s">
        <v>20</v>
      </c>
      <c r="D630" s="604" t="s">
        <v>1758</v>
      </c>
      <c r="E630" s="40">
        <f>$E$20</f>
        <v>2021</v>
      </c>
      <c r="F630" s="41">
        <f>$F$20</f>
        <v>2022</v>
      </c>
      <c r="G630" s="41">
        <f>$G$20</f>
        <v>2023</v>
      </c>
      <c r="H630" s="41">
        <f>$H$20</f>
        <v>2024</v>
      </c>
      <c r="I630" s="41">
        <f>$I$20</f>
        <v>2025</v>
      </c>
      <c r="J630" s="3">
        <v>1</v>
      </c>
    </row>
    <row r="631" spans="2:11" ht="18">
      <c r="B631" s="159"/>
      <c r="C631" s="160"/>
      <c r="D631" s="605" t="s">
        <v>177</v>
      </c>
      <c r="E631" s="46"/>
      <c r="F631" s="47"/>
      <c r="G631" s="48"/>
      <c r="H631" s="46"/>
      <c r="I631" s="47"/>
      <c r="J631" s="3">
        <v>1</v>
      </c>
    </row>
    <row r="632" spans="2:11">
      <c r="B632" s="606"/>
      <c r="C632" s="607" t="e">
        <f>VLOOKUP(D632,OP_LIST2,2,FALSE)</f>
        <v>#N/A</v>
      </c>
      <c r="D632" s="608"/>
      <c r="E632" s="609"/>
      <c r="F632" s="610"/>
      <c r="G632" s="611"/>
      <c r="H632" s="609"/>
      <c r="I632" s="610"/>
      <c r="J632" s="3">
        <v>1</v>
      </c>
    </row>
    <row r="633" spans="2:11">
      <c r="B633" s="612"/>
      <c r="C633" s="613">
        <f>VLOOKUP(D634,GROUPS2,2,FALSE)</f>
        <v>101</v>
      </c>
      <c r="D633" s="608" t="s">
        <v>1759</v>
      </c>
      <c r="E633" s="614"/>
      <c r="F633" s="615"/>
      <c r="G633" s="616"/>
      <c r="H633" s="614"/>
      <c r="I633" s="615"/>
      <c r="J633" s="3">
        <v>1</v>
      </c>
    </row>
    <row r="634" spans="2:11">
      <c r="B634" s="617"/>
      <c r="C634" s="618">
        <f>+C633</f>
        <v>101</v>
      </c>
      <c r="D634" s="619" t="s">
        <v>1696</v>
      </c>
      <c r="E634" s="614"/>
      <c r="F634" s="615"/>
      <c r="G634" s="616"/>
      <c r="H634" s="614"/>
      <c r="I634" s="615"/>
      <c r="J634" s="3">
        <v>1</v>
      </c>
    </row>
    <row r="635" spans="2:11">
      <c r="B635" s="620"/>
      <c r="C635" s="621"/>
      <c r="D635" s="622" t="s">
        <v>1760</v>
      </c>
      <c r="E635" s="623"/>
      <c r="F635" s="624"/>
      <c r="G635" s="625"/>
      <c r="H635" s="623"/>
      <c r="I635" s="624"/>
      <c r="J635" s="3">
        <v>1</v>
      </c>
    </row>
    <row r="636" spans="2:11">
      <c r="B636" s="168">
        <v>100</v>
      </c>
      <c r="C636" s="727" t="s">
        <v>178</v>
      </c>
      <c r="D636" s="727"/>
      <c r="E636" s="626">
        <f>SUM(E637:E638)</f>
        <v>27600</v>
      </c>
      <c r="F636" s="627">
        <v>29000</v>
      </c>
      <c r="G636" s="628">
        <f>SUM(G637:G638)</f>
        <v>30000</v>
      </c>
      <c r="H636" s="626">
        <f>SUM(H637:H638)</f>
        <v>31000</v>
      </c>
      <c r="I636" s="627">
        <f>SUM(I637:I638)</f>
        <v>31000</v>
      </c>
      <c r="J636" s="3">
        <f t="shared" ref="J636:J667" si="56">(IF(OR($E636&lt;&gt;0,$F636&lt;&gt;0,$G636&lt;&gt;0,$H636&lt;&gt;0,$I636&lt;&gt;0),$J$2,""))</f>
        <v>1</v>
      </c>
      <c r="K636" s="284"/>
    </row>
    <row r="637" spans="2:11" ht="16.2">
      <c r="B637" s="171"/>
      <c r="C637" s="172">
        <v>101</v>
      </c>
      <c r="D637" s="173" t="s">
        <v>179</v>
      </c>
      <c r="E637" s="629">
        <v>27600</v>
      </c>
      <c r="F637" s="630">
        <v>29000</v>
      </c>
      <c r="G637" s="631">
        <v>30000</v>
      </c>
      <c r="H637" s="629">
        <v>31000</v>
      </c>
      <c r="I637" s="630">
        <v>31000</v>
      </c>
      <c r="J637" s="3">
        <f t="shared" si="56"/>
        <v>1</v>
      </c>
      <c r="K637" s="284"/>
    </row>
    <row r="638" spans="2:11" ht="16.2" hidden="1">
      <c r="B638" s="171"/>
      <c r="C638" s="175">
        <v>102</v>
      </c>
      <c r="D638" s="176" t="s">
        <v>180</v>
      </c>
      <c r="E638" s="632"/>
      <c r="F638" s="633"/>
      <c r="G638" s="634"/>
      <c r="H638" s="632"/>
      <c r="I638" s="633"/>
      <c r="J638" s="3" t="str">
        <f t="shared" si="56"/>
        <v/>
      </c>
      <c r="K638" s="284"/>
    </row>
    <row r="639" spans="2:11">
      <c r="B639" s="168">
        <v>200</v>
      </c>
      <c r="C639" s="728" t="s">
        <v>181</v>
      </c>
      <c r="D639" s="728"/>
      <c r="E639" s="626">
        <f>SUM(E640:E644)</f>
        <v>79800</v>
      </c>
      <c r="F639" s="627">
        <f>SUM(F640:F644)</f>
        <v>79000</v>
      </c>
      <c r="G639" s="628">
        <f>SUM(G640:G644)</f>
        <v>86500</v>
      </c>
      <c r="H639" s="626">
        <f>SUM(H640:H644)</f>
        <v>76700</v>
      </c>
      <c r="I639" s="627">
        <f>SUM(I640:I644)</f>
        <v>76300</v>
      </c>
      <c r="J639" s="3">
        <f t="shared" si="56"/>
        <v>1</v>
      </c>
      <c r="K639" s="284"/>
    </row>
    <row r="640" spans="2:11" ht="16.2">
      <c r="B640" s="178"/>
      <c r="C640" s="172">
        <v>201</v>
      </c>
      <c r="D640" s="173" t="s">
        <v>182</v>
      </c>
      <c r="E640" s="629">
        <v>52200</v>
      </c>
      <c r="F640" s="630">
        <v>58000</v>
      </c>
      <c r="G640" s="631">
        <v>65000</v>
      </c>
      <c r="H640" s="629">
        <v>65500</v>
      </c>
      <c r="I640" s="630">
        <v>65000</v>
      </c>
      <c r="J640" s="3">
        <f t="shared" si="56"/>
        <v>1</v>
      </c>
      <c r="K640" s="284"/>
    </row>
    <row r="641" spans="2:11" ht="16.2">
      <c r="B641" s="179"/>
      <c r="C641" s="180">
        <v>202</v>
      </c>
      <c r="D641" s="181" t="s">
        <v>183</v>
      </c>
      <c r="E641" s="635">
        <v>26600</v>
      </c>
      <c r="F641" s="636">
        <v>20000</v>
      </c>
      <c r="G641" s="637">
        <v>20500</v>
      </c>
      <c r="H641" s="635">
        <v>10000</v>
      </c>
      <c r="I641" s="636">
        <v>10000</v>
      </c>
      <c r="J641" s="3">
        <f t="shared" si="56"/>
        <v>1</v>
      </c>
      <c r="K641" s="284"/>
    </row>
    <row r="642" spans="2:11" ht="16.2">
      <c r="B642" s="179"/>
      <c r="C642" s="180">
        <v>205</v>
      </c>
      <c r="D642" s="181" t="s">
        <v>184</v>
      </c>
      <c r="E642" s="635">
        <v>1000</v>
      </c>
      <c r="F642" s="636">
        <v>1000</v>
      </c>
      <c r="G642" s="637">
        <v>1000</v>
      </c>
      <c r="H642" s="635">
        <v>1200</v>
      </c>
      <c r="I642" s="636">
        <v>1300</v>
      </c>
      <c r="J642" s="3">
        <f t="shared" si="56"/>
        <v>1</v>
      </c>
      <c r="K642" s="284"/>
    </row>
    <row r="643" spans="2:11" ht="16.2" hidden="1">
      <c r="B643" s="179"/>
      <c r="C643" s="180">
        <v>208</v>
      </c>
      <c r="D643" s="183" t="s">
        <v>185</v>
      </c>
      <c r="E643" s="635"/>
      <c r="F643" s="636"/>
      <c r="G643" s="637"/>
      <c r="H643" s="635"/>
      <c r="I643" s="636"/>
      <c r="J643" s="3" t="str">
        <f t="shared" si="56"/>
        <v/>
      </c>
      <c r="K643" s="284"/>
    </row>
    <row r="644" spans="2:11" ht="16.2" hidden="1">
      <c r="B644" s="178"/>
      <c r="C644" s="175">
        <v>209</v>
      </c>
      <c r="D644" s="184" t="s">
        <v>186</v>
      </c>
      <c r="E644" s="632"/>
      <c r="F644" s="633"/>
      <c r="G644" s="634"/>
      <c r="H644" s="632"/>
      <c r="I644" s="633"/>
      <c r="J644" s="3" t="str">
        <f t="shared" si="56"/>
        <v/>
      </c>
      <c r="K644" s="284"/>
    </row>
    <row r="645" spans="2:11">
      <c r="B645" s="168">
        <v>500</v>
      </c>
      <c r="C645" s="728" t="s">
        <v>187</v>
      </c>
      <c r="D645" s="728"/>
      <c r="E645" s="626">
        <f>SUM(E646:E652)</f>
        <v>16500</v>
      </c>
      <c r="F645" s="627">
        <f>SUM(F646:F652)</f>
        <v>17800</v>
      </c>
      <c r="G645" s="628">
        <f>SUM(G646:G652)</f>
        <v>18800</v>
      </c>
      <c r="H645" s="626">
        <f>SUM(H646:H652)</f>
        <v>18800</v>
      </c>
      <c r="I645" s="627">
        <f>SUM(I646:I652)</f>
        <v>18800</v>
      </c>
      <c r="J645" s="3">
        <f t="shared" si="56"/>
        <v>1</v>
      </c>
      <c r="K645" s="284"/>
    </row>
    <row r="646" spans="2:11" ht="16.2">
      <c r="B646" s="178"/>
      <c r="C646" s="185">
        <v>551</v>
      </c>
      <c r="D646" s="186" t="s">
        <v>188</v>
      </c>
      <c r="E646" s="629">
        <v>10000</v>
      </c>
      <c r="F646" s="630">
        <v>11000</v>
      </c>
      <c r="G646" s="631">
        <v>12000</v>
      </c>
      <c r="H646" s="629">
        <v>12000</v>
      </c>
      <c r="I646" s="630">
        <v>12000</v>
      </c>
      <c r="J646" s="3">
        <f t="shared" si="56"/>
        <v>1</v>
      </c>
      <c r="K646" s="284"/>
    </row>
    <row r="647" spans="2:11" ht="16.2" hidden="1">
      <c r="B647" s="178"/>
      <c r="C647" s="187">
        <v>552</v>
      </c>
      <c r="D647" s="188" t="s">
        <v>189</v>
      </c>
      <c r="E647" s="635"/>
      <c r="F647" s="636"/>
      <c r="G647" s="637"/>
      <c r="H647" s="635"/>
      <c r="I647" s="636"/>
      <c r="J647" s="3" t="str">
        <f t="shared" si="56"/>
        <v/>
      </c>
      <c r="K647" s="284"/>
    </row>
    <row r="648" spans="2:11" ht="16.2" hidden="1">
      <c r="B648" s="189"/>
      <c r="C648" s="187">
        <v>558</v>
      </c>
      <c r="D648" s="190" t="s">
        <v>45</v>
      </c>
      <c r="E648" s="638">
        <v>0</v>
      </c>
      <c r="F648" s="639">
        <v>0</v>
      </c>
      <c r="G648" s="640">
        <v>0</v>
      </c>
      <c r="H648" s="638">
        <v>0</v>
      </c>
      <c r="I648" s="639">
        <v>0</v>
      </c>
      <c r="J648" s="3" t="str">
        <f t="shared" si="56"/>
        <v/>
      </c>
      <c r="K648" s="284"/>
    </row>
    <row r="649" spans="2:11" ht="16.2">
      <c r="B649" s="189"/>
      <c r="C649" s="187">
        <v>560</v>
      </c>
      <c r="D649" s="190" t="s">
        <v>190</v>
      </c>
      <c r="E649" s="635">
        <v>4200</v>
      </c>
      <c r="F649" s="636">
        <v>4500</v>
      </c>
      <c r="G649" s="637">
        <v>4500</v>
      </c>
      <c r="H649" s="635">
        <v>4500</v>
      </c>
      <c r="I649" s="636">
        <v>4500</v>
      </c>
      <c r="J649" s="3">
        <f t="shared" si="56"/>
        <v>1</v>
      </c>
      <c r="K649" s="284"/>
    </row>
    <row r="650" spans="2:11" ht="16.2">
      <c r="B650" s="189"/>
      <c r="C650" s="187">
        <v>580</v>
      </c>
      <c r="D650" s="188" t="s">
        <v>191</v>
      </c>
      <c r="E650" s="635">
        <v>2300</v>
      </c>
      <c r="F650" s="636">
        <v>2300</v>
      </c>
      <c r="G650" s="637">
        <v>2300</v>
      </c>
      <c r="H650" s="635">
        <v>2300</v>
      </c>
      <c r="I650" s="636">
        <v>2300</v>
      </c>
      <c r="J650" s="3">
        <f t="shared" si="56"/>
        <v>1</v>
      </c>
      <c r="K650" s="284"/>
    </row>
    <row r="651" spans="2:11" hidden="1">
      <c r="B651" s="178"/>
      <c r="C651" s="187">
        <v>588</v>
      </c>
      <c r="D651" s="188" t="s">
        <v>192</v>
      </c>
      <c r="E651" s="638">
        <v>0</v>
      </c>
      <c r="F651" s="639">
        <v>0</v>
      </c>
      <c r="G651" s="640">
        <v>0</v>
      </c>
      <c r="H651" s="638">
        <v>0</v>
      </c>
      <c r="I651" s="639">
        <v>0</v>
      </c>
      <c r="J651" s="3" t="str">
        <f t="shared" si="56"/>
        <v/>
      </c>
      <c r="K651" s="284"/>
    </row>
    <row r="652" spans="2:11" ht="31.8" hidden="1">
      <c r="B652" s="178"/>
      <c r="C652" s="175">
        <v>590</v>
      </c>
      <c r="D652" s="191" t="s">
        <v>193</v>
      </c>
      <c r="E652" s="632"/>
      <c r="F652" s="633"/>
      <c r="G652" s="634"/>
      <c r="H652" s="632"/>
      <c r="I652" s="633"/>
      <c r="J652" s="3" t="str">
        <f t="shared" si="56"/>
        <v/>
      </c>
      <c r="K652" s="284"/>
    </row>
    <row r="653" spans="2:11" hidden="1">
      <c r="B653" s="168">
        <v>800</v>
      </c>
      <c r="C653" s="729" t="s">
        <v>194</v>
      </c>
      <c r="D653" s="729"/>
      <c r="E653" s="641"/>
      <c r="F653" s="642"/>
      <c r="G653" s="643"/>
      <c r="H653" s="641"/>
      <c r="I653" s="642"/>
      <c r="J653" s="3" t="str">
        <f t="shared" si="56"/>
        <v/>
      </c>
      <c r="K653" s="284"/>
    </row>
    <row r="654" spans="2:11">
      <c r="B654" s="168">
        <v>1000</v>
      </c>
      <c r="C654" s="728" t="s">
        <v>195</v>
      </c>
      <c r="D654" s="728"/>
      <c r="E654" s="626">
        <f>SUM(E655:E671)</f>
        <v>150600</v>
      </c>
      <c r="F654" s="627">
        <f>SUM(F655:F671)</f>
        <v>119200</v>
      </c>
      <c r="G654" s="628">
        <f>SUM(G655:G671)</f>
        <v>126700</v>
      </c>
      <c r="H654" s="626">
        <f>SUM(H655:H671)</f>
        <v>107700</v>
      </c>
      <c r="I654" s="627">
        <f>SUM(I655:I671)</f>
        <v>102700</v>
      </c>
      <c r="J654" s="3">
        <f t="shared" si="56"/>
        <v>1</v>
      </c>
      <c r="K654" s="284"/>
    </row>
    <row r="655" spans="2:11">
      <c r="B655" s="179"/>
      <c r="C655" s="172">
        <v>1011</v>
      </c>
      <c r="D655" s="192" t="s">
        <v>196</v>
      </c>
      <c r="E655" s="629">
        <v>3900</v>
      </c>
      <c r="F655" s="630">
        <v>3000</v>
      </c>
      <c r="G655" s="631">
        <v>3500</v>
      </c>
      <c r="H655" s="629">
        <v>3500</v>
      </c>
      <c r="I655" s="630">
        <v>3500</v>
      </c>
      <c r="J655" s="3">
        <f t="shared" si="56"/>
        <v>1</v>
      </c>
      <c r="K655" s="284"/>
    </row>
    <row r="656" spans="2:11" hidden="1">
      <c r="B656" s="179"/>
      <c r="C656" s="180">
        <v>1012</v>
      </c>
      <c r="D656" s="181" t="s">
        <v>197</v>
      </c>
      <c r="E656" s="635"/>
      <c r="F656" s="636"/>
      <c r="G656" s="637"/>
      <c r="H656" s="635"/>
      <c r="I656" s="636"/>
      <c r="J656" s="3" t="str">
        <f t="shared" si="56"/>
        <v/>
      </c>
      <c r="K656" s="284"/>
    </row>
    <row r="657" spans="2:11" hidden="1">
      <c r="B657" s="179"/>
      <c r="C657" s="180">
        <v>1013</v>
      </c>
      <c r="D657" s="181" t="s">
        <v>198</v>
      </c>
      <c r="E657" s="635"/>
      <c r="F657" s="636"/>
      <c r="G657" s="637"/>
      <c r="H657" s="635"/>
      <c r="I657" s="636"/>
      <c r="J657" s="3" t="str">
        <f t="shared" si="56"/>
        <v/>
      </c>
      <c r="K657" s="284"/>
    </row>
    <row r="658" spans="2:11" hidden="1">
      <c r="B658" s="179"/>
      <c r="C658" s="180">
        <v>1014</v>
      </c>
      <c r="D658" s="181" t="s">
        <v>199</v>
      </c>
      <c r="E658" s="635"/>
      <c r="F658" s="636"/>
      <c r="G658" s="637"/>
      <c r="H658" s="635"/>
      <c r="I658" s="636"/>
      <c r="J658" s="3" t="str">
        <f t="shared" si="56"/>
        <v/>
      </c>
      <c r="K658" s="284"/>
    </row>
    <row r="659" spans="2:11">
      <c r="B659" s="179"/>
      <c r="C659" s="180">
        <v>1015</v>
      </c>
      <c r="D659" s="181" t="s">
        <v>200</v>
      </c>
      <c r="E659" s="635">
        <v>23800</v>
      </c>
      <c r="F659" s="636">
        <v>28000</v>
      </c>
      <c r="G659" s="637">
        <v>30000</v>
      </c>
      <c r="H659" s="635">
        <v>28000</v>
      </c>
      <c r="I659" s="636">
        <v>25000</v>
      </c>
      <c r="J659" s="3">
        <f t="shared" si="56"/>
        <v>1</v>
      </c>
      <c r="K659" s="284"/>
    </row>
    <row r="660" spans="2:11">
      <c r="B660" s="179"/>
      <c r="C660" s="193">
        <v>1016</v>
      </c>
      <c r="D660" s="194" t="s">
        <v>201</v>
      </c>
      <c r="E660" s="645">
        <v>20400</v>
      </c>
      <c r="F660" s="646">
        <v>30000</v>
      </c>
      <c r="G660" s="647">
        <v>35000</v>
      </c>
      <c r="H660" s="645">
        <v>25000</v>
      </c>
      <c r="I660" s="646">
        <v>23000</v>
      </c>
      <c r="J660" s="3">
        <f t="shared" si="56"/>
        <v>1</v>
      </c>
      <c r="K660" s="284"/>
    </row>
    <row r="661" spans="2:11" ht="16.2">
      <c r="B661" s="171"/>
      <c r="C661" s="196">
        <v>1020</v>
      </c>
      <c r="D661" s="197" t="s">
        <v>202</v>
      </c>
      <c r="E661" s="648">
        <v>48200</v>
      </c>
      <c r="F661" s="649">
        <v>50000</v>
      </c>
      <c r="G661" s="650">
        <v>52000</v>
      </c>
      <c r="H661" s="648">
        <v>45000</v>
      </c>
      <c r="I661" s="649">
        <v>45000</v>
      </c>
      <c r="J661" s="3">
        <f t="shared" si="56"/>
        <v>1</v>
      </c>
      <c r="K661" s="284"/>
    </row>
    <row r="662" spans="2:11">
      <c r="B662" s="179"/>
      <c r="C662" s="199">
        <v>1030</v>
      </c>
      <c r="D662" s="200" t="s">
        <v>203</v>
      </c>
      <c r="E662" s="651">
        <v>4800</v>
      </c>
      <c r="F662" s="652">
        <v>5000</v>
      </c>
      <c r="G662" s="653">
        <v>3000</v>
      </c>
      <c r="H662" s="651">
        <v>3000</v>
      </c>
      <c r="I662" s="652">
        <v>3000</v>
      </c>
      <c r="J662" s="3">
        <f t="shared" si="56"/>
        <v>1</v>
      </c>
      <c r="K662" s="284"/>
    </row>
    <row r="663" spans="2:11" ht="16.2">
      <c r="B663" s="179"/>
      <c r="C663" s="196">
        <v>1051</v>
      </c>
      <c r="D663" s="203" t="s">
        <v>204</v>
      </c>
      <c r="E663" s="648">
        <v>100</v>
      </c>
      <c r="F663" s="649">
        <v>200</v>
      </c>
      <c r="G663" s="650">
        <v>200</v>
      </c>
      <c r="H663" s="648">
        <v>200</v>
      </c>
      <c r="I663" s="649">
        <v>200</v>
      </c>
      <c r="J663" s="3">
        <f t="shared" si="56"/>
        <v>1</v>
      </c>
      <c r="K663" s="284"/>
    </row>
    <row r="664" spans="2:11" ht="16.2" hidden="1">
      <c r="B664" s="179"/>
      <c r="C664" s="180">
        <v>1052</v>
      </c>
      <c r="D664" s="181" t="s">
        <v>205</v>
      </c>
      <c r="E664" s="635"/>
      <c r="F664" s="636"/>
      <c r="G664" s="637"/>
      <c r="H664" s="635"/>
      <c r="I664" s="636"/>
      <c r="J664" s="3" t="str">
        <f t="shared" si="56"/>
        <v/>
      </c>
      <c r="K664" s="284"/>
    </row>
    <row r="665" spans="2:11" ht="16.2" hidden="1">
      <c r="B665" s="179"/>
      <c r="C665" s="199">
        <v>1053</v>
      </c>
      <c r="D665" s="200" t="s">
        <v>206</v>
      </c>
      <c r="E665" s="651"/>
      <c r="F665" s="652"/>
      <c r="G665" s="653"/>
      <c r="H665" s="651"/>
      <c r="I665" s="652"/>
      <c r="J665" s="3" t="str">
        <f t="shared" si="56"/>
        <v/>
      </c>
      <c r="K665" s="284"/>
    </row>
    <row r="666" spans="2:11" ht="16.2">
      <c r="B666" s="179"/>
      <c r="C666" s="196">
        <v>1062</v>
      </c>
      <c r="D666" s="197" t="s">
        <v>207</v>
      </c>
      <c r="E666" s="648">
        <v>2900</v>
      </c>
      <c r="F666" s="649">
        <v>3000</v>
      </c>
      <c r="G666" s="650">
        <v>3000</v>
      </c>
      <c r="H666" s="648">
        <v>3000</v>
      </c>
      <c r="I666" s="649">
        <v>3000</v>
      </c>
      <c r="J666" s="3">
        <f t="shared" si="56"/>
        <v>1</v>
      </c>
      <c r="K666" s="284"/>
    </row>
    <row r="667" spans="2:11" ht="16.2">
      <c r="B667" s="179"/>
      <c r="C667" s="199">
        <v>1063</v>
      </c>
      <c r="D667" s="204" t="s">
        <v>208</v>
      </c>
      <c r="E667" s="651">
        <v>200</v>
      </c>
      <c r="F667" s="652">
        <v>0</v>
      </c>
      <c r="G667" s="653">
        <v>0</v>
      </c>
      <c r="H667" s="651">
        <v>0</v>
      </c>
      <c r="I667" s="652">
        <v>0</v>
      </c>
      <c r="J667" s="3">
        <f t="shared" si="56"/>
        <v>1</v>
      </c>
      <c r="K667" s="284"/>
    </row>
    <row r="668" spans="2:11" ht="16.2" hidden="1">
      <c r="B668" s="179"/>
      <c r="C668" s="205">
        <v>1069</v>
      </c>
      <c r="D668" s="206" t="s">
        <v>209</v>
      </c>
      <c r="E668" s="654">
        <v>0</v>
      </c>
      <c r="F668" s="655">
        <v>0</v>
      </c>
      <c r="G668" s="656">
        <v>0</v>
      </c>
      <c r="H668" s="654">
        <v>0</v>
      </c>
      <c r="I668" s="655">
        <v>0</v>
      </c>
      <c r="J668" s="3" t="str">
        <f t="shared" ref="J668:J699" si="57">(IF(OR($E668&lt;&gt;0,$F668&lt;&gt;0,$G668&lt;&gt;0,$H668&lt;&gt;0,$I668&lt;&gt;0),$J$2,""))</f>
        <v/>
      </c>
      <c r="K668" s="284"/>
    </row>
    <row r="669" spans="2:11" hidden="1">
      <c r="B669" s="171"/>
      <c r="C669" s="196">
        <v>1091</v>
      </c>
      <c r="D669" s="203" t="s">
        <v>210</v>
      </c>
      <c r="E669" s="648"/>
      <c r="F669" s="649"/>
      <c r="G669" s="650"/>
      <c r="H669" s="648"/>
      <c r="I669" s="649"/>
      <c r="J669" s="3" t="str">
        <f t="shared" si="57"/>
        <v/>
      </c>
      <c r="K669" s="284"/>
    </row>
    <row r="670" spans="2:11">
      <c r="B670" s="179"/>
      <c r="C670" s="180">
        <v>1092</v>
      </c>
      <c r="D670" s="181" t="s">
        <v>211</v>
      </c>
      <c r="E670" s="635">
        <v>46300</v>
      </c>
      <c r="F670" s="636">
        <v>0</v>
      </c>
      <c r="G670" s="637">
        <v>0</v>
      </c>
      <c r="H670" s="635">
        <v>0</v>
      </c>
      <c r="I670" s="636">
        <v>0</v>
      </c>
      <c r="J670" s="3">
        <f t="shared" si="57"/>
        <v>1</v>
      </c>
      <c r="K670" s="284"/>
    </row>
    <row r="671" spans="2:11" hidden="1">
      <c r="B671" s="179"/>
      <c r="C671" s="175">
        <v>1098</v>
      </c>
      <c r="D671" s="208" t="s">
        <v>212</v>
      </c>
      <c r="E671" s="632"/>
      <c r="F671" s="633"/>
      <c r="G671" s="634"/>
      <c r="H671" s="632"/>
      <c r="I671" s="633"/>
      <c r="J671" s="3" t="str">
        <f t="shared" si="57"/>
        <v/>
      </c>
      <c r="K671" s="284"/>
    </row>
    <row r="672" spans="2:11">
      <c r="B672" s="168">
        <v>1900</v>
      </c>
      <c r="C672" s="730" t="s">
        <v>213</v>
      </c>
      <c r="D672" s="730"/>
      <c r="E672" s="626">
        <f>SUM(E673:E675)</f>
        <v>27200</v>
      </c>
      <c r="F672" s="627">
        <f>SUM(F673:F675)</f>
        <v>8000</v>
      </c>
      <c r="G672" s="628">
        <f>SUM(G673:G675)</f>
        <v>8000</v>
      </c>
      <c r="H672" s="626">
        <f>SUM(H673:H675)</f>
        <v>8000</v>
      </c>
      <c r="I672" s="627">
        <f>SUM(I673:I675)</f>
        <v>8000</v>
      </c>
      <c r="J672" s="3">
        <f t="shared" si="57"/>
        <v>1</v>
      </c>
      <c r="K672" s="284"/>
    </row>
    <row r="673" spans="2:11" ht="16.2">
      <c r="B673" s="179"/>
      <c r="C673" s="172">
        <v>1901</v>
      </c>
      <c r="D673" s="209" t="s">
        <v>214</v>
      </c>
      <c r="E673" s="629">
        <v>19700</v>
      </c>
      <c r="F673" s="630">
        <v>0</v>
      </c>
      <c r="G673" s="631">
        <v>0</v>
      </c>
      <c r="H673" s="629">
        <v>0</v>
      </c>
      <c r="I673" s="630">
        <v>0</v>
      </c>
      <c r="J673" s="3">
        <f t="shared" si="57"/>
        <v>1</v>
      </c>
      <c r="K673" s="284"/>
    </row>
    <row r="674" spans="2:11" ht="16.2">
      <c r="B674" s="210"/>
      <c r="C674" s="180">
        <v>1981</v>
      </c>
      <c r="D674" s="211" t="s">
        <v>215</v>
      </c>
      <c r="E674" s="635">
        <v>7500</v>
      </c>
      <c r="F674" s="636">
        <v>8000</v>
      </c>
      <c r="G674" s="637">
        <v>8000</v>
      </c>
      <c r="H674" s="635">
        <v>8000</v>
      </c>
      <c r="I674" s="636">
        <v>8000</v>
      </c>
      <c r="J674" s="3">
        <f t="shared" si="57"/>
        <v>1</v>
      </c>
      <c r="K674" s="284"/>
    </row>
    <row r="675" spans="2:11" ht="16.2" hidden="1">
      <c r="B675" s="179"/>
      <c r="C675" s="175">
        <v>1991</v>
      </c>
      <c r="D675" s="212" t="s">
        <v>216</v>
      </c>
      <c r="E675" s="632"/>
      <c r="F675" s="633"/>
      <c r="G675" s="634"/>
      <c r="H675" s="632"/>
      <c r="I675" s="633"/>
      <c r="J675" s="3" t="str">
        <f t="shared" si="57"/>
        <v/>
      </c>
      <c r="K675" s="284"/>
    </row>
    <row r="676" spans="2:11" hidden="1">
      <c r="B676" s="168">
        <v>2100</v>
      </c>
      <c r="C676" s="730" t="s">
        <v>217</v>
      </c>
      <c r="D676" s="730"/>
      <c r="E676" s="626">
        <f>SUM(E677:E681)</f>
        <v>0</v>
      </c>
      <c r="F676" s="627">
        <f>SUM(F677:F681)</f>
        <v>0</v>
      </c>
      <c r="G676" s="628">
        <f>SUM(G677:G681)</f>
        <v>0</v>
      </c>
      <c r="H676" s="626">
        <f>SUM(H677:H681)</f>
        <v>0</v>
      </c>
      <c r="I676" s="627">
        <f>SUM(I677:I681)</f>
        <v>0</v>
      </c>
      <c r="J676" s="3" t="str">
        <f t="shared" si="57"/>
        <v/>
      </c>
      <c r="K676" s="284"/>
    </row>
    <row r="677" spans="2:11" ht="16.2" hidden="1">
      <c r="B677" s="179"/>
      <c r="C677" s="172">
        <v>2110</v>
      </c>
      <c r="D677" s="213" t="s">
        <v>218</v>
      </c>
      <c r="E677" s="629"/>
      <c r="F677" s="630"/>
      <c r="G677" s="631"/>
      <c r="H677" s="629"/>
      <c r="I677" s="630"/>
      <c r="J677" s="3" t="str">
        <f t="shared" si="57"/>
        <v/>
      </c>
      <c r="K677" s="284"/>
    </row>
    <row r="678" spans="2:11" ht="16.2" hidden="1">
      <c r="B678" s="210"/>
      <c r="C678" s="180">
        <v>2120</v>
      </c>
      <c r="D678" s="183" t="s">
        <v>219</v>
      </c>
      <c r="E678" s="635"/>
      <c r="F678" s="636"/>
      <c r="G678" s="637"/>
      <c r="H678" s="635"/>
      <c r="I678" s="636"/>
      <c r="J678" s="3" t="str">
        <f t="shared" si="57"/>
        <v/>
      </c>
      <c r="K678" s="284"/>
    </row>
    <row r="679" spans="2:11" ht="16.2" hidden="1">
      <c r="B679" s="210"/>
      <c r="C679" s="180">
        <v>2125</v>
      </c>
      <c r="D679" s="183" t="s">
        <v>220</v>
      </c>
      <c r="E679" s="638">
        <v>0</v>
      </c>
      <c r="F679" s="639">
        <v>0</v>
      </c>
      <c r="G679" s="640">
        <v>0</v>
      </c>
      <c r="H679" s="638">
        <v>0</v>
      </c>
      <c r="I679" s="639">
        <v>0</v>
      </c>
      <c r="J679" s="3" t="str">
        <f t="shared" si="57"/>
        <v/>
      </c>
      <c r="K679" s="284"/>
    </row>
    <row r="680" spans="2:11" ht="16.2" hidden="1">
      <c r="B680" s="178"/>
      <c r="C680" s="180">
        <v>2140</v>
      </c>
      <c r="D680" s="183" t="s">
        <v>221</v>
      </c>
      <c r="E680" s="638">
        <v>0</v>
      </c>
      <c r="F680" s="639">
        <v>0</v>
      </c>
      <c r="G680" s="640">
        <v>0</v>
      </c>
      <c r="H680" s="638">
        <v>0</v>
      </c>
      <c r="I680" s="639">
        <v>0</v>
      </c>
      <c r="J680" s="3" t="str">
        <f t="shared" si="57"/>
        <v/>
      </c>
      <c r="K680" s="284"/>
    </row>
    <row r="681" spans="2:11" ht="16.2" hidden="1">
      <c r="B681" s="179"/>
      <c r="C681" s="175">
        <v>2190</v>
      </c>
      <c r="D681" s="214" t="s">
        <v>222</v>
      </c>
      <c r="E681" s="632"/>
      <c r="F681" s="633"/>
      <c r="G681" s="634"/>
      <c r="H681" s="632"/>
      <c r="I681" s="633"/>
      <c r="J681" s="3" t="str">
        <f t="shared" si="57"/>
        <v/>
      </c>
      <c r="K681" s="284"/>
    </row>
    <row r="682" spans="2:11" hidden="1">
      <c r="B682" s="168">
        <v>2200</v>
      </c>
      <c r="C682" s="730" t="s">
        <v>223</v>
      </c>
      <c r="D682" s="730"/>
      <c r="E682" s="626">
        <f>SUM(E683:E684)</f>
        <v>0</v>
      </c>
      <c r="F682" s="627">
        <f>SUM(F683:F684)</f>
        <v>0</v>
      </c>
      <c r="G682" s="628">
        <f>SUM(G683:G684)</f>
        <v>0</v>
      </c>
      <c r="H682" s="626">
        <f>SUM(H683:H684)</f>
        <v>0</v>
      </c>
      <c r="I682" s="627">
        <f>SUM(I683:I684)</f>
        <v>0</v>
      </c>
      <c r="J682" s="3" t="str">
        <f t="shared" si="57"/>
        <v/>
      </c>
      <c r="K682" s="284"/>
    </row>
    <row r="683" spans="2:11" ht="16.2" hidden="1">
      <c r="B683" s="179"/>
      <c r="C683" s="172">
        <v>2221</v>
      </c>
      <c r="D683" s="173" t="s">
        <v>224</v>
      </c>
      <c r="E683" s="629"/>
      <c r="F683" s="630"/>
      <c r="G683" s="631"/>
      <c r="H683" s="629"/>
      <c r="I683" s="630"/>
      <c r="J683" s="3" t="str">
        <f t="shared" si="57"/>
        <v/>
      </c>
      <c r="K683" s="284"/>
    </row>
    <row r="684" spans="2:11" ht="16.2" hidden="1">
      <c r="B684" s="179"/>
      <c r="C684" s="175">
        <v>2224</v>
      </c>
      <c r="D684" s="176" t="s">
        <v>225</v>
      </c>
      <c r="E684" s="632"/>
      <c r="F684" s="633"/>
      <c r="G684" s="634"/>
      <c r="H684" s="632"/>
      <c r="I684" s="633"/>
      <c r="J684" s="3" t="str">
        <f t="shared" si="57"/>
        <v/>
      </c>
      <c r="K684" s="284"/>
    </row>
    <row r="685" spans="2:11" hidden="1">
      <c r="B685" s="168">
        <v>2500</v>
      </c>
      <c r="C685" s="730" t="s">
        <v>226</v>
      </c>
      <c r="D685" s="730"/>
      <c r="E685" s="641"/>
      <c r="F685" s="642"/>
      <c r="G685" s="643"/>
      <c r="H685" s="641"/>
      <c r="I685" s="642"/>
      <c r="J685" s="3" t="str">
        <f t="shared" si="57"/>
        <v/>
      </c>
      <c r="K685" s="284"/>
    </row>
    <row r="686" spans="2:11" hidden="1">
      <c r="B686" s="168">
        <v>2600</v>
      </c>
      <c r="C686" s="736" t="s">
        <v>227</v>
      </c>
      <c r="D686" s="736"/>
      <c r="E686" s="641"/>
      <c r="F686" s="642"/>
      <c r="G686" s="643"/>
      <c r="H686" s="641"/>
      <c r="I686" s="642"/>
      <c r="J686" s="3" t="str">
        <f t="shared" si="57"/>
        <v/>
      </c>
      <c r="K686" s="284"/>
    </row>
    <row r="687" spans="2:11" hidden="1">
      <c r="B687" s="168">
        <v>2700</v>
      </c>
      <c r="C687" s="736" t="s">
        <v>228</v>
      </c>
      <c r="D687" s="736"/>
      <c r="E687" s="641"/>
      <c r="F687" s="642"/>
      <c r="G687" s="643"/>
      <c r="H687" s="641"/>
      <c r="I687" s="642"/>
      <c r="J687" s="3" t="str">
        <f t="shared" si="57"/>
        <v/>
      </c>
      <c r="K687" s="284"/>
    </row>
    <row r="688" spans="2:11" hidden="1">
      <c r="B688" s="168">
        <v>2800</v>
      </c>
      <c r="C688" s="736" t="s">
        <v>1761</v>
      </c>
      <c r="D688" s="736"/>
      <c r="E688" s="641"/>
      <c r="F688" s="642"/>
      <c r="G688" s="643"/>
      <c r="H688" s="641"/>
      <c r="I688" s="642"/>
      <c r="J688" s="3" t="str">
        <f t="shared" si="57"/>
        <v/>
      </c>
      <c r="K688" s="284"/>
    </row>
    <row r="689" spans="2:11" hidden="1">
      <c r="B689" s="168">
        <v>2900</v>
      </c>
      <c r="C689" s="730" t="s">
        <v>230</v>
      </c>
      <c r="D689" s="730"/>
      <c r="E689" s="626">
        <f>SUM(E690:E697)</f>
        <v>0</v>
      </c>
      <c r="F689" s="626">
        <f>SUM(F690:F697)</f>
        <v>0</v>
      </c>
      <c r="G689" s="626">
        <f>SUM(G690:G697)</f>
        <v>0</v>
      </c>
      <c r="H689" s="626">
        <f>SUM(H690:H697)</f>
        <v>0</v>
      </c>
      <c r="I689" s="626">
        <f>SUM(I690:I697)</f>
        <v>0</v>
      </c>
      <c r="J689" s="3" t="str">
        <f t="shared" si="57"/>
        <v/>
      </c>
      <c r="K689" s="284"/>
    </row>
    <row r="690" spans="2:11" ht="16.2" hidden="1">
      <c r="B690" s="210"/>
      <c r="C690" s="172">
        <v>2910</v>
      </c>
      <c r="D690" s="217" t="s">
        <v>231</v>
      </c>
      <c r="E690" s="629"/>
      <c r="F690" s="630"/>
      <c r="G690" s="631"/>
      <c r="H690" s="629"/>
      <c r="I690" s="630"/>
      <c r="J690" s="3" t="str">
        <f t="shared" si="57"/>
        <v/>
      </c>
      <c r="K690" s="284"/>
    </row>
    <row r="691" spans="2:11" ht="16.2" hidden="1">
      <c r="B691" s="210"/>
      <c r="C691" s="172">
        <v>2920</v>
      </c>
      <c r="D691" s="217" t="s">
        <v>232</v>
      </c>
      <c r="E691" s="629"/>
      <c r="F691" s="630"/>
      <c r="G691" s="631"/>
      <c r="H691" s="629"/>
      <c r="I691" s="630"/>
      <c r="J691" s="3" t="str">
        <f t="shared" si="57"/>
        <v/>
      </c>
      <c r="K691" s="284"/>
    </row>
    <row r="692" spans="2:11" ht="32.4" hidden="1">
      <c r="B692" s="210"/>
      <c r="C692" s="199">
        <v>2969</v>
      </c>
      <c r="D692" s="218" t="s">
        <v>233</v>
      </c>
      <c r="E692" s="651"/>
      <c r="F692" s="652"/>
      <c r="G692" s="653"/>
      <c r="H692" s="651"/>
      <c r="I692" s="652"/>
      <c r="J692" s="3" t="str">
        <f t="shared" si="57"/>
        <v/>
      </c>
      <c r="K692" s="284"/>
    </row>
    <row r="693" spans="2:11" ht="32.4" hidden="1">
      <c r="B693" s="210"/>
      <c r="C693" s="219">
        <v>2970</v>
      </c>
      <c r="D693" s="220" t="s">
        <v>234</v>
      </c>
      <c r="E693" s="657"/>
      <c r="F693" s="658"/>
      <c r="G693" s="659"/>
      <c r="H693" s="657"/>
      <c r="I693" s="658"/>
      <c r="J693" s="3" t="str">
        <f t="shared" si="57"/>
        <v/>
      </c>
      <c r="K693" s="284"/>
    </row>
    <row r="694" spans="2:11" ht="16.2" hidden="1">
      <c r="B694" s="210"/>
      <c r="C694" s="205">
        <v>2989</v>
      </c>
      <c r="D694" s="222" t="s">
        <v>235</v>
      </c>
      <c r="E694" s="654"/>
      <c r="F694" s="655"/>
      <c r="G694" s="656"/>
      <c r="H694" s="654"/>
      <c r="I694" s="655"/>
      <c r="J694" s="3" t="str">
        <f t="shared" si="57"/>
        <v/>
      </c>
      <c r="K694" s="284"/>
    </row>
    <row r="695" spans="2:11" ht="32.4" hidden="1">
      <c r="B695" s="179"/>
      <c r="C695" s="196">
        <v>2990</v>
      </c>
      <c r="D695" s="223" t="s">
        <v>236</v>
      </c>
      <c r="E695" s="648"/>
      <c r="F695" s="649"/>
      <c r="G695" s="650"/>
      <c r="H695" s="648"/>
      <c r="I695" s="649"/>
      <c r="J695" s="3" t="str">
        <f t="shared" si="57"/>
        <v/>
      </c>
      <c r="K695" s="284"/>
    </row>
    <row r="696" spans="2:11" ht="16.2" hidden="1">
      <c r="B696" s="179"/>
      <c r="C696" s="196">
        <v>2991</v>
      </c>
      <c r="D696" s="223" t="s">
        <v>237</v>
      </c>
      <c r="E696" s="648"/>
      <c r="F696" s="649"/>
      <c r="G696" s="650"/>
      <c r="H696" s="648"/>
      <c r="I696" s="649"/>
      <c r="J696" s="3" t="str">
        <f t="shared" si="57"/>
        <v/>
      </c>
      <c r="K696" s="284"/>
    </row>
    <row r="697" spans="2:11" ht="16.2" hidden="1">
      <c r="B697" s="179"/>
      <c r="C697" s="175">
        <v>2992</v>
      </c>
      <c r="D697" s="660" t="s">
        <v>238</v>
      </c>
      <c r="E697" s="632"/>
      <c r="F697" s="633"/>
      <c r="G697" s="634"/>
      <c r="H697" s="632"/>
      <c r="I697" s="633"/>
      <c r="J697" s="3" t="str">
        <f t="shared" si="57"/>
        <v/>
      </c>
      <c r="K697" s="284"/>
    </row>
    <row r="698" spans="2:11" hidden="1">
      <c r="B698" s="168">
        <v>3300</v>
      </c>
      <c r="C698" s="225" t="s">
        <v>239</v>
      </c>
      <c r="D698" s="215"/>
      <c r="E698" s="626">
        <f>SUM(E699:E703)</f>
        <v>0</v>
      </c>
      <c r="F698" s="627">
        <f>SUM(F699:F703)</f>
        <v>0</v>
      </c>
      <c r="G698" s="628">
        <f>SUM(G699:G703)</f>
        <v>0</v>
      </c>
      <c r="H698" s="626">
        <f>SUM(H699:H703)</f>
        <v>0</v>
      </c>
      <c r="I698" s="627">
        <f>SUM(I699:I703)</f>
        <v>0</v>
      </c>
      <c r="J698" s="3" t="str">
        <f t="shared" si="57"/>
        <v/>
      </c>
      <c r="K698" s="284"/>
    </row>
    <row r="699" spans="2:11" hidden="1">
      <c r="B699" s="178"/>
      <c r="C699" s="172">
        <v>3301</v>
      </c>
      <c r="D699" s="226" t="s">
        <v>240</v>
      </c>
      <c r="E699" s="661">
        <v>0</v>
      </c>
      <c r="F699" s="662">
        <v>0</v>
      </c>
      <c r="G699" s="663">
        <v>0</v>
      </c>
      <c r="H699" s="661">
        <v>0</v>
      </c>
      <c r="I699" s="662">
        <v>0</v>
      </c>
      <c r="J699" s="3" t="str">
        <f t="shared" si="57"/>
        <v/>
      </c>
      <c r="K699" s="284"/>
    </row>
    <row r="700" spans="2:11" hidden="1">
      <c r="B700" s="178"/>
      <c r="C700" s="180">
        <v>3302</v>
      </c>
      <c r="D700" s="227" t="s">
        <v>241</v>
      </c>
      <c r="E700" s="638">
        <v>0</v>
      </c>
      <c r="F700" s="639">
        <v>0</v>
      </c>
      <c r="G700" s="640">
        <v>0</v>
      </c>
      <c r="H700" s="638">
        <v>0</v>
      </c>
      <c r="I700" s="639">
        <v>0</v>
      </c>
      <c r="J700" s="3" t="str">
        <f t="shared" ref="J700:J731" si="58">(IF(OR($E700&lt;&gt;0,$F700&lt;&gt;0,$G700&lt;&gt;0,$H700&lt;&gt;0,$I700&lt;&gt;0),$J$2,""))</f>
        <v/>
      </c>
      <c r="K700" s="284"/>
    </row>
    <row r="701" spans="2:11" hidden="1">
      <c r="B701" s="178"/>
      <c r="C701" s="180">
        <v>3304</v>
      </c>
      <c r="D701" s="227" t="s">
        <v>242</v>
      </c>
      <c r="E701" s="638">
        <v>0</v>
      </c>
      <c r="F701" s="639">
        <v>0</v>
      </c>
      <c r="G701" s="640">
        <v>0</v>
      </c>
      <c r="H701" s="638">
        <v>0</v>
      </c>
      <c r="I701" s="639">
        <v>0</v>
      </c>
      <c r="J701" s="3" t="str">
        <f t="shared" si="58"/>
        <v/>
      </c>
      <c r="K701" s="284"/>
    </row>
    <row r="702" spans="2:11" ht="31.2" hidden="1">
      <c r="B702" s="178"/>
      <c r="C702" s="175">
        <v>3306</v>
      </c>
      <c r="D702" s="228" t="s">
        <v>243</v>
      </c>
      <c r="E702" s="638">
        <v>0</v>
      </c>
      <c r="F702" s="639">
        <v>0</v>
      </c>
      <c r="G702" s="640">
        <v>0</v>
      </c>
      <c r="H702" s="638">
        <v>0</v>
      </c>
      <c r="I702" s="639">
        <v>0</v>
      </c>
      <c r="J702" s="3" t="str">
        <f t="shared" si="58"/>
        <v/>
      </c>
      <c r="K702" s="284"/>
    </row>
    <row r="703" spans="2:11" hidden="1">
      <c r="B703" s="178"/>
      <c r="C703" s="175">
        <v>3307</v>
      </c>
      <c r="D703" s="228" t="s">
        <v>244</v>
      </c>
      <c r="E703" s="664">
        <v>0</v>
      </c>
      <c r="F703" s="665">
        <v>0</v>
      </c>
      <c r="G703" s="666">
        <v>0</v>
      </c>
      <c r="H703" s="664">
        <v>0</v>
      </c>
      <c r="I703" s="665">
        <v>0</v>
      </c>
      <c r="J703" s="3" t="str">
        <f t="shared" si="58"/>
        <v/>
      </c>
      <c r="K703" s="284"/>
    </row>
    <row r="704" spans="2:11" hidden="1">
      <c r="B704" s="168">
        <v>3900</v>
      </c>
      <c r="C704" s="730" t="s">
        <v>245</v>
      </c>
      <c r="D704" s="730"/>
      <c r="E704" s="667">
        <v>0</v>
      </c>
      <c r="F704" s="668">
        <v>0</v>
      </c>
      <c r="G704" s="669">
        <v>0</v>
      </c>
      <c r="H704" s="667">
        <v>0</v>
      </c>
      <c r="I704" s="668">
        <v>0</v>
      </c>
      <c r="J704" s="3" t="str">
        <f t="shared" si="58"/>
        <v/>
      </c>
      <c r="K704" s="284"/>
    </row>
    <row r="705" spans="2:11" hidden="1">
      <c r="B705" s="168">
        <v>4000</v>
      </c>
      <c r="C705" s="730" t="s">
        <v>246</v>
      </c>
      <c r="D705" s="730"/>
      <c r="E705" s="641"/>
      <c r="F705" s="642"/>
      <c r="G705" s="643"/>
      <c r="H705" s="641"/>
      <c r="I705" s="642"/>
      <c r="J705" s="3" t="str">
        <f t="shared" si="58"/>
        <v/>
      </c>
      <c r="K705" s="284"/>
    </row>
    <row r="706" spans="2:11" hidden="1">
      <c r="B706" s="168">
        <v>4100</v>
      </c>
      <c r="C706" s="730" t="s">
        <v>247</v>
      </c>
      <c r="D706" s="730"/>
      <c r="E706" s="641"/>
      <c r="F706" s="642"/>
      <c r="G706" s="643"/>
      <c r="H706" s="641"/>
      <c r="I706" s="642"/>
      <c r="J706" s="3" t="str">
        <f t="shared" si="58"/>
        <v/>
      </c>
      <c r="K706" s="284"/>
    </row>
    <row r="707" spans="2:11" hidden="1">
      <c r="B707" s="168">
        <v>4200</v>
      </c>
      <c r="C707" s="730" t="s">
        <v>248</v>
      </c>
      <c r="D707" s="730"/>
      <c r="E707" s="626">
        <f>SUM(E708:E713)</f>
        <v>0</v>
      </c>
      <c r="F707" s="627">
        <f>SUM(F708:F713)</f>
        <v>0</v>
      </c>
      <c r="G707" s="628">
        <f>SUM(G708:G713)</f>
        <v>0</v>
      </c>
      <c r="H707" s="626">
        <f>SUM(H708:H713)</f>
        <v>0</v>
      </c>
      <c r="I707" s="627">
        <f>SUM(I708:I713)</f>
        <v>0</v>
      </c>
      <c r="J707" s="3" t="str">
        <f t="shared" si="58"/>
        <v/>
      </c>
      <c r="K707" s="284"/>
    </row>
    <row r="708" spans="2:11" ht="16.2" hidden="1">
      <c r="B708" s="230"/>
      <c r="C708" s="172">
        <v>4201</v>
      </c>
      <c r="D708" s="173" t="s">
        <v>249</v>
      </c>
      <c r="E708" s="629"/>
      <c r="F708" s="630"/>
      <c r="G708" s="631"/>
      <c r="H708" s="629"/>
      <c r="I708" s="630"/>
      <c r="J708" s="3" t="str">
        <f t="shared" si="58"/>
        <v/>
      </c>
      <c r="K708" s="284"/>
    </row>
    <row r="709" spans="2:11" ht="16.2" hidden="1">
      <c r="B709" s="230"/>
      <c r="C709" s="180">
        <v>4202</v>
      </c>
      <c r="D709" s="231" t="s">
        <v>250</v>
      </c>
      <c r="E709" s="635"/>
      <c r="F709" s="636"/>
      <c r="G709" s="637"/>
      <c r="H709" s="635"/>
      <c r="I709" s="636"/>
      <c r="J709" s="3" t="str">
        <f t="shared" si="58"/>
        <v/>
      </c>
      <c r="K709" s="284"/>
    </row>
    <row r="710" spans="2:11" ht="16.2" hidden="1">
      <c r="B710" s="230"/>
      <c r="C710" s="180">
        <v>4214</v>
      </c>
      <c r="D710" s="231" t="s">
        <v>251</v>
      </c>
      <c r="E710" s="635"/>
      <c r="F710" s="636"/>
      <c r="G710" s="637"/>
      <c r="H710" s="635"/>
      <c r="I710" s="636"/>
      <c r="J710" s="3" t="str">
        <f t="shared" si="58"/>
        <v/>
      </c>
      <c r="K710" s="284"/>
    </row>
    <row r="711" spans="2:11" ht="16.2" hidden="1">
      <c r="B711" s="230"/>
      <c r="C711" s="180">
        <v>4217</v>
      </c>
      <c r="D711" s="231" t="s">
        <v>252</v>
      </c>
      <c r="E711" s="635"/>
      <c r="F711" s="636"/>
      <c r="G711" s="637"/>
      <c r="H711" s="635"/>
      <c r="I711" s="636"/>
      <c r="J711" s="3" t="str">
        <f t="shared" si="58"/>
        <v/>
      </c>
      <c r="K711" s="284"/>
    </row>
    <row r="712" spans="2:11" ht="16.2" hidden="1">
      <c r="B712" s="230"/>
      <c r="C712" s="180">
        <v>4218</v>
      </c>
      <c r="D712" s="181" t="s">
        <v>253</v>
      </c>
      <c r="E712" s="635"/>
      <c r="F712" s="636"/>
      <c r="G712" s="637"/>
      <c r="H712" s="635"/>
      <c r="I712" s="636"/>
      <c r="J712" s="3" t="str">
        <f t="shared" si="58"/>
        <v/>
      </c>
      <c r="K712" s="284"/>
    </row>
    <row r="713" spans="2:11" ht="16.2" hidden="1">
      <c r="B713" s="230"/>
      <c r="C713" s="175">
        <v>4219</v>
      </c>
      <c r="D713" s="232" t="s">
        <v>254</v>
      </c>
      <c r="E713" s="632"/>
      <c r="F713" s="633"/>
      <c r="G713" s="634"/>
      <c r="H713" s="632"/>
      <c r="I713" s="633"/>
      <c r="J713" s="3" t="str">
        <f t="shared" si="58"/>
        <v/>
      </c>
      <c r="K713" s="284"/>
    </row>
    <row r="714" spans="2:11" hidden="1">
      <c r="B714" s="168">
        <v>4300</v>
      </c>
      <c r="C714" s="730" t="s">
        <v>255</v>
      </c>
      <c r="D714" s="730"/>
      <c r="E714" s="626">
        <f>SUM(E715:E717)</f>
        <v>0</v>
      </c>
      <c r="F714" s="627">
        <f>SUM(F715:F717)</f>
        <v>0</v>
      </c>
      <c r="G714" s="628">
        <f>SUM(G715:G717)</f>
        <v>0</v>
      </c>
      <c r="H714" s="626">
        <f>SUM(H715:H717)</f>
        <v>0</v>
      </c>
      <c r="I714" s="627">
        <f>SUM(I715:I717)</f>
        <v>0</v>
      </c>
      <c r="J714" s="3" t="str">
        <f t="shared" si="58"/>
        <v/>
      </c>
      <c r="K714" s="284"/>
    </row>
    <row r="715" spans="2:11" hidden="1">
      <c r="B715" s="230"/>
      <c r="C715" s="172">
        <v>4301</v>
      </c>
      <c r="D715" s="192" t="s">
        <v>256</v>
      </c>
      <c r="E715" s="629"/>
      <c r="F715" s="630"/>
      <c r="G715" s="631"/>
      <c r="H715" s="629"/>
      <c r="I715" s="630"/>
      <c r="J715" s="3" t="str">
        <f t="shared" si="58"/>
        <v/>
      </c>
      <c r="K715" s="284"/>
    </row>
    <row r="716" spans="2:11" ht="16.2" hidden="1">
      <c r="B716" s="230"/>
      <c r="C716" s="180">
        <v>4302</v>
      </c>
      <c r="D716" s="231" t="s">
        <v>257</v>
      </c>
      <c r="E716" s="635"/>
      <c r="F716" s="636"/>
      <c r="G716" s="637"/>
      <c r="H716" s="635"/>
      <c r="I716" s="636"/>
      <c r="J716" s="3" t="str">
        <f t="shared" si="58"/>
        <v/>
      </c>
      <c r="K716" s="284"/>
    </row>
    <row r="717" spans="2:11" ht="16.2" hidden="1">
      <c r="B717" s="230"/>
      <c r="C717" s="175">
        <v>4309</v>
      </c>
      <c r="D717" s="184" t="s">
        <v>258</v>
      </c>
      <c r="E717" s="632"/>
      <c r="F717" s="633"/>
      <c r="G717" s="634"/>
      <c r="H717" s="632"/>
      <c r="I717" s="633"/>
      <c r="J717" s="3" t="str">
        <f t="shared" si="58"/>
        <v/>
      </c>
      <c r="K717" s="284"/>
    </row>
    <row r="718" spans="2:11" hidden="1">
      <c r="B718" s="168">
        <v>4400</v>
      </c>
      <c r="C718" s="730" t="s">
        <v>259</v>
      </c>
      <c r="D718" s="730"/>
      <c r="E718" s="641"/>
      <c r="F718" s="642"/>
      <c r="G718" s="643"/>
      <c r="H718" s="641"/>
      <c r="I718" s="642"/>
      <c r="J718" s="3" t="str">
        <f t="shared" si="58"/>
        <v/>
      </c>
      <c r="K718" s="284"/>
    </row>
    <row r="719" spans="2:11" hidden="1">
      <c r="B719" s="168">
        <v>4500</v>
      </c>
      <c r="C719" s="730" t="s">
        <v>260</v>
      </c>
      <c r="D719" s="730"/>
      <c r="E719" s="641"/>
      <c r="F719" s="642"/>
      <c r="G719" s="643"/>
      <c r="H719" s="641"/>
      <c r="I719" s="642"/>
      <c r="J719" s="3" t="str">
        <f t="shared" si="58"/>
        <v/>
      </c>
      <c r="K719" s="284"/>
    </row>
    <row r="720" spans="2:11">
      <c r="B720" s="168">
        <v>4600</v>
      </c>
      <c r="C720" s="736" t="s">
        <v>261</v>
      </c>
      <c r="D720" s="736"/>
      <c r="E720" s="641">
        <v>2600</v>
      </c>
      <c r="F720" s="642">
        <v>3000</v>
      </c>
      <c r="G720" s="643">
        <v>3000</v>
      </c>
      <c r="H720" s="641">
        <v>3000</v>
      </c>
      <c r="I720" s="642">
        <v>3000</v>
      </c>
      <c r="J720" s="3">
        <f t="shared" si="58"/>
        <v>1</v>
      </c>
      <c r="K720" s="284"/>
    </row>
    <row r="721" spans="2:11" hidden="1">
      <c r="B721" s="168">
        <v>4900</v>
      </c>
      <c r="C721" s="730" t="s">
        <v>262</v>
      </c>
      <c r="D721" s="730"/>
      <c r="E721" s="626">
        <f>+E722+E723</f>
        <v>0</v>
      </c>
      <c r="F721" s="627">
        <f>+F722+F723</f>
        <v>0</v>
      </c>
      <c r="G721" s="628">
        <f>+G722+G723</f>
        <v>0</v>
      </c>
      <c r="H721" s="626">
        <f>+H722+H723</f>
        <v>0</v>
      </c>
      <c r="I721" s="627">
        <f>+I722+I723</f>
        <v>0</v>
      </c>
      <c r="J721" s="3" t="str">
        <f t="shared" si="58"/>
        <v/>
      </c>
      <c r="K721" s="284"/>
    </row>
    <row r="722" spans="2:11" ht="16.2" hidden="1">
      <c r="B722" s="230"/>
      <c r="C722" s="172">
        <v>4901</v>
      </c>
      <c r="D722" s="233" t="s">
        <v>263</v>
      </c>
      <c r="E722" s="629"/>
      <c r="F722" s="630"/>
      <c r="G722" s="631"/>
      <c r="H722" s="629"/>
      <c r="I722" s="630"/>
      <c r="J722" s="3" t="str">
        <f t="shared" si="58"/>
        <v/>
      </c>
      <c r="K722" s="284"/>
    </row>
    <row r="723" spans="2:11" ht="16.2" hidden="1">
      <c r="B723" s="230"/>
      <c r="C723" s="175">
        <v>4902</v>
      </c>
      <c r="D723" s="184" t="s">
        <v>264</v>
      </c>
      <c r="E723" s="632"/>
      <c r="F723" s="633"/>
      <c r="G723" s="634"/>
      <c r="H723" s="632"/>
      <c r="I723" s="633"/>
      <c r="J723" s="3" t="str">
        <f t="shared" si="58"/>
        <v/>
      </c>
      <c r="K723" s="284"/>
    </row>
    <row r="724" spans="2:11" hidden="1">
      <c r="B724" s="234">
        <v>5100</v>
      </c>
      <c r="C724" s="737" t="s">
        <v>265</v>
      </c>
      <c r="D724" s="737"/>
      <c r="E724" s="641"/>
      <c r="F724" s="642"/>
      <c r="G724" s="643"/>
      <c r="H724" s="641"/>
      <c r="I724" s="642"/>
      <c r="J724" s="3" t="str">
        <f t="shared" si="58"/>
        <v/>
      </c>
      <c r="K724" s="284"/>
    </row>
    <row r="725" spans="2:11">
      <c r="B725" s="234">
        <v>5200</v>
      </c>
      <c r="C725" s="737" t="s">
        <v>266</v>
      </c>
      <c r="D725" s="737"/>
      <c r="E725" s="626">
        <f>SUM(E726:E732)</f>
        <v>8100</v>
      </c>
      <c r="F725" s="627">
        <f>SUM(F726:F732)</f>
        <v>3000</v>
      </c>
      <c r="G725" s="628">
        <f>SUM(G726:G732)</f>
        <v>3000</v>
      </c>
      <c r="H725" s="626">
        <f>SUM(H726:H732)</f>
        <v>5000</v>
      </c>
      <c r="I725" s="627">
        <f>SUM(I726:I732)</f>
        <v>5000</v>
      </c>
      <c r="J725" s="3">
        <f t="shared" si="58"/>
        <v>1</v>
      </c>
      <c r="K725" s="284"/>
    </row>
    <row r="726" spans="2:11" ht="16.2">
      <c r="B726" s="236"/>
      <c r="C726" s="237">
        <v>5201</v>
      </c>
      <c r="D726" s="238" t="s">
        <v>267</v>
      </c>
      <c r="E726" s="629">
        <v>8100</v>
      </c>
      <c r="F726" s="630">
        <v>3000</v>
      </c>
      <c r="G726" s="631">
        <v>3000</v>
      </c>
      <c r="H726" s="629">
        <v>5000</v>
      </c>
      <c r="I726" s="630">
        <v>5000</v>
      </c>
      <c r="J726" s="3">
        <f t="shared" si="58"/>
        <v>1</v>
      </c>
      <c r="K726" s="284"/>
    </row>
    <row r="727" spans="2:11" ht="16.2" hidden="1">
      <c r="B727" s="236"/>
      <c r="C727" s="240">
        <v>5202</v>
      </c>
      <c r="D727" s="241" t="s">
        <v>268</v>
      </c>
      <c r="E727" s="635"/>
      <c r="F727" s="636"/>
      <c r="G727" s="637"/>
      <c r="H727" s="635"/>
      <c r="I727" s="636"/>
      <c r="J727" s="3" t="str">
        <f t="shared" si="58"/>
        <v/>
      </c>
      <c r="K727" s="284"/>
    </row>
    <row r="728" spans="2:11" ht="16.2" hidden="1">
      <c r="B728" s="236"/>
      <c r="C728" s="240">
        <v>5203</v>
      </c>
      <c r="D728" s="241" t="s">
        <v>269</v>
      </c>
      <c r="E728" s="635"/>
      <c r="F728" s="636"/>
      <c r="G728" s="637"/>
      <c r="H728" s="635"/>
      <c r="I728" s="636"/>
      <c r="J728" s="3" t="str">
        <f t="shared" si="58"/>
        <v/>
      </c>
      <c r="K728" s="284"/>
    </row>
    <row r="729" spans="2:11" ht="16.2" hidden="1">
      <c r="B729" s="236"/>
      <c r="C729" s="240">
        <v>5204</v>
      </c>
      <c r="D729" s="241" t="s">
        <v>270</v>
      </c>
      <c r="E729" s="635"/>
      <c r="F729" s="636"/>
      <c r="G729" s="637"/>
      <c r="H729" s="635"/>
      <c r="I729" s="636"/>
      <c r="J729" s="3" t="str">
        <f t="shared" si="58"/>
        <v/>
      </c>
      <c r="K729" s="284"/>
    </row>
    <row r="730" spans="2:11" ht="16.2" hidden="1">
      <c r="B730" s="236"/>
      <c r="C730" s="240">
        <v>5205</v>
      </c>
      <c r="D730" s="241" t="s">
        <v>271</v>
      </c>
      <c r="E730" s="635"/>
      <c r="F730" s="636"/>
      <c r="G730" s="637"/>
      <c r="H730" s="635"/>
      <c r="I730" s="636"/>
      <c r="J730" s="3" t="str">
        <f t="shared" si="58"/>
        <v/>
      </c>
      <c r="K730" s="284"/>
    </row>
    <row r="731" spans="2:11" ht="16.2" hidden="1">
      <c r="B731" s="236"/>
      <c r="C731" s="240">
        <v>5206</v>
      </c>
      <c r="D731" s="241" t="s">
        <v>272</v>
      </c>
      <c r="E731" s="635"/>
      <c r="F731" s="636"/>
      <c r="G731" s="637"/>
      <c r="H731" s="635"/>
      <c r="I731" s="636"/>
      <c r="J731" s="3" t="str">
        <f t="shared" si="58"/>
        <v/>
      </c>
      <c r="K731" s="284"/>
    </row>
    <row r="732" spans="2:11" ht="16.2" hidden="1">
      <c r="B732" s="236"/>
      <c r="C732" s="242">
        <v>5219</v>
      </c>
      <c r="D732" s="243" t="s">
        <v>273</v>
      </c>
      <c r="E732" s="632"/>
      <c r="F732" s="633"/>
      <c r="G732" s="634"/>
      <c r="H732" s="632"/>
      <c r="I732" s="633"/>
      <c r="J732" s="3" t="str">
        <f t="shared" ref="J732:J751" si="59">(IF(OR($E732&lt;&gt;0,$F732&lt;&gt;0,$G732&lt;&gt;0,$H732&lt;&gt;0,$I732&lt;&gt;0),$J$2,""))</f>
        <v/>
      </c>
      <c r="K732" s="284"/>
    </row>
    <row r="733" spans="2:11" hidden="1">
      <c r="B733" s="234">
        <v>5300</v>
      </c>
      <c r="C733" s="737" t="s">
        <v>274</v>
      </c>
      <c r="D733" s="737"/>
      <c r="E733" s="626">
        <f>SUM(E734:E735)</f>
        <v>0</v>
      </c>
      <c r="F733" s="627">
        <f>SUM(F734:F735)</f>
        <v>0</v>
      </c>
      <c r="G733" s="628">
        <f>SUM(G734:G735)</f>
        <v>0</v>
      </c>
      <c r="H733" s="626">
        <f>SUM(H734:H735)</f>
        <v>0</v>
      </c>
      <c r="I733" s="627">
        <f>SUM(I734:I735)</f>
        <v>0</v>
      </c>
      <c r="J733" s="3" t="str">
        <f t="shared" si="59"/>
        <v/>
      </c>
      <c r="K733" s="284"/>
    </row>
    <row r="734" spans="2:11" hidden="1">
      <c r="B734" s="236"/>
      <c r="C734" s="237">
        <v>5301</v>
      </c>
      <c r="D734" s="238" t="s">
        <v>275</v>
      </c>
      <c r="E734" s="629"/>
      <c r="F734" s="630"/>
      <c r="G734" s="631"/>
      <c r="H734" s="629"/>
      <c r="I734" s="630"/>
      <c r="J734" s="3" t="str">
        <f t="shared" si="59"/>
        <v/>
      </c>
      <c r="K734" s="284"/>
    </row>
    <row r="735" spans="2:11" ht="16.2" hidden="1">
      <c r="B735" s="236"/>
      <c r="C735" s="242">
        <v>5309</v>
      </c>
      <c r="D735" s="243" t="s">
        <v>276</v>
      </c>
      <c r="E735" s="632"/>
      <c r="F735" s="633"/>
      <c r="G735" s="634"/>
      <c r="H735" s="632"/>
      <c r="I735" s="633"/>
      <c r="J735" s="3" t="str">
        <f t="shared" si="59"/>
        <v/>
      </c>
      <c r="K735" s="284"/>
    </row>
    <row r="736" spans="2:11" hidden="1">
      <c r="B736" s="234">
        <v>5400</v>
      </c>
      <c r="C736" s="737" t="s">
        <v>277</v>
      </c>
      <c r="D736" s="737"/>
      <c r="E736" s="641"/>
      <c r="F736" s="642"/>
      <c r="G736" s="643"/>
      <c r="H736" s="641"/>
      <c r="I736" s="642"/>
      <c r="J736" s="3" t="str">
        <f t="shared" si="59"/>
        <v/>
      </c>
      <c r="K736" s="284"/>
    </row>
    <row r="737" spans="2:11" hidden="1">
      <c r="B737" s="168">
        <v>5500</v>
      </c>
      <c r="C737" s="730" t="s">
        <v>278</v>
      </c>
      <c r="D737" s="730"/>
      <c r="E737" s="626">
        <f>SUM(E738:E741)</f>
        <v>0</v>
      </c>
      <c r="F737" s="627">
        <f>SUM(F738:F741)</f>
        <v>0</v>
      </c>
      <c r="G737" s="628">
        <f>SUM(G738:G741)</f>
        <v>0</v>
      </c>
      <c r="H737" s="626">
        <f>SUM(H738:H741)</f>
        <v>0</v>
      </c>
      <c r="I737" s="627">
        <f>SUM(I738:I741)</f>
        <v>0</v>
      </c>
      <c r="J737" s="3" t="str">
        <f t="shared" si="59"/>
        <v/>
      </c>
      <c r="K737" s="284"/>
    </row>
    <row r="738" spans="2:11" ht="16.2" hidden="1">
      <c r="B738" s="230"/>
      <c r="C738" s="172">
        <v>5501</v>
      </c>
      <c r="D738" s="192" t="s">
        <v>279</v>
      </c>
      <c r="E738" s="629"/>
      <c r="F738" s="630"/>
      <c r="G738" s="631"/>
      <c r="H738" s="629"/>
      <c r="I738" s="630"/>
      <c r="J738" s="3" t="str">
        <f t="shared" si="59"/>
        <v/>
      </c>
      <c r="K738" s="284"/>
    </row>
    <row r="739" spans="2:11" ht="16.2" hidden="1">
      <c r="B739" s="230"/>
      <c r="C739" s="180">
        <v>5502</v>
      </c>
      <c r="D739" s="181" t="s">
        <v>280</v>
      </c>
      <c r="E739" s="635"/>
      <c r="F739" s="636"/>
      <c r="G739" s="637"/>
      <c r="H739" s="635"/>
      <c r="I739" s="636"/>
      <c r="J739" s="3" t="str">
        <f t="shared" si="59"/>
        <v/>
      </c>
      <c r="K739" s="284"/>
    </row>
    <row r="740" spans="2:11" ht="16.2" hidden="1">
      <c r="B740" s="230"/>
      <c r="C740" s="180">
        <v>5503</v>
      </c>
      <c r="D740" s="231" t="s">
        <v>281</v>
      </c>
      <c r="E740" s="635"/>
      <c r="F740" s="636"/>
      <c r="G740" s="637"/>
      <c r="H740" s="635"/>
      <c r="I740" s="636"/>
      <c r="J740" s="3" t="str">
        <f t="shared" si="59"/>
        <v/>
      </c>
      <c r="K740" s="284"/>
    </row>
    <row r="741" spans="2:11" ht="16.2" hidden="1">
      <c r="B741" s="230"/>
      <c r="C741" s="175">
        <v>5504</v>
      </c>
      <c r="D741" s="208" t="s">
        <v>282</v>
      </c>
      <c r="E741" s="632"/>
      <c r="F741" s="633"/>
      <c r="G741" s="634"/>
      <c r="H741" s="632"/>
      <c r="I741" s="633"/>
      <c r="J741" s="3" t="str">
        <f t="shared" si="59"/>
        <v/>
      </c>
      <c r="K741" s="284"/>
    </row>
    <row r="742" spans="2:11" ht="16.2" hidden="1">
      <c r="B742" s="234">
        <v>5700</v>
      </c>
      <c r="C742" s="738" t="s">
        <v>283</v>
      </c>
      <c r="D742" s="738"/>
      <c r="E742" s="626">
        <f>SUM(E743:E745)</f>
        <v>0</v>
      </c>
      <c r="F742" s="627">
        <f>SUM(F743:F745)</f>
        <v>0</v>
      </c>
      <c r="G742" s="628">
        <f>SUM(G743:G745)</f>
        <v>0</v>
      </c>
      <c r="H742" s="626">
        <f>SUM(H743:H745)</f>
        <v>0</v>
      </c>
      <c r="I742" s="627">
        <f>SUM(I743:I745)</f>
        <v>0</v>
      </c>
      <c r="J742" s="3" t="str">
        <f t="shared" si="59"/>
        <v/>
      </c>
      <c r="K742" s="284"/>
    </row>
    <row r="743" spans="2:11" ht="16.2" hidden="1">
      <c r="B743" s="236"/>
      <c r="C743" s="237">
        <v>5701</v>
      </c>
      <c r="D743" s="238" t="s">
        <v>284</v>
      </c>
      <c r="E743" s="629"/>
      <c r="F743" s="630"/>
      <c r="G743" s="631"/>
      <c r="H743" s="629"/>
      <c r="I743" s="630"/>
      <c r="J743" s="3" t="str">
        <f t="shared" si="59"/>
        <v/>
      </c>
      <c r="K743" s="284"/>
    </row>
    <row r="744" spans="2:11" ht="16.2" hidden="1">
      <c r="B744" s="236"/>
      <c r="C744" s="244">
        <v>5702</v>
      </c>
      <c r="D744" s="245" t="s">
        <v>285</v>
      </c>
      <c r="E744" s="645"/>
      <c r="F744" s="646"/>
      <c r="G744" s="647"/>
      <c r="H744" s="645"/>
      <c r="I744" s="646"/>
      <c r="J744" s="3" t="str">
        <f t="shared" si="59"/>
        <v/>
      </c>
      <c r="K744" s="284"/>
    </row>
    <row r="745" spans="2:11" hidden="1">
      <c r="B745" s="179"/>
      <c r="C745" s="246">
        <v>4071</v>
      </c>
      <c r="D745" s="247" t="s">
        <v>286</v>
      </c>
      <c r="E745" s="670"/>
      <c r="F745" s="671"/>
      <c r="G745" s="672"/>
      <c r="H745" s="670"/>
      <c r="I745" s="671"/>
      <c r="J745" s="3" t="str">
        <f t="shared" si="59"/>
        <v/>
      </c>
      <c r="K745" s="284"/>
    </row>
    <row r="746" spans="2:11" hidden="1">
      <c r="B746" s="387"/>
      <c r="C746" s="739" t="s">
        <v>287</v>
      </c>
      <c r="D746" s="739"/>
      <c r="E746" s="673"/>
      <c r="F746" s="673"/>
      <c r="G746" s="673"/>
      <c r="H746" s="673"/>
      <c r="I746" s="673"/>
      <c r="J746" s="3" t="str">
        <f t="shared" si="59"/>
        <v/>
      </c>
      <c r="K746" s="284"/>
    </row>
    <row r="747" spans="2:11" hidden="1">
      <c r="B747" s="251">
        <v>98</v>
      </c>
      <c r="C747" s="739" t="s">
        <v>287</v>
      </c>
      <c r="D747" s="739"/>
      <c r="E747" s="674"/>
      <c r="F747" s="675"/>
      <c r="G747" s="676"/>
      <c r="H747" s="676"/>
      <c r="I747" s="676"/>
      <c r="J747" s="3" t="str">
        <f t="shared" si="59"/>
        <v/>
      </c>
      <c r="K747" s="284"/>
    </row>
    <row r="748" spans="2:11" hidden="1">
      <c r="B748" s="677"/>
      <c r="C748" s="678"/>
      <c r="D748" s="679"/>
      <c r="E748" s="680"/>
      <c r="F748" s="680"/>
      <c r="G748" s="680"/>
      <c r="H748" s="680"/>
      <c r="I748" s="680"/>
      <c r="J748" s="3" t="str">
        <f t="shared" si="59"/>
        <v/>
      </c>
      <c r="K748" s="284"/>
    </row>
    <row r="749" spans="2:11" hidden="1">
      <c r="B749" s="681"/>
      <c r="C749" s="15"/>
      <c r="D749" s="682"/>
      <c r="E749" s="136"/>
      <c r="F749" s="136"/>
      <c r="G749" s="136"/>
      <c r="H749" s="136"/>
      <c r="I749" s="136"/>
      <c r="J749" s="3" t="str">
        <f t="shared" si="59"/>
        <v/>
      </c>
      <c r="K749" s="284"/>
    </row>
    <row r="750" spans="2:11" hidden="1">
      <c r="B750" s="681"/>
      <c r="C750" s="15"/>
      <c r="D750" s="682"/>
      <c r="E750" s="136"/>
      <c r="F750" s="136"/>
      <c r="G750" s="136"/>
      <c r="H750" s="136"/>
      <c r="I750" s="136"/>
      <c r="J750" s="3" t="str">
        <f t="shared" si="59"/>
        <v/>
      </c>
      <c r="K750" s="284"/>
    </row>
    <row r="751" spans="2:11" ht="16.2">
      <c r="B751" s="683"/>
      <c r="C751" s="259" t="s">
        <v>171</v>
      </c>
      <c r="D751" s="684">
        <f>+B751</f>
        <v>0</v>
      </c>
      <c r="E751" s="685">
        <f>SUM(E636,E639,E645,E653,E654,E672,E676,E682,E685,E686,E687,E688,E689,E698,E704,E705,E706,E707,E714,E718,E719,E720,E721,E724,E725,E733,E736,E737,E742)+E747</f>
        <v>312400</v>
      </c>
      <c r="F751" s="686">
        <f>SUM(F636,F639,F645,F653,F654,F672,F676,F682,F685,F686,F687,F688,F689,F698,F704,F705,F706,F707,F714,F718,F719,F720,F721,F724,F725,F733,F736,F737,F742)+F747</f>
        <v>259000</v>
      </c>
      <c r="G751" s="687">
        <f>SUM(G636,G639,G645,G653,G654,G672,G676,G682,G685,G686,G687,G688,G689,G698,G704,G705,G706,G707,G714,G718,G719,G720,G721,G724,G725,G733,G736,G737,G742)+G747</f>
        <v>276000</v>
      </c>
      <c r="H751" s="685">
        <f>SUM(H636,H639,H645,H653,H654,H672,H676,H682,H685,H686,H687,H688,H689,H698,H704,H705,H706,H707,H714,H718,H719,H720,H721,H724,H725,H733,H736,H737,H742)+H747</f>
        <v>250200</v>
      </c>
      <c r="I751" s="686">
        <f>SUM(I636,I639,I645,I653,I654,I672,I676,I682,I685,I686,I687,I688,I689,I698,I704,I705,I706,I707,I714,I718,I719,I720,I721,I724,I725,I733,I736,I737,I742)+I747</f>
        <v>244800</v>
      </c>
      <c r="J751" s="3">
        <f t="shared" si="59"/>
        <v>1</v>
      </c>
      <c r="K751" s="688" t="str">
        <f>LEFT(C633,1)</f>
        <v>1</v>
      </c>
    </row>
    <row r="752" spans="2:11">
      <c r="B752" s="689" t="s">
        <v>1762</v>
      </c>
      <c r="C752" s="690"/>
      <c r="J752" s="3">
        <v>1</v>
      </c>
    </row>
    <row r="753" spans="2:10">
      <c r="B753" s="691"/>
      <c r="C753" s="691"/>
      <c r="D753" s="692"/>
      <c r="E753" s="691"/>
      <c r="F753" s="691"/>
      <c r="G753" s="691"/>
      <c r="H753" s="691"/>
      <c r="I753" s="691"/>
      <c r="J753" s="3">
        <v>1</v>
      </c>
    </row>
    <row r="754" spans="2:10">
      <c r="B754" s="584"/>
      <c r="C754" s="584"/>
      <c r="D754" s="584"/>
      <c r="E754" s="584"/>
      <c r="F754" s="584"/>
      <c r="G754" s="584"/>
      <c r="H754" s="584"/>
      <c r="I754" s="584"/>
      <c r="J754" s="3">
        <v>1</v>
      </c>
    </row>
    <row r="755" spans="2:10" hidden="1">
      <c r="B755" s="584"/>
      <c r="C755" s="584"/>
      <c r="D755" s="584"/>
      <c r="E755" s="584"/>
      <c r="F755" s="584"/>
      <c r="G755" s="584"/>
      <c r="H755" s="584"/>
      <c r="I755" s="584"/>
      <c r="J755" s="3" t="str">
        <f>(IF(OR($E755&lt;&gt;0,$F755&lt;&gt;0,$G755&lt;&gt;0,$H755&lt;&gt;0,$I755&lt;&gt;0),$J$2,""))</f>
        <v/>
      </c>
    </row>
    <row r="756" spans="2:10" hidden="1">
      <c r="B756" s="293"/>
      <c r="C756" s="293"/>
      <c r="D756" s="360"/>
      <c r="E756" s="592"/>
      <c r="F756" s="592"/>
      <c r="G756" s="592"/>
      <c r="H756" s="592"/>
      <c r="I756" s="592"/>
      <c r="J756" s="3" t="str">
        <f>(IF(OR($E756&lt;&gt;0,$F756&lt;&gt;0,$G756&lt;&gt;0,$H756&lt;&gt;0,$I756&lt;&gt;0),$J$2,""))</f>
        <v/>
      </c>
    </row>
    <row r="757" spans="2:10">
      <c r="B757" s="293"/>
      <c r="C757" s="593"/>
      <c r="D757" s="594"/>
      <c r="E757" s="592"/>
      <c r="F757" s="592"/>
      <c r="G757" s="592"/>
      <c r="H757" s="592"/>
      <c r="I757" s="592"/>
      <c r="J757" s="3">
        <v>1</v>
      </c>
    </row>
    <row r="758" spans="2:10">
      <c r="B758" s="734" t="str">
        <f>$B$7</f>
        <v>ПРОГНОЗА ЗА ПЕРИОДА 2022-2025 г. НА ПОСТЪПЛЕНИЯТА ОТ МЕСТНИ ПРИХОДИ  И НА РАЗХОДИТЕ ЗА МЕСТНИ ДЕЙНОСТИ</v>
      </c>
      <c r="C758" s="734"/>
      <c r="D758" s="734"/>
      <c r="E758" s="596"/>
      <c r="F758" s="147"/>
      <c r="G758" s="147"/>
      <c r="H758" s="147"/>
      <c r="I758" s="147"/>
      <c r="J758" s="3">
        <v>1</v>
      </c>
    </row>
    <row r="759" spans="2:10">
      <c r="B759" s="142"/>
      <c r="C759" s="257"/>
      <c r="D759" s="263"/>
      <c r="E759" s="597" t="s">
        <v>9</v>
      </c>
      <c r="F759" s="597" t="s">
        <v>10</v>
      </c>
      <c r="G759" s="598" t="s">
        <v>1756</v>
      </c>
      <c r="H759" s="599"/>
      <c r="I759" s="600"/>
      <c r="J759" s="3">
        <v>1</v>
      </c>
    </row>
    <row r="760" spans="2:10" ht="17.399999999999999">
      <c r="B760" s="696" t="str">
        <f>$B$9</f>
        <v>Маджарово</v>
      </c>
      <c r="C760" s="696"/>
      <c r="D760" s="696"/>
      <c r="E760" s="20">
        <f>$E$9</f>
        <v>44562</v>
      </c>
      <c r="F760" s="21">
        <f>$F$9</f>
        <v>46022</v>
      </c>
      <c r="G760" s="147"/>
      <c r="H760" s="147"/>
      <c r="I760" s="147"/>
      <c r="J760" s="3">
        <v>1</v>
      </c>
    </row>
    <row r="761" spans="2:10">
      <c r="B761" s="142" t="str">
        <f>$B$10</f>
        <v>(наименование на разпоредителя с бюджет)</v>
      </c>
      <c r="C761" s="142"/>
      <c r="D761" s="143"/>
      <c r="E761" s="147"/>
      <c r="F761" s="147"/>
      <c r="G761" s="147"/>
      <c r="H761" s="147"/>
      <c r="I761" s="147"/>
      <c r="J761" s="3">
        <v>1</v>
      </c>
    </row>
    <row r="762" spans="2:10">
      <c r="B762" s="142"/>
      <c r="C762" s="142"/>
      <c r="D762" s="143"/>
      <c r="E762" s="147"/>
      <c r="F762" s="147"/>
      <c r="G762" s="147"/>
      <c r="H762" s="147"/>
      <c r="I762" s="147"/>
      <c r="J762" s="3">
        <v>1</v>
      </c>
    </row>
    <row r="763" spans="2:10" ht="18">
      <c r="B763" s="735" t="str">
        <f>$B$12</f>
        <v>Маджарово</v>
      </c>
      <c r="C763" s="735"/>
      <c r="D763" s="735"/>
      <c r="E763" s="601" t="s">
        <v>174</v>
      </c>
      <c r="F763" s="602" t="str">
        <f>$F$12</f>
        <v>7604</v>
      </c>
      <c r="G763" s="147"/>
      <c r="H763" s="147"/>
      <c r="I763" s="147"/>
      <c r="J763" s="3">
        <v>1</v>
      </c>
    </row>
    <row r="764" spans="2:10">
      <c r="B764" s="144" t="str">
        <f>$B$13</f>
        <v>(наименование на първостепенния разпоредител с бюджет)</v>
      </c>
      <c r="C764" s="142"/>
      <c r="D764" s="143"/>
      <c r="E764" s="596"/>
      <c r="F764" s="147"/>
      <c r="G764" s="147"/>
      <c r="H764" s="147"/>
      <c r="I764" s="147"/>
      <c r="J764" s="3">
        <v>1</v>
      </c>
    </row>
    <row r="765" spans="2:10">
      <c r="B765" s="146"/>
      <c r="C765" s="147"/>
      <c r="D765" s="295"/>
      <c r="E765" s="136"/>
      <c r="F765" s="136"/>
      <c r="G765" s="136"/>
      <c r="H765" s="136"/>
      <c r="I765" s="136"/>
      <c r="J765" s="3">
        <v>1</v>
      </c>
    </row>
    <row r="766" spans="2:10">
      <c r="B766" s="142"/>
      <c r="C766" s="257"/>
      <c r="D766" s="263"/>
      <c r="E766" s="147"/>
      <c r="F766" s="147"/>
      <c r="G766" s="147"/>
      <c r="H766" s="147"/>
      <c r="I766" s="147"/>
      <c r="J766" s="3">
        <v>1</v>
      </c>
    </row>
    <row r="767" spans="2:10" ht="16.8">
      <c r="B767" s="152"/>
      <c r="C767" s="153"/>
      <c r="D767" s="603" t="s">
        <v>1757</v>
      </c>
      <c r="E767" s="35" t="str">
        <f>$E$19</f>
        <v>Годишен отчет</v>
      </c>
      <c r="F767" s="36" t="str">
        <f>$F$19</f>
        <v>Бюджет</v>
      </c>
      <c r="G767" s="36" t="str">
        <f>$G$19</f>
        <v>Прогноза</v>
      </c>
      <c r="H767" s="36" t="str">
        <f>$H$19</f>
        <v>Прогноза</v>
      </c>
      <c r="I767" s="36" t="str">
        <f>$I$19</f>
        <v>Прогноза</v>
      </c>
      <c r="J767" s="3">
        <v>1</v>
      </c>
    </row>
    <row r="768" spans="2:10" ht="16.2">
      <c r="B768" s="155" t="s">
        <v>19</v>
      </c>
      <c r="C768" s="156" t="s">
        <v>20</v>
      </c>
      <c r="D768" s="604" t="s">
        <v>1758</v>
      </c>
      <c r="E768" s="40">
        <f>$E$20</f>
        <v>2021</v>
      </c>
      <c r="F768" s="41">
        <f>$F$20</f>
        <v>2022</v>
      </c>
      <c r="G768" s="41">
        <f>$G$20</f>
        <v>2023</v>
      </c>
      <c r="H768" s="41">
        <f>$H$20</f>
        <v>2024</v>
      </c>
      <c r="I768" s="41">
        <f>$I$20</f>
        <v>2025</v>
      </c>
      <c r="J768" s="3">
        <v>1</v>
      </c>
    </row>
    <row r="769" spans="2:11" ht="18">
      <c r="B769" s="159"/>
      <c r="C769" s="160"/>
      <c r="D769" s="605" t="s">
        <v>177</v>
      </c>
      <c r="E769" s="46"/>
      <c r="F769" s="47"/>
      <c r="G769" s="48"/>
      <c r="H769" s="46"/>
      <c r="I769" s="47"/>
      <c r="J769" s="3">
        <v>1</v>
      </c>
    </row>
    <row r="770" spans="2:11">
      <c r="B770" s="606"/>
      <c r="C770" s="607" t="e">
        <f>VLOOKUP(D770,OP_LIST2,2,FALSE)</f>
        <v>#N/A</v>
      </c>
      <c r="D770" s="608"/>
      <c r="E770" s="609"/>
      <c r="F770" s="610"/>
      <c r="G770" s="611"/>
      <c r="H770" s="609"/>
      <c r="I770" s="610"/>
      <c r="J770" s="3">
        <v>1</v>
      </c>
    </row>
    <row r="771" spans="2:11">
      <c r="B771" s="612"/>
      <c r="C771" s="613">
        <f>VLOOKUP(D772,GROUPS2,2,FALSE)</f>
        <v>301</v>
      </c>
      <c r="D771" s="608" t="s">
        <v>1759</v>
      </c>
      <c r="E771" s="614"/>
      <c r="F771" s="615"/>
      <c r="G771" s="616"/>
      <c r="H771" s="614"/>
      <c r="I771" s="615"/>
      <c r="J771" s="3">
        <v>1</v>
      </c>
    </row>
    <row r="772" spans="2:11">
      <c r="B772" s="617"/>
      <c r="C772" s="618">
        <f>+C771</f>
        <v>301</v>
      </c>
      <c r="D772" s="619" t="s">
        <v>1712</v>
      </c>
      <c r="E772" s="614"/>
      <c r="F772" s="615"/>
      <c r="G772" s="616"/>
      <c r="H772" s="614"/>
      <c r="I772" s="615"/>
      <c r="J772" s="3">
        <v>1</v>
      </c>
    </row>
    <row r="773" spans="2:11">
      <c r="B773" s="620"/>
      <c r="C773" s="621"/>
      <c r="D773" s="622" t="s">
        <v>1760</v>
      </c>
      <c r="E773" s="623"/>
      <c r="F773" s="624"/>
      <c r="G773" s="625"/>
      <c r="H773" s="623"/>
      <c r="I773" s="624"/>
      <c r="J773" s="3">
        <v>1</v>
      </c>
    </row>
    <row r="774" spans="2:11">
      <c r="B774" s="168">
        <v>100</v>
      </c>
      <c r="C774" s="727" t="s">
        <v>178</v>
      </c>
      <c r="D774" s="727"/>
      <c r="E774" s="626">
        <f>SUM(E775:E776)</f>
        <v>20000</v>
      </c>
      <c r="F774" s="627">
        <f>SUM(F775:F776)</f>
        <v>20000</v>
      </c>
      <c r="G774" s="628">
        <f>SUM(G775:G776)</f>
        <v>21000</v>
      </c>
      <c r="H774" s="626">
        <f>SUM(H775:H776)</f>
        <v>21000</v>
      </c>
      <c r="I774" s="627">
        <f>SUM(I775:I776)</f>
        <v>21000</v>
      </c>
      <c r="J774" s="3">
        <f t="shared" ref="J774:J805" si="60">(IF(OR($E774&lt;&gt;0,$F774&lt;&gt;0,$G774&lt;&gt;0,$H774&lt;&gt;0,$I774&lt;&gt;0),$J$2,""))</f>
        <v>1</v>
      </c>
      <c r="K774" s="284"/>
    </row>
    <row r="775" spans="2:11" ht="16.2">
      <c r="B775" s="171"/>
      <c r="C775" s="172">
        <v>101</v>
      </c>
      <c r="D775" s="173" t="s">
        <v>179</v>
      </c>
      <c r="E775" s="629">
        <v>20000</v>
      </c>
      <c r="F775" s="630">
        <v>20000</v>
      </c>
      <c r="G775" s="631">
        <v>21000</v>
      </c>
      <c r="H775" s="629">
        <v>21000</v>
      </c>
      <c r="I775" s="630">
        <v>21000</v>
      </c>
      <c r="J775" s="3">
        <f t="shared" si="60"/>
        <v>1</v>
      </c>
      <c r="K775" s="284"/>
    </row>
    <row r="776" spans="2:11" ht="16.2" hidden="1">
      <c r="B776" s="171"/>
      <c r="C776" s="175">
        <v>102</v>
      </c>
      <c r="D776" s="176" t="s">
        <v>180</v>
      </c>
      <c r="E776" s="632"/>
      <c r="F776" s="633"/>
      <c r="G776" s="634"/>
      <c r="H776" s="632"/>
      <c r="I776" s="633"/>
      <c r="J776" s="3" t="str">
        <f t="shared" si="60"/>
        <v/>
      </c>
      <c r="K776" s="284"/>
    </row>
    <row r="777" spans="2:11">
      <c r="B777" s="168">
        <v>200</v>
      </c>
      <c r="C777" s="728" t="s">
        <v>181</v>
      </c>
      <c r="D777" s="728"/>
      <c r="E777" s="626">
        <f>SUM(E778:E782)</f>
        <v>6900</v>
      </c>
      <c r="F777" s="627">
        <f>SUM(F778:F782)</f>
        <v>1000</v>
      </c>
      <c r="G777" s="628">
        <f>SUM(G778:G782)</f>
        <v>1000</v>
      </c>
      <c r="H777" s="626">
        <f>SUM(H778:H782)</f>
        <v>1000</v>
      </c>
      <c r="I777" s="627">
        <f>SUM(I778:I782)</f>
        <v>1000</v>
      </c>
      <c r="J777" s="3">
        <f t="shared" si="60"/>
        <v>1</v>
      </c>
      <c r="K777" s="284"/>
    </row>
    <row r="778" spans="2:11" ht="16.2" hidden="1">
      <c r="B778" s="178"/>
      <c r="C778" s="172">
        <v>201</v>
      </c>
      <c r="D778" s="173" t="s">
        <v>182</v>
      </c>
      <c r="E778" s="629"/>
      <c r="F778" s="630"/>
      <c r="G778" s="631"/>
      <c r="H778" s="629"/>
      <c r="I778" s="630"/>
      <c r="J778" s="3" t="str">
        <f t="shared" si="60"/>
        <v/>
      </c>
      <c r="K778" s="284"/>
    </row>
    <row r="779" spans="2:11" ht="16.2" hidden="1">
      <c r="B779" s="179"/>
      <c r="C779" s="180">
        <v>202</v>
      </c>
      <c r="D779" s="181" t="s">
        <v>183</v>
      </c>
      <c r="E779" s="635"/>
      <c r="F779" s="636"/>
      <c r="G779" s="637"/>
      <c r="H779" s="635"/>
      <c r="I779" s="636"/>
      <c r="J779" s="3" t="str">
        <f t="shared" si="60"/>
        <v/>
      </c>
      <c r="K779" s="284"/>
    </row>
    <row r="780" spans="2:11" ht="16.2">
      <c r="B780" s="179"/>
      <c r="C780" s="180">
        <v>205</v>
      </c>
      <c r="D780" s="181" t="s">
        <v>184</v>
      </c>
      <c r="E780" s="635">
        <v>1400</v>
      </c>
      <c r="F780" s="636">
        <v>1000</v>
      </c>
      <c r="G780" s="637">
        <v>1000</v>
      </c>
      <c r="H780" s="635">
        <v>1000</v>
      </c>
      <c r="I780" s="636">
        <v>1000</v>
      </c>
      <c r="J780" s="3">
        <f t="shared" si="60"/>
        <v>1</v>
      </c>
      <c r="K780" s="284"/>
    </row>
    <row r="781" spans="2:11" ht="16.2">
      <c r="B781" s="179"/>
      <c r="C781" s="180">
        <v>208</v>
      </c>
      <c r="D781" s="183" t="s">
        <v>185</v>
      </c>
      <c r="E781" s="635">
        <v>5500</v>
      </c>
      <c r="F781" s="636">
        <v>0</v>
      </c>
      <c r="G781" s="637">
        <v>0</v>
      </c>
      <c r="H781" s="635">
        <v>0</v>
      </c>
      <c r="I781" s="636">
        <v>0</v>
      </c>
      <c r="J781" s="3">
        <f t="shared" si="60"/>
        <v>1</v>
      </c>
      <c r="K781" s="284"/>
    </row>
    <row r="782" spans="2:11" ht="16.2" hidden="1">
      <c r="B782" s="178"/>
      <c r="C782" s="175">
        <v>209</v>
      </c>
      <c r="D782" s="184" t="s">
        <v>186</v>
      </c>
      <c r="E782" s="632">
        <v>0</v>
      </c>
      <c r="F782" s="633">
        <v>0</v>
      </c>
      <c r="G782" s="634">
        <v>0</v>
      </c>
      <c r="H782" s="632">
        <v>0</v>
      </c>
      <c r="I782" s="633">
        <v>0</v>
      </c>
      <c r="J782" s="3" t="str">
        <f t="shared" si="60"/>
        <v/>
      </c>
      <c r="K782" s="284"/>
    </row>
    <row r="783" spans="2:11">
      <c r="B783" s="168">
        <v>500</v>
      </c>
      <c r="C783" s="728" t="s">
        <v>187</v>
      </c>
      <c r="D783" s="728"/>
      <c r="E783" s="626">
        <f>SUM(E784:E790)</f>
        <v>4100</v>
      </c>
      <c r="F783" s="627">
        <f>SUM(F784:F790)</f>
        <v>4000</v>
      </c>
      <c r="G783" s="628">
        <f>SUM(G784:G790)</f>
        <v>4000</v>
      </c>
      <c r="H783" s="626">
        <f>SUM(H784:H790)</f>
        <v>4000</v>
      </c>
      <c r="I783" s="627">
        <f>SUM(I784:I790)</f>
        <v>4000</v>
      </c>
      <c r="J783" s="3">
        <f t="shared" si="60"/>
        <v>1</v>
      </c>
      <c r="K783" s="284"/>
    </row>
    <row r="784" spans="2:11" ht="16.2">
      <c r="B784" s="178"/>
      <c r="C784" s="185">
        <v>551</v>
      </c>
      <c r="D784" s="186" t="s">
        <v>188</v>
      </c>
      <c r="E784" s="629">
        <v>2500</v>
      </c>
      <c r="F784" s="630">
        <v>2000</v>
      </c>
      <c r="G784" s="631">
        <v>2000</v>
      </c>
      <c r="H784" s="629">
        <v>2000</v>
      </c>
      <c r="I784" s="630">
        <v>2000</v>
      </c>
      <c r="J784" s="3">
        <f t="shared" si="60"/>
        <v>1</v>
      </c>
      <c r="K784" s="284"/>
    </row>
    <row r="785" spans="2:11" ht="16.2" hidden="1">
      <c r="B785" s="178"/>
      <c r="C785" s="187">
        <v>552</v>
      </c>
      <c r="D785" s="188" t="s">
        <v>189</v>
      </c>
      <c r="E785" s="635"/>
      <c r="F785" s="636"/>
      <c r="G785" s="637"/>
      <c r="H785" s="635"/>
      <c r="I785" s="636"/>
      <c r="J785" s="3" t="str">
        <f t="shared" si="60"/>
        <v/>
      </c>
      <c r="K785" s="284"/>
    </row>
    <row r="786" spans="2:11" ht="16.2" hidden="1">
      <c r="B786" s="189"/>
      <c r="C786" s="187">
        <v>558</v>
      </c>
      <c r="D786" s="190" t="s">
        <v>45</v>
      </c>
      <c r="E786" s="638">
        <v>0</v>
      </c>
      <c r="F786" s="639">
        <v>0</v>
      </c>
      <c r="G786" s="640">
        <v>0</v>
      </c>
      <c r="H786" s="638">
        <v>0</v>
      </c>
      <c r="I786" s="639">
        <v>0</v>
      </c>
      <c r="J786" s="3" t="str">
        <f t="shared" si="60"/>
        <v/>
      </c>
      <c r="K786" s="284"/>
    </row>
    <row r="787" spans="2:11" ht="16.2">
      <c r="B787" s="189"/>
      <c r="C787" s="187">
        <v>560</v>
      </c>
      <c r="D787" s="190" t="s">
        <v>190</v>
      </c>
      <c r="E787" s="635">
        <v>1000</v>
      </c>
      <c r="F787" s="636">
        <v>1000</v>
      </c>
      <c r="G787" s="637">
        <v>1000</v>
      </c>
      <c r="H787" s="635">
        <v>1000</v>
      </c>
      <c r="I787" s="636">
        <v>1000</v>
      </c>
      <c r="J787" s="3">
        <f t="shared" si="60"/>
        <v>1</v>
      </c>
      <c r="K787" s="284"/>
    </row>
    <row r="788" spans="2:11" ht="16.2">
      <c r="B788" s="189"/>
      <c r="C788" s="187">
        <v>580</v>
      </c>
      <c r="D788" s="188" t="s">
        <v>191</v>
      </c>
      <c r="E788" s="635">
        <v>600</v>
      </c>
      <c r="F788" s="636">
        <v>1000</v>
      </c>
      <c r="G788" s="637">
        <v>1000</v>
      </c>
      <c r="H788" s="635">
        <v>1000</v>
      </c>
      <c r="I788" s="636">
        <v>1000</v>
      </c>
      <c r="J788" s="3">
        <f t="shared" si="60"/>
        <v>1</v>
      </c>
      <c r="K788" s="284"/>
    </row>
    <row r="789" spans="2:11" hidden="1">
      <c r="B789" s="178"/>
      <c r="C789" s="187">
        <v>588</v>
      </c>
      <c r="D789" s="188" t="s">
        <v>192</v>
      </c>
      <c r="E789" s="638">
        <v>0</v>
      </c>
      <c r="F789" s="639">
        <v>0</v>
      </c>
      <c r="G789" s="640">
        <v>0</v>
      </c>
      <c r="H789" s="638">
        <v>0</v>
      </c>
      <c r="I789" s="639">
        <v>0</v>
      </c>
      <c r="J789" s="3" t="str">
        <f t="shared" si="60"/>
        <v/>
      </c>
      <c r="K789" s="284"/>
    </row>
    <row r="790" spans="2:11" ht="31.8" hidden="1">
      <c r="B790" s="178"/>
      <c r="C790" s="175">
        <v>590</v>
      </c>
      <c r="D790" s="191" t="s">
        <v>193</v>
      </c>
      <c r="E790" s="632"/>
      <c r="F790" s="633"/>
      <c r="G790" s="634"/>
      <c r="H790" s="632"/>
      <c r="I790" s="633"/>
      <c r="J790" s="3" t="str">
        <f t="shared" si="60"/>
        <v/>
      </c>
      <c r="K790" s="284"/>
    </row>
    <row r="791" spans="2:11" hidden="1">
      <c r="B791" s="168">
        <v>800</v>
      </c>
      <c r="C791" s="729" t="s">
        <v>194</v>
      </c>
      <c r="D791" s="729"/>
      <c r="E791" s="641"/>
      <c r="F791" s="642"/>
      <c r="G791" s="643"/>
      <c r="H791" s="641"/>
      <c r="I791" s="642"/>
      <c r="J791" s="3" t="str">
        <f t="shared" si="60"/>
        <v/>
      </c>
      <c r="K791" s="284"/>
    </row>
    <row r="792" spans="2:11">
      <c r="B792" s="168">
        <v>1000</v>
      </c>
      <c r="C792" s="728" t="s">
        <v>195</v>
      </c>
      <c r="D792" s="728"/>
      <c r="E792" s="626">
        <f>SUM(E793:E809)</f>
        <v>76900</v>
      </c>
      <c r="F792" s="627">
        <f>SUM(F793:F809)</f>
        <v>95000</v>
      </c>
      <c r="G792" s="628">
        <f>SUM(G793:G809)</f>
        <v>94600</v>
      </c>
      <c r="H792" s="626">
        <f>SUM(H793:H809)</f>
        <v>84000</v>
      </c>
      <c r="I792" s="627">
        <f>SUM(I793:I809)</f>
        <v>86000</v>
      </c>
      <c r="J792" s="3">
        <f t="shared" si="60"/>
        <v>1</v>
      </c>
      <c r="K792" s="284"/>
    </row>
    <row r="793" spans="2:11">
      <c r="B793" s="179"/>
      <c r="C793" s="172">
        <v>1011</v>
      </c>
      <c r="D793" s="192" t="s">
        <v>196</v>
      </c>
      <c r="E793" s="629">
        <v>30500</v>
      </c>
      <c r="F793" s="630">
        <v>38000</v>
      </c>
      <c r="G793" s="631">
        <v>40000</v>
      </c>
      <c r="H793" s="629">
        <v>38000</v>
      </c>
      <c r="I793" s="630">
        <v>38000</v>
      </c>
      <c r="J793" s="3">
        <f t="shared" si="60"/>
        <v>1</v>
      </c>
      <c r="K793" s="284"/>
    </row>
    <row r="794" spans="2:11" hidden="1">
      <c r="B794" s="179"/>
      <c r="C794" s="180">
        <v>1012</v>
      </c>
      <c r="D794" s="181" t="s">
        <v>197</v>
      </c>
      <c r="E794" s="635"/>
      <c r="F794" s="636"/>
      <c r="G794" s="637"/>
      <c r="H794" s="635"/>
      <c r="I794" s="636"/>
      <c r="J794" s="3" t="str">
        <f t="shared" si="60"/>
        <v/>
      </c>
      <c r="K794" s="284"/>
    </row>
    <row r="795" spans="2:11" hidden="1">
      <c r="B795" s="179"/>
      <c r="C795" s="180">
        <v>1013</v>
      </c>
      <c r="D795" s="181" t="s">
        <v>198</v>
      </c>
      <c r="E795" s="635"/>
      <c r="F795" s="636"/>
      <c r="G795" s="637"/>
      <c r="H795" s="635"/>
      <c r="I795" s="636"/>
      <c r="J795" s="3" t="str">
        <f t="shared" si="60"/>
        <v/>
      </c>
      <c r="K795" s="284"/>
    </row>
    <row r="796" spans="2:11">
      <c r="B796" s="179"/>
      <c r="C796" s="180">
        <v>1014</v>
      </c>
      <c r="D796" s="181" t="s">
        <v>199</v>
      </c>
      <c r="E796" s="635">
        <v>500</v>
      </c>
      <c r="F796" s="636">
        <v>1000</v>
      </c>
      <c r="G796" s="637">
        <v>2000</v>
      </c>
      <c r="H796" s="635">
        <v>1000</v>
      </c>
      <c r="I796" s="636">
        <v>2000</v>
      </c>
      <c r="J796" s="3">
        <f t="shared" si="60"/>
        <v>1</v>
      </c>
      <c r="K796" s="284"/>
    </row>
    <row r="797" spans="2:11">
      <c r="B797" s="179"/>
      <c r="C797" s="180">
        <v>1015</v>
      </c>
      <c r="D797" s="181" t="s">
        <v>200</v>
      </c>
      <c r="E797" s="635">
        <v>17800</v>
      </c>
      <c r="F797" s="636">
        <v>16000</v>
      </c>
      <c r="G797" s="637">
        <v>13000</v>
      </c>
      <c r="H797" s="635">
        <v>8000</v>
      </c>
      <c r="I797" s="636">
        <v>9000</v>
      </c>
      <c r="J797" s="3">
        <f t="shared" si="60"/>
        <v>1</v>
      </c>
      <c r="K797" s="284"/>
    </row>
    <row r="798" spans="2:11">
      <c r="B798" s="179"/>
      <c r="C798" s="193">
        <v>1016</v>
      </c>
      <c r="D798" s="194" t="s">
        <v>201</v>
      </c>
      <c r="E798" s="645">
        <v>19700</v>
      </c>
      <c r="F798" s="646">
        <v>27000</v>
      </c>
      <c r="G798" s="647">
        <v>27000</v>
      </c>
      <c r="H798" s="645">
        <v>25000</v>
      </c>
      <c r="I798" s="646">
        <v>25000</v>
      </c>
      <c r="J798" s="3">
        <f t="shared" si="60"/>
        <v>1</v>
      </c>
      <c r="K798" s="284"/>
    </row>
    <row r="799" spans="2:11" ht="16.2">
      <c r="B799" s="171"/>
      <c r="C799" s="196">
        <v>1020</v>
      </c>
      <c r="D799" s="197" t="s">
        <v>202</v>
      </c>
      <c r="E799" s="648">
        <v>6300</v>
      </c>
      <c r="F799" s="649">
        <v>10000</v>
      </c>
      <c r="G799" s="650">
        <v>8000</v>
      </c>
      <c r="H799" s="648">
        <v>8000</v>
      </c>
      <c r="I799" s="649">
        <v>8000</v>
      </c>
      <c r="J799" s="3">
        <f t="shared" si="60"/>
        <v>1</v>
      </c>
      <c r="K799" s="284"/>
    </row>
    <row r="800" spans="2:11">
      <c r="B800" s="179"/>
      <c r="C800" s="199">
        <v>1030</v>
      </c>
      <c r="D800" s="200" t="s">
        <v>203</v>
      </c>
      <c r="E800" s="651">
        <v>1400</v>
      </c>
      <c r="F800" s="652">
        <v>2000</v>
      </c>
      <c r="G800" s="653">
        <v>3600</v>
      </c>
      <c r="H800" s="651">
        <v>3000</v>
      </c>
      <c r="I800" s="652">
        <v>3000</v>
      </c>
      <c r="J800" s="3">
        <f t="shared" si="60"/>
        <v>1</v>
      </c>
      <c r="K800" s="284"/>
    </row>
    <row r="801" spans="2:11" ht="16.2" hidden="1">
      <c r="B801" s="179"/>
      <c r="C801" s="196">
        <v>1051</v>
      </c>
      <c r="D801" s="203" t="s">
        <v>204</v>
      </c>
      <c r="E801" s="648"/>
      <c r="F801" s="649"/>
      <c r="G801" s="650"/>
      <c r="H801" s="648"/>
      <c r="I801" s="649"/>
      <c r="J801" s="3" t="str">
        <f t="shared" si="60"/>
        <v/>
      </c>
      <c r="K801" s="284"/>
    </row>
    <row r="802" spans="2:11" ht="16.2" hidden="1">
      <c r="B802" s="179"/>
      <c r="C802" s="180">
        <v>1052</v>
      </c>
      <c r="D802" s="181" t="s">
        <v>205</v>
      </c>
      <c r="E802" s="635"/>
      <c r="F802" s="636"/>
      <c r="G802" s="637"/>
      <c r="H802" s="635"/>
      <c r="I802" s="636"/>
      <c r="J802" s="3" t="str">
        <f t="shared" si="60"/>
        <v/>
      </c>
      <c r="K802" s="284"/>
    </row>
    <row r="803" spans="2:11" ht="16.2" hidden="1">
      <c r="B803" s="179"/>
      <c r="C803" s="199">
        <v>1053</v>
      </c>
      <c r="D803" s="200" t="s">
        <v>206</v>
      </c>
      <c r="E803" s="651"/>
      <c r="F803" s="652"/>
      <c r="G803" s="653"/>
      <c r="H803" s="651"/>
      <c r="I803" s="652"/>
      <c r="J803" s="3" t="str">
        <f t="shared" si="60"/>
        <v/>
      </c>
      <c r="K803" s="284"/>
    </row>
    <row r="804" spans="2:11" ht="16.2">
      <c r="B804" s="179"/>
      <c r="C804" s="196">
        <v>1062</v>
      </c>
      <c r="D804" s="197" t="s">
        <v>207</v>
      </c>
      <c r="E804" s="648">
        <v>700</v>
      </c>
      <c r="F804" s="649">
        <v>1000</v>
      </c>
      <c r="G804" s="650">
        <v>1000</v>
      </c>
      <c r="H804" s="648">
        <v>1000</v>
      </c>
      <c r="I804" s="649">
        <v>1000</v>
      </c>
      <c r="J804" s="3">
        <f t="shared" si="60"/>
        <v>1</v>
      </c>
      <c r="K804" s="284"/>
    </row>
    <row r="805" spans="2:11" ht="16.2" hidden="1">
      <c r="B805" s="179"/>
      <c r="C805" s="199">
        <v>1063</v>
      </c>
      <c r="D805" s="204" t="s">
        <v>208</v>
      </c>
      <c r="E805" s="651"/>
      <c r="F805" s="652"/>
      <c r="G805" s="653"/>
      <c r="H805" s="651"/>
      <c r="I805" s="652"/>
      <c r="J805" s="3" t="str">
        <f t="shared" si="60"/>
        <v/>
      </c>
      <c r="K805" s="284"/>
    </row>
    <row r="806" spans="2:11" ht="16.2" hidden="1">
      <c r="B806" s="179"/>
      <c r="C806" s="205">
        <v>1069</v>
      </c>
      <c r="D806" s="206" t="s">
        <v>209</v>
      </c>
      <c r="E806" s="654"/>
      <c r="F806" s="655"/>
      <c r="G806" s="656"/>
      <c r="H806" s="654"/>
      <c r="I806" s="655"/>
      <c r="J806" s="3" t="str">
        <f t="shared" ref="J806:J837" si="61">(IF(OR($E806&lt;&gt;0,$F806&lt;&gt;0,$G806&lt;&gt;0,$H806&lt;&gt;0,$I806&lt;&gt;0),$J$2,""))</f>
        <v/>
      </c>
      <c r="K806" s="284"/>
    </row>
    <row r="807" spans="2:11" hidden="1">
      <c r="B807" s="171"/>
      <c r="C807" s="196">
        <v>1091</v>
      </c>
      <c r="D807" s="203" t="s">
        <v>210</v>
      </c>
      <c r="E807" s="648"/>
      <c r="F807" s="649"/>
      <c r="G807" s="650"/>
      <c r="H807" s="648"/>
      <c r="I807" s="649"/>
      <c r="J807" s="3" t="str">
        <f t="shared" si="61"/>
        <v/>
      </c>
      <c r="K807" s="284"/>
    </row>
    <row r="808" spans="2:11" hidden="1">
      <c r="B808" s="179"/>
      <c r="C808" s="180">
        <v>1092</v>
      </c>
      <c r="D808" s="181" t="s">
        <v>211</v>
      </c>
      <c r="E808" s="635"/>
      <c r="F808" s="636"/>
      <c r="G808" s="637"/>
      <c r="H808" s="635"/>
      <c r="I808" s="636"/>
      <c r="J808" s="3" t="str">
        <f t="shared" si="61"/>
        <v/>
      </c>
      <c r="K808" s="284"/>
    </row>
    <row r="809" spans="2:11" hidden="1">
      <c r="B809" s="179"/>
      <c r="C809" s="175">
        <v>1098</v>
      </c>
      <c r="D809" s="208" t="s">
        <v>212</v>
      </c>
      <c r="E809" s="632"/>
      <c r="F809" s="633"/>
      <c r="G809" s="634"/>
      <c r="H809" s="632"/>
      <c r="I809" s="633"/>
      <c r="J809" s="3" t="str">
        <f t="shared" si="61"/>
        <v/>
      </c>
      <c r="K809" s="284"/>
    </row>
    <row r="810" spans="2:11" hidden="1">
      <c r="B810" s="168">
        <v>1900</v>
      </c>
      <c r="C810" s="730" t="s">
        <v>213</v>
      </c>
      <c r="D810" s="730"/>
      <c r="E810" s="626">
        <f>SUM(E811:E813)</f>
        <v>0</v>
      </c>
      <c r="F810" s="627">
        <f>SUM(F811:F813)</f>
        <v>0</v>
      </c>
      <c r="G810" s="628">
        <f>SUM(G811:G813)</f>
        <v>0</v>
      </c>
      <c r="H810" s="626">
        <f>SUM(H811:H813)</f>
        <v>0</v>
      </c>
      <c r="I810" s="627">
        <f>SUM(I811:I813)</f>
        <v>0</v>
      </c>
      <c r="J810" s="3" t="str">
        <f t="shared" si="61"/>
        <v/>
      </c>
      <c r="K810" s="284"/>
    </row>
    <row r="811" spans="2:11" ht="16.2" hidden="1">
      <c r="B811" s="179"/>
      <c r="C811" s="172">
        <v>1901</v>
      </c>
      <c r="D811" s="209" t="s">
        <v>214</v>
      </c>
      <c r="E811" s="629"/>
      <c r="F811" s="630"/>
      <c r="G811" s="631"/>
      <c r="H811" s="629"/>
      <c r="I811" s="630"/>
      <c r="J811" s="3" t="str">
        <f t="shared" si="61"/>
        <v/>
      </c>
      <c r="K811" s="284"/>
    </row>
    <row r="812" spans="2:11" ht="16.2" hidden="1">
      <c r="B812" s="210"/>
      <c r="C812" s="180">
        <v>1981</v>
      </c>
      <c r="D812" s="211" t="s">
        <v>215</v>
      </c>
      <c r="E812" s="635">
        <v>0</v>
      </c>
      <c r="F812" s="636">
        <v>0</v>
      </c>
      <c r="G812" s="637">
        <v>0</v>
      </c>
      <c r="H812" s="635">
        <v>0</v>
      </c>
      <c r="I812" s="636">
        <v>0</v>
      </c>
      <c r="J812" s="3" t="str">
        <f t="shared" si="61"/>
        <v/>
      </c>
      <c r="K812" s="284"/>
    </row>
    <row r="813" spans="2:11" ht="16.2" hidden="1">
      <c r="B813" s="179"/>
      <c r="C813" s="175">
        <v>1991</v>
      </c>
      <c r="D813" s="212" t="s">
        <v>216</v>
      </c>
      <c r="E813" s="632"/>
      <c r="F813" s="633"/>
      <c r="G813" s="634"/>
      <c r="H813" s="632"/>
      <c r="I813" s="633"/>
      <c r="J813" s="3" t="str">
        <f t="shared" si="61"/>
        <v/>
      </c>
      <c r="K813" s="284"/>
    </row>
    <row r="814" spans="2:11" hidden="1">
      <c r="B814" s="168">
        <v>2100</v>
      </c>
      <c r="C814" s="730" t="s">
        <v>217</v>
      </c>
      <c r="D814" s="730"/>
      <c r="E814" s="626">
        <f>SUM(E815:E819)</f>
        <v>0</v>
      </c>
      <c r="F814" s="627">
        <f>SUM(F815:F819)</f>
        <v>0</v>
      </c>
      <c r="G814" s="628">
        <f>SUM(G815:G819)</f>
        <v>0</v>
      </c>
      <c r="H814" s="626">
        <f>SUM(H815:H819)</f>
        <v>0</v>
      </c>
      <c r="I814" s="627">
        <f>SUM(I815:I819)</f>
        <v>0</v>
      </c>
      <c r="J814" s="3" t="str">
        <f t="shared" si="61"/>
        <v/>
      </c>
      <c r="K814" s="284"/>
    </row>
    <row r="815" spans="2:11" ht="16.2" hidden="1">
      <c r="B815" s="179"/>
      <c r="C815" s="172">
        <v>2110</v>
      </c>
      <c r="D815" s="213" t="s">
        <v>218</v>
      </c>
      <c r="E815" s="629"/>
      <c r="F815" s="630"/>
      <c r="G815" s="631"/>
      <c r="H815" s="629"/>
      <c r="I815" s="630"/>
      <c r="J815" s="3" t="str">
        <f t="shared" si="61"/>
        <v/>
      </c>
      <c r="K815" s="284"/>
    </row>
    <row r="816" spans="2:11" ht="16.2" hidden="1">
      <c r="B816" s="210"/>
      <c r="C816" s="180">
        <v>2120</v>
      </c>
      <c r="D816" s="183" t="s">
        <v>219</v>
      </c>
      <c r="E816" s="635"/>
      <c r="F816" s="636"/>
      <c r="G816" s="637"/>
      <c r="H816" s="635"/>
      <c r="I816" s="636"/>
      <c r="J816" s="3" t="str">
        <f t="shared" si="61"/>
        <v/>
      </c>
      <c r="K816" s="284"/>
    </row>
    <row r="817" spans="2:11" ht="16.2" hidden="1">
      <c r="B817" s="210"/>
      <c r="C817" s="180">
        <v>2125</v>
      </c>
      <c r="D817" s="183" t="s">
        <v>220</v>
      </c>
      <c r="E817" s="638">
        <v>0</v>
      </c>
      <c r="F817" s="639">
        <v>0</v>
      </c>
      <c r="G817" s="640">
        <v>0</v>
      </c>
      <c r="H817" s="638">
        <v>0</v>
      </c>
      <c r="I817" s="639">
        <v>0</v>
      </c>
      <c r="J817" s="3" t="str">
        <f t="shared" si="61"/>
        <v/>
      </c>
      <c r="K817" s="284"/>
    </row>
    <row r="818" spans="2:11" ht="16.2" hidden="1">
      <c r="B818" s="178"/>
      <c r="C818" s="180">
        <v>2140</v>
      </c>
      <c r="D818" s="183" t="s">
        <v>221</v>
      </c>
      <c r="E818" s="638">
        <v>0</v>
      </c>
      <c r="F818" s="639">
        <v>0</v>
      </c>
      <c r="G818" s="640">
        <v>0</v>
      </c>
      <c r="H818" s="638">
        <v>0</v>
      </c>
      <c r="I818" s="639">
        <v>0</v>
      </c>
      <c r="J818" s="3" t="str">
        <f t="shared" si="61"/>
        <v/>
      </c>
      <c r="K818" s="284"/>
    </row>
    <row r="819" spans="2:11" ht="16.2" hidden="1">
      <c r="B819" s="179"/>
      <c r="C819" s="175">
        <v>2190</v>
      </c>
      <c r="D819" s="214" t="s">
        <v>222</v>
      </c>
      <c r="E819" s="632"/>
      <c r="F819" s="633"/>
      <c r="G819" s="634"/>
      <c r="H819" s="632"/>
      <c r="I819" s="633"/>
      <c r="J819" s="3" t="str">
        <f t="shared" si="61"/>
        <v/>
      </c>
      <c r="K819" s="284"/>
    </row>
    <row r="820" spans="2:11" hidden="1">
      <c r="B820" s="168">
        <v>2200</v>
      </c>
      <c r="C820" s="730" t="s">
        <v>223</v>
      </c>
      <c r="D820" s="730"/>
      <c r="E820" s="626">
        <f>SUM(E821:E822)</f>
        <v>0</v>
      </c>
      <c r="F820" s="627">
        <f>SUM(F821:F822)</f>
        <v>0</v>
      </c>
      <c r="G820" s="628">
        <f>SUM(G821:G822)</f>
        <v>0</v>
      </c>
      <c r="H820" s="626">
        <f>SUM(H821:H822)</f>
        <v>0</v>
      </c>
      <c r="I820" s="627">
        <f>SUM(I821:I822)</f>
        <v>0</v>
      </c>
      <c r="J820" s="3" t="str">
        <f t="shared" si="61"/>
        <v/>
      </c>
      <c r="K820" s="284"/>
    </row>
    <row r="821" spans="2:11" ht="16.2" hidden="1">
      <c r="B821" s="179"/>
      <c r="C821" s="172">
        <v>2221</v>
      </c>
      <c r="D821" s="173" t="s">
        <v>224</v>
      </c>
      <c r="E821" s="629"/>
      <c r="F821" s="630"/>
      <c r="G821" s="631"/>
      <c r="H821" s="629"/>
      <c r="I821" s="630"/>
      <c r="J821" s="3" t="str">
        <f t="shared" si="61"/>
        <v/>
      </c>
      <c r="K821" s="284"/>
    </row>
    <row r="822" spans="2:11" ht="16.2" hidden="1">
      <c r="B822" s="179"/>
      <c r="C822" s="175">
        <v>2224</v>
      </c>
      <c r="D822" s="176" t="s">
        <v>225</v>
      </c>
      <c r="E822" s="632"/>
      <c r="F822" s="633"/>
      <c r="G822" s="634"/>
      <c r="H822" s="632"/>
      <c r="I822" s="633"/>
      <c r="J822" s="3" t="str">
        <f t="shared" si="61"/>
        <v/>
      </c>
      <c r="K822" s="284"/>
    </row>
    <row r="823" spans="2:11" hidden="1">
      <c r="B823" s="168">
        <v>2500</v>
      </c>
      <c r="C823" s="730" t="s">
        <v>226</v>
      </c>
      <c r="D823" s="730"/>
      <c r="E823" s="641"/>
      <c r="F823" s="642"/>
      <c r="G823" s="643"/>
      <c r="H823" s="641"/>
      <c r="I823" s="642"/>
      <c r="J823" s="3" t="str">
        <f t="shared" si="61"/>
        <v/>
      </c>
      <c r="K823" s="284"/>
    </row>
    <row r="824" spans="2:11" hidden="1">
      <c r="B824" s="168">
        <v>2600</v>
      </c>
      <c r="C824" s="736" t="s">
        <v>227</v>
      </c>
      <c r="D824" s="736"/>
      <c r="E824" s="641"/>
      <c r="F824" s="642"/>
      <c r="G824" s="643"/>
      <c r="H824" s="641"/>
      <c r="I824" s="642"/>
      <c r="J824" s="3" t="str">
        <f t="shared" si="61"/>
        <v/>
      </c>
      <c r="K824" s="284"/>
    </row>
    <row r="825" spans="2:11" hidden="1">
      <c r="B825" s="168">
        <v>2700</v>
      </c>
      <c r="C825" s="736" t="s">
        <v>228</v>
      </c>
      <c r="D825" s="736"/>
      <c r="E825" s="641"/>
      <c r="F825" s="642"/>
      <c r="G825" s="643"/>
      <c r="H825" s="641"/>
      <c r="I825" s="642"/>
      <c r="J825" s="3" t="str">
        <f t="shared" si="61"/>
        <v/>
      </c>
      <c r="K825" s="284"/>
    </row>
    <row r="826" spans="2:11" hidden="1">
      <c r="B826" s="168">
        <v>2800</v>
      </c>
      <c r="C826" s="736" t="s">
        <v>1761</v>
      </c>
      <c r="D826" s="736"/>
      <c r="E826" s="641"/>
      <c r="F826" s="642"/>
      <c r="G826" s="643"/>
      <c r="H826" s="641"/>
      <c r="I826" s="642"/>
      <c r="J826" s="3" t="str">
        <f t="shared" si="61"/>
        <v/>
      </c>
      <c r="K826" s="284"/>
    </row>
    <row r="827" spans="2:11" hidden="1">
      <c r="B827" s="168">
        <v>2900</v>
      </c>
      <c r="C827" s="730" t="s">
        <v>230</v>
      </c>
      <c r="D827" s="730"/>
      <c r="E827" s="626">
        <f>SUM(E828:E835)</f>
        <v>0</v>
      </c>
      <c r="F827" s="626">
        <f>SUM(F828:F835)</f>
        <v>0</v>
      </c>
      <c r="G827" s="626">
        <f>SUM(G828:G835)</f>
        <v>0</v>
      </c>
      <c r="H827" s="626">
        <f>SUM(H828:H835)</f>
        <v>0</v>
      </c>
      <c r="I827" s="626">
        <f>SUM(I828:I835)</f>
        <v>0</v>
      </c>
      <c r="J827" s="3" t="str">
        <f t="shared" si="61"/>
        <v/>
      </c>
      <c r="K827" s="284"/>
    </row>
    <row r="828" spans="2:11" ht="16.2" hidden="1">
      <c r="B828" s="210"/>
      <c r="C828" s="172">
        <v>2910</v>
      </c>
      <c r="D828" s="217" t="s">
        <v>231</v>
      </c>
      <c r="E828" s="629"/>
      <c r="F828" s="630"/>
      <c r="G828" s="631"/>
      <c r="H828" s="629"/>
      <c r="I828" s="630"/>
      <c r="J828" s="3" t="str">
        <f t="shared" si="61"/>
        <v/>
      </c>
      <c r="K828" s="284"/>
    </row>
    <row r="829" spans="2:11" ht="16.2" hidden="1">
      <c r="B829" s="210"/>
      <c r="C829" s="172">
        <v>2920</v>
      </c>
      <c r="D829" s="217" t="s">
        <v>232</v>
      </c>
      <c r="E829" s="629"/>
      <c r="F829" s="630"/>
      <c r="G829" s="631"/>
      <c r="H829" s="629"/>
      <c r="I829" s="630"/>
      <c r="J829" s="3" t="str">
        <f t="shared" si="61"/>
        <v/>
      </c>
      <c r="K829" s="284"/>
    </row>
    <row r="830" spans="2:11" ht="32.4" hidden="1">
      <c r="B830" s="210"/>
      <c r="C830" s="199">
        <v>2969</v>
      </c>
      <c r="D830" s="218" t="s">
        <v>233</v>
      </c>
      <c r="E830" s="651"/>
      <c r="F830" s="652"/>
      <c r="G830" s="653"/>
      <c r="H830" s="651"/>
      <c r="I830" s="652"/>
      <c r="J830" s="3" t="str">
        <f t="shared" si="61"/>
        <v/>
      </c>
      <c r="K830" s="284"/>
    </row>
    <row r="831" spans="2:11" ht="32.4" hidden="1">
      <c r="B831" s="210"/>
      <c r="C831" s="219">
        <v>2970</v>
      </c>
      <c r="D831" s="220" t="s">
        <v>234</v>
      </c>
      <c r="E831" s="657"/>
      <c r="F831" s="658"/>
      <c r="G831" s="659"/>
      <c r="H831" s="657"/>
      <c r="I831" s="658"/>
      <c r="J831" s="3" t="str">
        <f t="shared" si="61"/>
        <v/>
      </c>
      <c r="K831" s="284"/>
    </row>
    <row r="832" spans="2:11" ht="16.2" hidden="1">
      <c r="B832" s="210"/>
      <c r="C832" s="205">
        <v>2989</v>
      </c>
      <c r="D832" s="222" t="s">
        <v>235</v>
      </c>
      <c r="E832" s="654"/>
      <c r="F832" s="655"/>
      <c r="G832" s="656"/>
      <c r="H832" s="654"/>
      <c r="I832" s="655"/>
      <c r="J832" s="3" t="str">
        <f t="shared" si="61"/>
        <v/>
      </c>
      <c r="K832" s="284"/>
    </row>
    <row r="833" spans="2:11" ht="32.4" hidden="1">
      <c r="B833" s="179"/>
      <c r="C833" s="196">
        <v>2990</v>
      </c>
      <c r="D833" s="223" t="s">
        <v>236</v>
      </c>
      <c r="E833" s="648"/>
      <c r="F833" s="649"/>
      <c r="G833" s="650"/>
      <c r="H833" s="648"/>
      <c r="I833" s="649"/>
      <c r="J833" s="3" t="str">
        <f t="shared" si="61"/>
        <v/>
      </c>
      <c r="K833" s="284"/>
    </row>
    <row r="834" spans="2:11" ht="16.2" hidden="1">
      <c r="B834" s="179"/>
      <c r="C834" s="196">
        <v>2991</v>
      </c>
      <c r="D834" s="223" t="s">
        <v>237</v>
      </c>
      <c r="E834" s="648"/>
      <c r="F834" s="649"/>
      <c r="G834" s="650"/>
      <c r="H834" s="648"/>
      <c r="I834" s="649"/>
      <c r="J834" s="3" t="str">
        <f t="shared" si="61"/>
        <v/>
      </c>
      <c r="K834" s="284"/>
    </row>
    <row r="835" spans="2:11" ht="16.2" hidden="1">
      <c r="B835" s="179"/>
      <c r="C835" s="175">
        <v>2992</v>
      </c>
      <c r="D835" s="660" t="s">
        <v>238</v>
      </c>
      <c r="E835" s="632"/>
      <c r="F835" s="633"/>
      <c r="G835" s="634"/>
      <c r="H835" s="632"/>
      <c r="I835" s="633"/>
      <c r="J835" s="3" t="str">
        <f t="shared" si="61"/>
        <v/>
      </c>
      <c r="K835" s="284"/>
    </row>
    <row r="836" spans="2:11" hidden="1">
      <c r="B836" s="168">
        <v>3300</v>
      </c>
      <c r="C836" s="225" t="s">
        <v>239</v>
      </c>
      <c r="D836" s="215"/>
      <c r="E836" s="626">
        <f>SUM(E837:E841)</f>
        <v>0</v>
      </c>
      <c r="F836" s="627">
        <f>SUM(F837:F841)</f>
        <v>0</v>
      </c>
      <c r="G836" s="628">
        <f>SUM(G837:G841)</f>
        <v>0</v>
      </c>
      <c r="H836" s="626">
        <f>SUM(H837:H841)</f>
        <v>0</v>
      </c>
      <c r="I836" s="627">
        <f>SUM(I837:I841)</f>
        <v>0</v>
      </c>
      <c r="J836" s="3" t="str">
        <f t="shared" si="61"/>
        <v/>
      </c>
      <c r="K836" s="284"/>
    </row>
    <row r="837" spans="2:11" hidden="1">
      <c r="B837" s="178"/>
      <c r="C837" s="172">
        <v>3301</v>
      </c>
      <c r="D837" s="226" t="s">
        <v>240</v>
      </c>
      <c r="E837" s="661">
        <v>0</v>
      </c>
      <c r="F837" s="662">
        <v>0</v>
      </c>
      <c r="G837" s="663">
        <v>0</v>
      </c>
      <c r="H837" s="661">
        <v>0</v>
      </c>
      <c r="I837" s="662">
        <v>0</v>
      </c>
      <c r="J837" s="3" t="str">
        <f t="shared" si="61"/>
        <v/>
      </c>
      <c r="K837" s="284"/>
    </row>
    <row r="838" spans="2:11" hidden="1">
      <c r="B838" s="178"/>
      <c r="C838" s="180">
        <v>3302</v>
      </c>
      <c r="D838" s="227" t="s">
        <v>241</v>
      </c>
      <c r="E838" s="638">
        <v>0</v>
      </c>
      <c r="F838" s="639">
        <v>0</v>
      </c>
      <c r="G838" s="640">
        <v>0</v>
      </c>
      <c r="H838" s="638">
        <v>0</v>
      </c>
      <c r="I838" s="639">
        <v>0</v>
      </c>
      <c r="J838" s="3" t="str">
        <f t="shared" ref="J838:J869" si="62">(IF(OR($E838&lt;&gt;0,$F838&lt;&gt;0,$G838&lt;&gt;0,$H838&lt;&gt;0,$I838&lt;&gt;0),$J$2,""))</f>
        <v/>
      </c>
      <c r="K838" s="284"/>
    </row>
    <row r="839" spans="2:11" hidden="1">
      <c r="B839" s="178"/>
      <c r="C839" s="180">
        <v>3304</v>
      </c>
      <c r="D839" s="227" t="s">
        <v>242</v>
      </c>
      <c r="E839" s="638">
        <v>0</v>
      </c>
      <c r="F839" s="639">
        <v>0</v>
      </c>
      <c r="G839" s="640">
        <v>0</v>
      </c>
      <c r="H839" s="638">
        <v>0</v>
      </c>
      <c r="I839" s="639">
        <v>0</v>
      </c>
      <c r="J839" s="3" t="str">
        <f t="shared" si="62"/>
        <v/>
      </c>
      <c r="K839" s="284"/>
    </row>
    <row r="840" spans="2:11" ht="31.2" hidden="1">
      <c r="B840" s="178"/>
      <c r="C840" s="175">
        <v>3306</v>
      </c>
      <c r="D840" s="228" t="s">
        <v>243</v>
      </c>
      <c r="E840" s="638">
        <v>0</v>
      </c>
      <c r="F840" s="639">
        <v>0</v>
      </c>
      <c r="G840" s="640">
        <v>0</v>
      </c>
      <c r="H840" s="638">
        <v>0</v>
      </c>
      <c r="I840" s="639">
        <v>0</v>
      </c>
      <c r="J840" s="3" t="str">
        <f t="shared" si="62"/>
        <v/>
      </c>
      <c r="K840" s="284"/>
    </row>
    <row r="841" spans="2:11" hidden="1">
      <c r="B841" s="178"/>
      <c r="C841" s="175">
        <v>3307</v>
      </c>
      <c r="D841" s="228" t="s">
        <v>244</v>
      </c>
      <c r="E841" s="664">
        <v>0</v>
      </c>
      <c r="F841" s="665">
        <v>0</v>
      </c>
      <c r="G841" s="666">
        <v>0</v>
      </c>
      <c r="H841" s="664">
        <v>0</v>
      </c>
      <c r="I841" s="665">
        <v>0</v>
      </c>
      <c r="J841" s="3" t="str">
        <f t="shared" si="62"/>
        <v/>
      </c>
      <c r="K841" s="284"/>
    </row>
    <row r="842" spans="2:11" hidden="1">
      <c r="B842" s="168">
        <v>3900</v>
      </c>
      <c r="C842" s="730" t="s">
        <v>245</v>
      </c>
      <c r="D842" s="730"/>
      <c r="E842" s="667">
        <v>0</v>
      </c>
      <c r="F842" s="668">
        <v>0</v>
      </c>
      <c r="G842" s="669">
        <v>0</v>
      </c>
      <c r="H842" s="667">
        <v>0</v>
      </c>
      <c r="I842" s="668">
        <v>0</v>
      </c>
      <c r="J842" s="3" t="str">
        <f t="shared" si="62"/>
        <v/>
      </c>
      <c r="K842" s="284"/>
    </row>
    <row r="843" spans="2:11" hidden="1">
      <c r="B843" s="168">
        <v>4000</v>
      </c>
      <c r="C843" s="730" t="s">
        <v>246</v>
      </c>
      <c r="D843" s="730"/>
      <c r="E843" s="641"/>
      <c r="F843" s="642"/>
      <c r="G843" s="643"/>
      <c r="H843" s="641"/>
      <c r="I843" s="642"/>
      <c r="J843" s="3" t="str">
        <f t="shared" si="62"/>
        <v/>
      </c>
      <c r="K843" s="284"/>
    </row>
    <row r="844" spans="2:11" hidden="1">
      <c r="B844" s="168">
        <v>4100</v>
      </c>
      <c r="C844" s="730" t="s">
        <v>247</v>
      </c>
      <c r="D844" s="730"/>
      <c r="E844" s="641"/>
      <c r="F844" s="642"/>
      <c r="G844" s="643"/>
      <c r="H844" s="641"/>
      <c r="I844" s="642"/>
      <c r="J844" s="3" t="str">
        <f t="shared" si="62"/>
        <v/>
      </c>
      <c r="K844" s="284"/>
    </row>
    <row r="845" spans="2:11" hidden="1">
      <c r="B845" s="168">
        <v>4200</v>
      </c>
      <c r="C845" s="730" t="s">
        <v>248</v>
      </c>
      <c r="D845" s="730"/>
      <c r="E845" s="626">
        <f>SUM(E846:E851)</f>
        <v>0</v>
      </c>
      <c r="F845" s="627">
        <f>SUM(F846:F851)</f>
        <v>0</v>
      </c>
      <c r="G845" s="628">
        <f>SUM(G846:G851)</f>
        <v>0</v>
      </c>
      <c r="H845" s="626">
        <f>SUM(H846:H851)</f>
        <v>0</v>
      </c>
      <c r="I845" s="627">
        <f>SUM(I846:I851)</f>
        <v>0</v>
      </c>
      <c r="J845" s="3" t="str">
        <f t="shared" si="62"/>
        <v/>
      </c>
      <c r="K845" s="284"/>
    </row>
    <row r="846" spans="2:11" ht="16.2" hidden="1">
      <c r="B846" s="230"/>
      <c r="C846" s="172">
        <v>4201</v>
      </c>
      <c r="D846" s="173" t="s">
        <v>249</v>
      </c>
      <c r="E846" s="629"/>
      <c r="F846" s="630"/>
      <c r="G846" s="631"/>
      <c r="H846" s="629"/>
      <c r="I846" s="630"/>
      <c r="J846" s="3" t="str">
        <f t="shared" si="62"/>
        <v/>
      </c>
      <c r="K846" s="284"/>
    </row>
    <row r="847" spans="2:11" ht="16.2" hidden="1">
      <c r="B847" s="230"/>
      <c r="C847" s="180">
        <v>4202</v>
      </c>
      <c r="D847" s="231" t="s">
        <v>250</v>
      </c>
      <c r="E847" s="635"/>
      <c r="F847" s="636"/>
      <c r="G847" s="637"/>
      <c r="H847" s="635"/>
      <c r="I847" s="636"/>
      <c r="J847" s="3" t="str">
        <f t="shared" si="62"/>
        <v/>
      </c>
      <c r="K847" s="284"/>
    </row>
    <row r="848" spans="2:11" ht="16.2" hidden="1">
      <c r="B848" s="230"/>
      <c r="C848" s="180">
        <v>4214</v>
      </c>
      <c r="D848" s="231" t="s">
        <v>251</v>
      </c>
      <c r="E848" s="635"/>
      <c r="F848" s="636"/>
      <c r="G848" s="637"/>
      <c r="H848" s="635"/>
      <c r="I848" s="636"/>
      <c r="J848" s="3" t="str">
        <f t="shared" si="62"/>
        <v/>
      </c>
      <c r="K848" s="284"/>
    </row>
    <row r="849" spans="2:11" ht="16.2" hidden="1">
      <c r="B849" s="230"/>
      <c r="C849" s="180">
        <v>4217</v>
      </c>
      <c r="D849" s="231" t="s">
        <v>252</v>
      </c>
      <c r="E849" s="635"/>
      <c r="F849" s="636"/>
      <c r="G849" s="637"/>
      <c r="H849" s="635"/>
      <c r="I849" s="636"/>
      <c r="J849" s="3" t="str">
        <f t="shared" si="62"/>
        <v/>
      </c>
      <c r="K849" s="284"/>
    </row>
    <row r="850" spans="2:11" ht="16.2" hidden="1">
      <c r="B850" s="230"/>
      <c r="C850" s="180">
        <v>4218</v>
      </c>
      <c r="D850" s="181" t="s">
        <v>253</v>
      </c>
      <c r="E850" s="635"/>
      <c r="F850" s="636"/>
      <c r="G850" s="637"/>
      <c r="H850" s="635"/>
      <c r="I850" s="636"/>
      <c r="J850" s="3" t="str">
        <f t="shared" si="62"/>
        <v/>
      </c>
      <c r="K850" s="284"/>
    </row>
    <row r="851" spans="2:11" ht="16.2" hidden="1">
      <c r="B851" s="230"/>
      <c r="C851" s="175">
        <v>4219</v>
      </c>
      <c r="D851" s="232" t="s">
        <v>254</v>
      </c>
      <c r="E851" s="632"/>
      <c r="F851" s="633"/>
      <c r="G851" s="634"/>
      <c r="H851" s="632"/>
      <c r="I851" s="633"/>
      <c r="J851" s="3" t="str">
        <f t="shared" si="62"/>
        <v/>
      </c>
      <c r="K851" s="284"/>
    </row>
    <row r="852" spans="2:11" hidden="1">
      <c r="B852" s="168">
        <v>4300</v>
      </c>
      <c r="C852" s="730" t="s">
        <v>255</v>
      </c>
      <c r="D852" s="730"/>
      <c r="E852" s="626">
        <f>SUM(E853:E855)</f>
        <v>0</v>
      </c>
      <c r="F852" s="627">
        <f>SUM(F853:F855)</f>
        <v>0</v>
      </c>
      <c r="G852" s="628">
        <f>SUM(G853:G855)</f>
        <v>0</v>
      </c>
      <c r="H852" s="626">
        <f>SUM(H853:H855)</f>
        <v>0</v>
      </c>
      <c r="I852" s="627">
        <f>SUM(I853:I855)</f>
        <v>0</v>
      </c>
      <c r="J852" s="3" t="str">
        <f t="shared" si="62"/>
        <v/>
      </c>
      <c r="K852" s="284"/>
    </row>
    <row r="853" spans="2:11" hidden="1">
      <c r="B853" s="230"/>
      <c r="C853" s="172">
        <v>4301</v>
      </c>
      <c r="D853" s="192" t="s">
        <v>256</v>
      </c>
      <c r="E853" s="629"/>
      <c r="F853" s="630"/>
      <c r="G853" s="631"/>
      <c r="H853" s="629"/>
      <c r="I853" s="630"/>
      <c r="J853" s="3" t="str">
        <f t="shared" si="62"/>
        <v/>
      </c>
      <c r="K853" s="284"/>
    </row>
    <row r="854" spans="2:11" ht="16.2" hidden="1">
      <c r="B854" s="230"/>
      <c r="C854" s="180">
        <v>4302</v>
      </c>
      <c r="D854" s="231" t="s">
        <v>257</v>
      </c>
      <c r="E854" s="635"/>
      <c r="F854" s="636"/>
      <c r="G854" s="637"/>
      <c r="H854" s="635"/>
      <c r="I854" s="636"/>
      <c r="J854" s="3" t="str">
        <f t="shared" si="62"/>
        <v/>
      </c>
      <c r="K854" s="284"/>
    </row>
    <row r="855" spans="2:11" ht="16.2" hidden="1">
      <c r="B855" s="230"/>
      <c r="C855" s="175">
        <v>4309</v>
      </c>
      <c r="D855" s="184" t="s">
        <v>258</v>
      </c>
      <c r="E855" s="632"/>
      <c r="F855" s="633"/>
      <c r="G855" s="634"/>
      <c r="H855" s="632"/>
      <c r="I855" s="633"/>
      <c r="J855" s="3" t="str">
        <f t="shared" si="62"/>
        <v/>
      </c>
      <c r="K855" s="284"/>
    </row>
    <row r="856" spans="2:11" hidden="1">
      <c r="B856" s="168">
        <v>4400</v>
      </c>
      <c r="C856" s="730" t="s">
        <v>259</v>
      </c>
      <c r="D856" s="730"/>
      <c r="E856" s="641"/>
      <c r="F856" s="642"/>
      <c r="G856" s="643"/>
      <c r="H856" s="641"/>
      <c r="I856" s="642"/>
      <c r="J856" s="3" t="str">
        <f t="shared" si="62"/>
        <v/>
      </c>
      <c r="K856" s="284"/>
    </row>
    <row r="857" spans="2:11" hidden="1">
      <c r="B857" s="168">
        <v>4500</v>
      </c>
      <c r="C857" s="730" t="s">
        <v>260</v>
      </c>
      <c r="D857" s="730"/>
      <c r="E857" s="641"/>
      <c r="F857" s="642"/>
      <c r="G857" s="643"/>
      <c r="H857" s="641"/>
      <c r="I857" s="642"/>
      <c r="J857" s="3" t="str">
        <f t="shared" si="62"/>
        <v/>
      </c>
      <c r="K857" s="284"/>
    </row>
    <row r="858" spans="2:11" hidden="1">
      <c r="B858" s="168">
        <v>4600</v>
      </c>
      <c r="C858" s="736" t="s">
        <v>261</v>
      </c>
      <c r="D858" s="736"/>
      <c r="E858" s="641"/>
      <c r="F858" s="642"/>
      <c r="G858" s="643"/>
      <c r="H858" s="641"/>
      <c r="I858" s="642"/>
      <c r="J858" s="3" t="str">
        <f t="shared" si="62"/>
        <v/>
      </c>
      <c r="K858" s="284"/>
    </row>
    <row r="859" spans="2:11" hidden="1">
      <c r="B859" s="168">
        <v>4900</v>
      </c>
      <c r="C859" s="730" t="s">
        <v>262</v>
      </c>
      <c r="D859" s="730"/>
      <c r="E859" s="626">
        <f>+E860+E861</f>
        <v>0</v>
      </c>
      <c r="F859" s="627">
        <f>+F860+F861</f>
        <v>0</v>
      </c>
      <c r="G859" s="628">
        <f>+G860+G861</f>
        <v>0</v>
      </c>
      <c r="H859" s="626">
        <f>+H860+H861</f>
        <v>0</v>
      </c>
      <c r="I859" s="627">
        <f>+I860+I861</f>
        <v>0</v>
      </c>
      <c r="J859" s="3" t="str">
        <f t="shared" si="62"/>
        <v/>
      </c>
      <c r="K859" s="284"/>
    </row>
    <row r="860" spans="2:11" ht="16.2" hidden="1">
      <c r="B860" s="230"/>
      <c r="C860" s="172">
        <v>4901</v>
      </c>
      <c r="D860" s="233" t="s">
        <v>263</v>
      </c>
      <c r="E860" s="629"/>
      <c r="F860" s="630"/>
      <c r="G860" s="631"/>
      <c r="H860" s="629"/>
      <c r="I860" s="630"/>
      <c r="J860" s="3" t="str">
        <f t="shared" si="62"/>
        <v/>
      </c>
      <c r="K860" s="284"/>
    </row>
    <row r="861" spans="2:11" ht="16.2" hidden="1">
      <c r="B861" s="230"/>
      <c r="C861" s="175">
        <v>4902</v>
      </c>
      <c r="D861" s="184" t="s">
        <v>264</v>
      </c>
      <c r="E861" s="632"/>
      <c r="F861" s="633"/>
      <c r="G861" s="634"/>
      <c r="H861" s="632"/>
      <c r="I861" s="633"/>
      <c r="J861" s="3" t="str">
        <f t="shared" si="62"/>
        <v/>
      </c>
      <c r="K861" s="284"/>
    </row>
    <row r="862" spans="2:11">
      <c r="B862" s="234">
        <v>5100</v>
      </c>
      <c r="C862" s="737" t="s">
        <v>265</v>
      </c>
      <c r="D862" s="737"/>
      <c r="E862" s="641">
        <v>59000</v>
      </c>
      <c r="F862" s="642">
        <v>0</v>
      </c>
      <c r="G862" s="643">
        <v>0</v>
      </c>
      <c r="H862" s="641">
        <v>0</v>
      </c>
      <c r="I862" s="642">
        <v>0</v>
      </c>
      <c r="J862" s="3">
        <f t="shared" si="62"/>
        <v>1</v>
      </c>
      <c r="K862" s="284"/>
    </row>
    <row r="863" spans="2:11">
      <c r="B863" s="234">
        <v>5200</v>
      </c>
      <c r="C863" s="737" t="s">
        <v>266</v>
      </c>
      <c r="D863" s="737"/>
      <c r="E863" s="626">
        <f>SUM(E864:E870)</f>
        <v>9300</v>
      </c>
      <c r="F863" s="627">
        <f>SUM(F864:F870)</f>
        <v>0</v>
      </c>
      <c r="G863" s="628">
        <f>SUM(G864:G870)</f>
        <v>0</v>
      </c>
      <c r="H863" s="626">
        <f>SUM(H864:H870)</f>
        <v>0</v>
      </c>
      <c r="I863" s="627">
        <f>SUM(I864:I870)</f>
        <v>0</v>
      </c>
      <c r="J863" s="3">
        <f t="shared" si="62"/>
        <v>1</v>
      </c>
      <c r="K863" s="284"/>
    </row>
    <row r="864" spans="2:11" ht="16.2">
      <c r="B864" s="236"/>
      <c r="C864" s="237">
        <v>5201</v>
      </c>
      <c r="D864" s="238" t="s">
        <v>267</v>
      </c>
      <c r="E864" s="629">
        <v>1200</v>
      </c>
      <c r="F864" s="630">
        <v>0</v>
      </c>
      <c r="G864" s="631">
        <v>0</v>
      </c>
      <c r="H864" s="629">
        <v>0</v>
      </c>
      <c r="I864" s="630">
        <v>0</v>
      </c>
      <c r="J864" s="3">
        <f t="shared" si="62"/>
        <v>1</v>
      </c>
      <c r="K864" s="284"/>
    </row>
    <row r="865" spans="2:11" ht="16.2" hidden="1">
      <c r="B865" s="236"/>
      <c r="C865" s="240">
        <v>5202</v>
      </c>
      <c r="D865" s="241" t="s">
        <v>268</v>
      </c>
      <c r="E865" s="635"/>
      <c r="F865" s="636"/>
      <c r="G865" s="637"/>
      <c r="H865" s="635"/>
      <c r="I865" s="636"/>
      <c r="J865" s="3" t="str">
        <f t="shared" si="62"/>
        <v/>
      </c>
      <c r="K865" s="284"/>
    </row>
    <row r="866" spans="2:11" ht="16.2">
      <c r="B866" s="236"/>
      <c r="C866" s="240">
        <v>5203</v>
      </c>
      <c r="D866" s="241" t="s">
        <v>269</v>
      </c>
      <c r="E866" s="635">
        <v>7000</v>
      </c>
      <c r="F866" s="636">
        <v>0</v>
      </c>
      <c r="G866" s="637">
        <v>0</v>
      </c>
      <c r="H866" s="635">
        <v>0</v>
      </c>
      <c r="I866" s="636">
        <v>0</v>
      </c>
      <c r="J866" s="3">
        <f t="shared" si="62"/>
        <v>1</v>
      </c>
      <c r="K866" s="284"/>
    </row>
    <row r="867" spans="2:11" ht="16.2" hidden="1">
      <c r="B867" s="236"/>
      <c r="C867" s="240">
        <v>5204</v>
      </c>
      <c r="D867" s="241" t="s">
        <v>270</v>
      </c>
      <c r="E867" s="635"/>
      <c r="F867" s="636"/>
      <c r="G867" s="637"/>
      <c r="H867" s="635"/>
      <c r="I867" s="636"/>
      <c r="J867" s="3" t="str">
        <f t="shared" si="62"/>
        <v/>
      </c>
      <c r="K867" s="284"/>
    </row>
    <row r="868" spans="2:11" ht="16.2">
      <c r="B868" s="236"/>
      <c r="C868" s="240">
        <v>5205</v>
      </c>
      <c r="D868" s="241" t="s">
        <v>271</v>
      </c>
      <c r="E868" s="635">
        <v>1100</v>
      </c>
      <c r="F868" s="636">
        <v>0</v>
      </c>
      <c r="G868" s="637">
        <v>0</v>
      </c>
      <c r="H868" s="635">
        <v>0</v>
      </c>
      <c r="I868" s="636">
        <v>0</v>
      </c>
      <c r="J868" s="3">
        <f t="shared" si="62"/>
        <v>1</v>
      </c>
      <c r="K868" s="284"/>
    </row>
    <row r="869" spans="2:11" ht="16.2" hidden="1">
      <c r="B869" s="236"/>
      <c r="C869" s="240">
        <v>5206</v>
      </c>
      <c r="D869" s="241" t="s">
        <v>272</v>
      </c>
      <c r="E869" s="635"/>
      <c r="F869" s="636"/>
      <c r="G869" s="637"/>
      <c r="H869" s="635"/>
      <c r="I869" s="636"/>
      <c r="J869" s="3" t="str">
        <f t="shared" si="62"/>
        <v/>
      </c>
      <c r="K869" s="284"/>
    </row>
    <row r="870" spans="2:11" ht="16.2" hidden="1">
      <c r="B870" s="236"/>
      <c r="C870" s="242">
        <v>5219</v>
      </c>
      <c r="D870" s="243" t="s">
        <v>273</v>
      </c>
      <c r="E870" s="632">
        <v>0</v>
      </c>
      <c r="F870" s="633">
        <v>0</v>
      </c>
      <c r="G870" s="634">
        <v>0</v>
      </c>
      <c r="H870" s="632">
        <v>0</v>
      </c>
      <c r="I870" s="633">
        <v>0</v>
      </c>
      <c r="J870" s="3" t="str">
        <f t="shared" ref="J870:J889" si="63">(IF(OR($E870&lt;&gt;0,$F870&lt;&gt;0,$G870&lt;&gt;0,$H870&lt;&gt;0,$I870&lt;&gt;0),$J$2,""))</f>
        <v/>
      </c>
      <c r="K870" s="284"/>
    </row>
    <row r="871" spans="2:11" hidden="1">
      <c r="B871" s="234">
        <v>5300</v>
      </c>
      <c r="C871" s="737" t="s">
        <v>274</v>
      </c>
      <c r="D871" s="737"/>
      <c r="E871" s="626">
        <f>SUM(E872:E873)</f>
        <v>0</v>
      </c>
      <c r="F871" s="627">
        <f>SUM(F872:F873)</f>
        <v>0</v>
      </c>
      <c r="G871" s="628">
        <f>SUM(G872:G873)</f>
        <v>0</v>
      </c>
      <c r="H871" s="626">
        <f>SUM(H872:H873)</f>
        <v>0</v>
      </c>
      <c r="I871" s="627">
        <f>SUM(I872:I873)</f>
        <v>0</v>
      </c>
      <c r="J871" s="3" t="str">
        <f t="shared" si="63"/>
        <v/>
      </c>
      <c r="K871" s="284"/>
    </row>
    <row r="872" spans="2:11" hidden="1">
      <c r="B872" s="236"/>
      <c r="C872" s="237">
        <v>5301</v>
      </c>
      <c r="D872" s="238" t="s">
        <v>275</v>
      </c>
      <c r="E872" s="629"/>
      <c r="F872" s="630"/>
      <c r="G872" s="631"/>
      <c r="H872" s="629"/>
      <c r="I872" s="630"/>
      <c r="J872" s="3" t="str">
        <f t="shared" si="63"/>
        <v/>
      </c>
      <c r="K872" s="284"/>
    </row>
    <row r="873" spans="2:11" ht="16.2" hidden="1">
      <c r="B873" s="236"/>
      <c r="C873" s="242">
        <v>5309</v>
      </c>
      <c r="D873" s="243" t="s">
        <v>276</v>
      </c>
      <c r="E873" s="632"/>
      <c r="F873" s="633"/>
      <c r="G873" s="634"/>
      <c r="H873" s="632"/>
      <c r="I873" s="633"/>
      <c r="J873" s="3" t="str">
        <f t="shared" si="63"/>
        <v/>
      </c>
      <c r="K873" s="284"/>
    </row>
    <row r="874" spans="2:11" hidden="1">
      <c r="B874" s="234">
        <v>5400</v>
      </c>
      <c r="C874" s="737" t="s">
        <v>277</v>
      </c>
      <c r="D874" s="737"/>
      <c r="E874" s="641"/>
      <c r="F874" s="642"/>
      <c r="G874" s="643"/>
      <c r="H874" s="641"/>
      <c r="I874" s="642"/>
      <c r="J874" s="3" t="str">
        <f t="shared" si="63"/>
        <v/>
      </c>
      <c r="K874" s="284"/>
    </row>
    <row r="875" spans="2:11" hidden="1">
      <c r="B875" s="168">
        <v>5500</v>
      </c>
      <c r="C875" s="730" t="s">
        <v>278</v>
      </c>
      <c r="D875" s="730"/>
      <c r="E875" s="626">
        <f>SUM(E876:E879)</f>
        <v>0</v>
      </c>
      <c r="F875" s="627">
        <f>SUM(F876:F879)</f>
        <v>0</v>
      </c>
      <c r="G875" s="628">
        <f>SUM(G876:G879)</f>
        <v>0</v>
      </c>
      <c r="H875" s="626">
        <f>SUM(H876:H879)</f>
        <v>0</v>
      </c>
      <c r="I875" s="627">
        <f>SUM(I876:I879)</f>
        <v>0</v>
      </c>
      <c r="J875" s="3" t="str">
        <f t="shared" si="63"/>
        <v/>
      </c>
      <c r="K875" s="284"/>
    </row>
    <row r="876" spans="2:11" ht="16.2" hidden="1">
      <c r="B876" s="230"/>
      <c r="C876" s="172">
        <v>5501</v>
      </c>
      <c r="D876" s="192" t="s">
        <v>279</v>
      </c>
      <c r="E876" s="629"/>
      <c r="F876" s="630"/>
      <c r="G876" s="631"/>
      <c r="H876" s="629"/>
      <c r="I876" s="630"/>
      <c r="J876" s="3" t="str">
        <f t="shared" si="63"/>
        <v/>
      </c>
      <c r="K876" s="284"/>
    </row>
    <row r="877" spans="2:11" ht="16.2" hidden="1">
      <c r="B877" s="230"/>
      <c r="C877" s="180">
        <v>5502</v>
      </c>
      <c r="D877" s="181" t="s">
        <v>280</v>
      </c>
      <c r="E877" s="635"/>
      <c r="F877" s="636"/>
      <c r="G877" s="637"/>
      <c r="H877" s="635"/>
      <c r="I877" s="636"/>
      <c r="J877" s="3" t="str">
        <f t="shared" si="63"/>
        <v/>
      </c>
      <c r="K877" s="284"/>
    </row>
    <row r="878" spans="2:11" ht="16.2" hidden="1">
      <c r="B878" s="230"/>
      <c r="C878" s="180">
        <v>5503</v>
      </c>
      <c r="D878" s="231" t="s">
        <v>281</v>
      </c>
      <c r="E878" s="635"/>
      <c r="F878" s="636"/>
      <c r="G878" s="637"/>
      <c r="H878" s="635"/>
      <c r="I878" s="636"/>
      <c r="J878" s="3" t="str">
        <f t="shared" si="63"/>
        <v/>
      </c>
      <c r="K878" s="284"/>
    </row>
    <row r="879" spans="2:11" ht="16.2" hidden="1">
      <c r="B879" s="230"/>
      <c r="C879" s="175">
        <v>5504</v>
      </c>
      <c r="D879" s="208" t="s">
        <v>282</v>
      </c>
      <c r="E879" s="632"/>
      <c r="F879" s="633"/>
      <c r="G879" s="634"/>
      <c r="H879" s="632"/>
      <c r="I879" s="633"/>
      <c r="J879" s="3" t="str">
        <f t="shared" si="63"/>
        <v/>
      </c>
      <c r="K879" s="284"/>
    </row>
    <row r="880" spans="2:11" ht="16.2" hidden="1">
      <c r="B880" s="234">
        <v>5700</v>
      </c>
      <c r="C880" s="738" t="s">
        <v>283</v>
      </c>
      <c r="D880" s="738"/>
      <c r="E880" s="626">
        <f>SUM(E881:E883)</f>
        <v>0</v>
      </c>
      <c r="F880" s="627">
        <f>SUM(F881:F883)</f>
        <v>0</v>
      </c>
      <c r="G880" s="628">
        <f>SUM(G881:G883)</f>
        <v>0</v>
      </c>
      <c r="H880" s="626">
        <f>SUM(H881:H883)</f>
        <v>0</v>
      </c>
      <c r="I880" s="627">
        <f>SUM(I881:I883)</f>
        <v>0</v>
      </c>
      <c r="J880" s="3" t="str">
        <f t="shared" si="63"/>
        <v/>
      </c>
      <c r="K880" s="284"/>
    </row>
    <row r="881" spans="2:11" ht="16.2" hidden="1">
      <c r="B881" s="236"/>
      <c r="C881" s="237">
        <v>5701</v>
      </c>
      <c r="D881" s="238" t="s">
        <v>284</v>
      </c>
      <c r="E881" s="629"/>
      <c r="F881" s="630"/>
      <c r="G881" s="631"/>
      <c r="H881" s="629"/>
      <c r="I881" s="630"/>
      <c r="J881" s="3" t="str">
        <f t="shared" si="63"/>
        <v/>
      </c>
      <c r="K881" s="284"/>
    </row>
    <row r="882" spans="2:11" ht="16.2" hidden="1">
      <c r="B882" s="236"/>
      <c r="C882" s="244">
        <v>5702</v>
      </c>
      <c r="D882" s="245" t="s">
        <v>285</v>
      </c>
      <c r="E882" s="645"/>
      <c r="F882" s="646"/>
      <c r="G882" s="647"/>
      <c r="H882" s="645"/>
      <c r="I882" s="646"/>
      <c r="J882" s="3" t="str">
        <f t="shared" si="63"/>
        <v/>
      </c>
      <c r="K882" s="284"/>
    </row>
    <row r="883" spans="2:11" hidden="1">
      <c r="B883" s="179"/>
      <c r="C883" s="246">
        <v>4071</v>
      </c>
      <c r="D883" s="247" t="s">
        <v>286</v>
      </c>
      <c r="E883" s="670"/>
      <c r="F883" s="671"/>
      <c r="G883" s="672"/>
      <c r="H883" s="670"/>
      <c r="I883" s="671"/>
      <c r="J883" s="3" t="str">
        <f t="shared" si="63"/>
        <v/>
      </c>
      <c r="K883" s="284"/>
    </row>
    <row r="884" spans="2:11" hidden="1">
      <c r="B884" s="387"/>
      <c r="C884" s="739" t="s">
        <v>287</v>
      </c>
      <c r="D884" s="739"/>
      <c r="E884" s="673"/>
      <c r="F884" s="673"/>
      <c r="G884" s="673"/>
      <c r="H884" s="673"/>
      <c r="I884" s="673"/>
      <c r="J884" s="3" t="str">
        <f t="shared" si="63"/>
        <v/>
      </c>
      <c r="K884" s="284"/>
    </row>
    <row r="885" spans="2:11" hidden="1">
      <c r="B885" s="251">
        <v>98</v>
      </c>
      <c r="C885" s="739" t="s">
        <v>287</v>
      </c>
      <c r="D885" s="739"/>
      <c r="E885" s="674"/>
      <c r="F885" s="675"/>
      <c r="G885" s="676"/>
      <c r="H885" s="676"/>
      <c r="I885" s="676"/>
      <c r="J885" s="3" t="str">
        <f t="shared" si="63"/>
        <v/>
      </c>
      <c r="K885" s="284"/>
    </row>
    <row r="886" spans="2:11" hidden="1">
      <c r="B886" s="677"/>
      <c r="C886" s="678"/>
      <c r="D886" s="679"/>
      <c r="E886" s="680"/>
      <c r="F886" s="680"/>
      <c r="G886" s="680"/>
      <c r="H886" s="680"/>
      <c r="I886" s="680"/>
      <c r="J886" s="3" t="str">
        <f t="shared" si="63"/>
        <v/>
      </c>
      <c r="K886" s="284"/>
    </row>
    <row r="887" spans="2:11" hidden="1">
      <c r="B887" s="681"/>
      <c r="C887" s="15"/>
      <c r="D887" s="682"/>
      <c r="E887" s="136"/>
      <c r="F887" s="136"/>
      <c r="G887" s="136"/>
      <c r="H887" s="136"/>
      <c r="I887" s="136"/>
      <c r="J887" s="3" t="str">
        <f t="shared" si="63"/>
        <v/>
      </c>
      <c r="K887" s="284"/>
    </row>
    <row r="888" spans="2:11" hidden="1">
      <c r="B888" s="681"/>
      <c r="C888" s="15"/>
      <c r="D888" s="682"/>
      <c r="E888" s="136"/>
      <c r="F888" s="136"/>
      <c r="G888" s="136"/>
      <c r="H888" s="136"/>
      <c r="I888" s="136"/>
      <c r="J888" s="3" t="str">
        <f t="shared" si="63"/>
        <v/>
      </c>
      <c r="K888" s="284"/>
    </row>
    <row r="889" spans="2:11" ht="16.2">
      <c r="B889" s="683"/>
      <c r="C889" s="259" t="s">
        <v>171</v>
      </c>
      <c r="D889" s="684">
        <f>+B889</f>
        <v>0</v>
      </c>
      <c r="E889" s="685">
        <f>SUM(E774,E777,E783,E791,E792,E810,E814,E820,E823,E824,E825,E826,E827,E836,E842,E843,E844,E845,E852,E856,E857,E858,E859,E862,E863,E871,E874,E875,E880)+E885</f>
        <v>176200</v>
      </c>
      <c r="F889" s="686">
        <f>SUM(F774,F777,F783,F791,F792,F810,F814,F820,F823,F824,F825,F826,F827,F836,F842,F843,F844,F845,F852,F856,F857,F858,F859,F862,F863,F871,F874,F875,F880)+F885</f>
        <v>120000</v>
      </c>
      <c r="G889" s="687">
        <f>SUM(G774,G777,G783,G791,G792,G810,G814,G820,G823,G824,G825,G826,G827,G836,G842,G843,G844,G845,G852,G856,G857,G858,G859,G862,G863,G871,G874,G875,G880)+G885</f>
        <v>120600</v>
      </c>
      <c r="H889" s="685">
        <f>SUM(H774,H777,H783,H791,H792,H810,H814,H820,H823,H824,H825,H826,H827,H836,H842,H843,H844,H845,H852,H856,H857,H858,H859,H862,H863,H871,H874,H875,H880)+H885</f>
        <v>110000</v>
      </c>
      <c r="I889" s="686">
        <f>SUM(I774,I777,I783,I791,I792,I810,I814,I820,I823,I824,I825,I826,I827,I836,I842,I843,I844,I845,I852,I856,I857,I858,I859,I862,I863,I871,I874,I875,I880)+I885</f>
        <v>112000</v>
      </c>
      <c r="J889" s="3">
        <f t="shared" si="63"/>
        <v>1</v>
      </c>
      <c r="K889" s="688" t="str">
        <f>LEFT(C771,1)</f>
        <v>3</v>
      </c>
    </row>
    <row r="890" spans="2:11">
      <c r="B890" s="689" t="s">
        <v>1762</v>
      </c>
      <c r="C890" s="690"/>
      <c r="J890" s="3">
        <v>1</v>
      </c>
    </row>
    <row r="891" spans="2:11">
      <c r="B891" s="691"/>
      <c r="C891" s="691"/>
      <c r="D891" s="692"/>
      <c r="E891" s="691"/>
      <c r="F891" s="691"/>
      <c r="G891" s="691"/>
      <c r="H891" s="691"/>
      <c r="I891" s="691"/>
      <c r="J891" s="3">
        <v>1</v>
      </c>
    </row>
    <row r="892" spans="2:11">
      <c r="B892" s="584"/>
      <c r="C892" s="584"/>
      <c r="D892" s="584"/>
      <c r="E892" s="584"/>
      <c r="F892" s="584"/>
      <c r="G892" s="584"/>
      <c r="H892" s="584"/>
      <c r="I892" s="584"/>
      <c r="J892" s="3">
        <v>1</v>
      </c>
    </row>
    <row r="893" spans="2:11" hidden="1">
      <c r="B893" s="584"/>
      <c r="C893" s="584"/>
      <c r="D893" s="584"/>
      <c r="E893" s="584"/>
      <c r="F893" s="584"/>
      <c r="G893" s="584"/>
      <c r="H893" s="584"/>
      <c r="I893" s="584"/>
      <c r="J893" s="3" t="str">
        <f>(IF(OR($E893&lt;&gt;0,$F893&lt;&gt;0,$G893&lt;&gt;0,$H893&lt;&gt;0,$I893&lt;&gt;0),$J$2,""))</f>
        <v/>
      </c>
    </row>
    <row r="894" spans="2:11" hidden="1">
      <c r="B894" s="293"/>
      <c r="C894" s="293"/>
      <c r="D894" s="360"/>
      <c r="E894" s="592"/>
      <c r="F894" s="592"/>
      <c r="G894" s="592"/>
      <c r="H894" s="592"/>
      <c r="I894" s="592"/>
      <c r="J894" s="3" t="str">
        <f>(IF(OR($E894&lt;&gt;0,$F894&lt;&gt;0,$G894&lt;&gt;0,$H894&lt;&gt;0,$I894&lt;&gt;0),$J$2,""))</f>
        <v/>
      </c>
    </row>
    <row r="895" spans="2:11">
      <c r="B895" s="293"/>
      <c r="C895" s="593"/>
      <c r="D895" s="594"/>
      <c r="E895" s="592"/>
      <c r="F895" s="592"/>
      <c r="G895" s="592"/>
      <c r="H895" s="592"/>
      <c r="I895" s="592"/>
      <c r="J895" s="3">
        <v>1</v>
      </c>
    </row>
    <row r="896" spans="2:11">
      <c r="B896" s="734" t="str">
        <f>$B$7</f>
        <v>ПРОГНОЗА ЗА ПЕРИОДА 2022-2025 г. НА ПОСТЪПЛЕНИЯТА ОТ МЕСТНИ ПРИХОДИ  И НА РАЗХОДИТЕ ЗА МЕСТНИ ДЕЙНОСТИ</v>
      </c>
      <c r="C896" s="734"/>
      <c r="D896" s="734"/>
      <c r="E896" s="596"/>
      <c r="F896" s="147"/>
      <c r="G896" s="147"/>
      <c r="H896" s="147"/>
      <c r="I896" s="147"/>
      <c r="J896" s="3">
        <v>1</v>
      </c>
    </row>
    <row r="897" spans="2:11">
      <c r="B897" s="142"/>
      <c r="C897" s="257"/>
      <c r="D897" s="263"/>
      <c r="E897" s="597" t="s">
        <v>9</v>
      </c>
      <c r="F897" s="597" t="s">
        <v>10</v>
      </c>
      <c r="G897" s="598" t="s">
        <v>1756</v>
      </c>
      <c r="H897" s="599"/>
      <c r="I897" s="600"/>
      <c r="J897" s="3">
        <v>1</v>
      </c>
    </row>
    <row r="898" spans="2:11" ht="17.399999999999999">
      <c r="B898" s="696" t="str">
        <f>$B$9</f>
        <v>Маджарово</v>
      </c>
      <c r="C898" s="696"/>
      <c r="D898" s="696"/>
      <c r="E898" s="20">
        <f>$E$9</f>
        <v>44562</v>
      </c>
      <c r="F898" s="21">
        <f>$F$9</f>
        <v>46022</v>
      </c>
      <c r="G898" s="147"/>
      <c r="H898" s="147"/>
      <c r="I898" s="147"/>
      <c r="J898" s="3">
        <v>1</v>
      </c>
    </row>
    <row r="899" spans="2:11">
      <c r="B899" s="142" t="str">
        <f>$B$10</f>
        <v>(наименование на разпоредителя с бюджет)</v>
      </c>
      <c r="C899" s="142"/>
      <c r="D899" s="143"/>
      <c r="E899" s="147"/>
      <c r="F899" s="147"/>
      <c r="G899" s="147"/>
      <c r="H899" s="147"/>
      <c r="I899" s="147"/>
      <c r="J899" s="3">
        <v>1</v>
      </c>
    </row>
    <row r="900" spans="2:11">
      <c r="B900" s="142"/>
      <c r="C900" s="142"/>
      <c r="D900" s="143"/>
      <c r="E900" s="147"/>
      <c r="F900" s="147"/>
      <c r="G900" s="147"/>
      <c r="H900" s="147"/>
      <c r="I900" s="147"/>
      <c r="J900" s="3">
        <v>1</v>
      </c>
    </row>
    <row r="901" spans="2:11" ht="18">
      <c r="B901" s="735" t="str">
        <f>$B$12</f>
        <v>Маджарово</v>
      </c>
      <c r="C901" s="735"/>
      <c r="D901" s="735"/>
      <c r="E901" s="601" t="s">
        <v>174</v>
      </c>
      <c r="F901" s="602" t="str">
        <f>$F$12</f>
        <v>7604</v>
      </c>
      <c r="G901" s="147"/>
      <c r="H901" s="147"/>
      <c r="I901" s="147"/>
      <c r="J901" s="3">
        <v>1</v>
      </c>
    </row>
    <row r="902" spans="2:11">
      <c r="B902" s="144" t="str">
        <f>$B$13</f>
        <v>(наименование на първостепенния разпоредител с бюджет)</v>
      </c>
      <c r="C902" s="142"/>
      <c r="D902" s="143"/>
      <c r="E902" s="596"/>
      <c r="F902" s="147"/>
      <c r="G902" s="147"/>
      <c r="H902" s="147"/>
      <c r="I902" s="147"/>
      <c r="J902" s="3">
        <v>1</v>
      </c>
    </row>
    <row r="903" spans="2:11">
      <c r="B903" s="146"/>
      <c r="C903" s="147"/>
      <c r="D903" s="295"/>
      <c r="E903" s="136"/>
      <c r="F903" s="136"/>
      <c r="G903" s="136"/>
      <c r="H903" s="136"/>
      <c r="I903" s="136"/>
      <c r="J903" s="3">
        <v>1</v>
      </c>
    </row>
    <row r="904" spans="2:11">
      <c r="B904" s="142"/>
      <c r="C904" s="257"/>
      <c r="D904" s="263"/>
      <c r="E904" s="147"/>
      <c r="F904" s="147"/>
      <c r="G904" s="147"/>
      <c r="H904" s="147"/>
      <c r="I904" s="147"/>
      <c r="J904" s="3">
        <v>1</v>
      </c>
    </row>
    <row r="905" spans="2:11" ht="16.8">
      <c r="B905" s="152"/>
      <c r="C905" s="153"/>
      <c r="D905" s="603" t="s">
        <v>1757</v>
      </c>
      <c r="E905" s="35" t="str">
        <f>$E$19</f>
        <v>Годишен отчет</v>
      </c>
      <c r="F905" s="36" t="str">
        <f>$F$19</f>
        <v>Бюджет</v>
      </c>
      <c r="G905" s="36" t="str">
        <f>$G$19</f>
        <v>Прогноза</v>
      </c>
      <c r="H905" s="36" t="str">
        <f>$H$19</f>
        <v>Прогноза</v>
      </c>
      <c r="I905" s="36" t="str">
        <f>$I$19</f>
        <v>Прогноза</v>
      </c>
      <c r="J905" s="3">
        <v>1</v>
      </c>
    </row>
    <row r="906" spans="2:11" ht="16.2">
      <c r="B906" s="155" t="s">
        <v>19</v>
      </c>
      <c r="C906" s="156" t="s">
        <v>20</v>
      </c>
      <c r="D906" s="604" t="s">
        <v>1758</v>
      </c>
      <c r="E906" s="40">
        <f>$E$20</f>
        <v>2021</v>
      </c>
      <c r="F906" s="41">
        <f>$F$20</f>
        <v>2022</v>
      </c>
      <c r="G906" s="41">
        <f>$G$20</f>
        <v>2023</v>
      </c>
      <c r="H906" s="41">
        <f>$H$20</f>
        <v>2024</v>
      </c>
      <c r="I906" s="41">
        <f>$I$20</f>
        <v>2025</v>
      </c>
      <c r="J906" s="3">
        <v>1</v>
      </c>
    </row>
    <row r="907" spans="2:11" ht="18">
      <c r="B907" s="159"/>
      <c r="C907" s="160"/>
      <c r="D907" s="605" t="s">
        <v>177</v>
      </c>
      <c r="E907" s="46"/>
      <c r="F907" s="47"/>
      <c r="G907" s="48"/>
      <c r="H907" s="46"/>
      <c r="I907" s="47"/>
      <c r="J907" s="3">
        <v>1</v>
      </c>
    </row>
    <row r="908" spans="2:11">
      <c r="B908" s="606"/>
      <c r="C908" s="607" t="e">
        <f>VLOOKUP(D908,OP_LIST2,2,FALSE)</f>
        <v>#N/A</v>
      </c>
      <c r="D908" s="608"/>
      <c r="E908" s="609"/>
      <c r="F908" s="610"/>
      <c r="G908" s="611"/>
      <c r="H908" s="609"/>
      <c r="I908" s="610"/>
      <c r="J908" s="3">
        <v>1</v>
      </c>
    </row>
    <row r="909" spans="2:11">
      <c r="B909" s="612"/>
      <c r="C909" s="613">
        <f>VLOOKUP(D910,GROUPS2,2,FALSE)</f>
        <v>503</v>
      </c>
      <c r="D909" s="608" t="s">
        <v>1759</v>
      </c>
      <c r="E909" s="614"/>
      <c r="F909" s="615"/>
      <c r="G909" s="616"/>
      <c r="H909" s="614"/>
      <c r="I909" s="615"/>
      <c r="J909" s="3">
        <v>1</v>
      </c>
    </row>
    <row r="910" spans="2:11" ht="31.2">
      <c r="B910" s="617"/>
      <c r="C910" s="618">
        <f>+C909</f>
        <v>503</v>
      </c>
      <c r="D910" s="619" t="s">
        <v>1719</v>
      </c>
      <c r="E910" s="614"/>
      <c r="F910" s="615"/>
      <c r="G910" s="616"/>
      <c r="H910" s="614"/>
      <c r="I910" s="615"/>
      <c r="J910" s="3">
        <v>1</v>
      </c>
    </row>
    <row r="911" spans="2:11">
      <c r="B911" s="620"/>
      <c r="C911" s="621"/>
      <c r="D911" s="622" t="s">
        <v>1760</v>
      </c>
      <c r="E911" s="623"/>
      <c r="F911" s="624"/>
      <c r="G911" s="625"/>
      <c r="H911" s="623"/>
      <c r="I911" s="624"/>
      <c r="J911" s="3">
        <v>1</v>
      </c>
    </row>
    <row r="912" spans="2:11" hidden="1">
      <c r="B912" s="168">
        <v>100</v>
      </c>
      <c r="C912" s="727" t="s">
        <v>178</v>
      </c>
      <c r="D912" s="727"/>
      <c r="E912" s="626">
        <f>SUM(E913:E914)</f>
        <v>0</v>
      </c>
      <c r="F912" s="627">
        <f>SUM(F913:F914)</f>
        <v>0</v>
      </c>
      <c r="G912" s="628">
        <f>SUM(G913:G914)</f>
        <v>0</v>
      </c>
      <c r="H912" s="626">
        <f>SUM(H913:H914)</f>
        <v>0</v>
      </c>
      <c r="I912" s="627">
        <f>SUM(I913:I914)</f>
        <v>0</v>
      </c>
      <c r="J912" s="3" t="str">
        <f t="shared" ref="J912:J943" si="64">(IF(OR($E912&lt;&gt;0,$F912&lt;&gt;0,$G912&lt;&gt;0,$H912&lt;&gt;0,$I912&lt;&gt;0),$J$2,""))</f>
        <v/>
      </c>
      <c r="K912" s="284"/>
    </row>
    <row r="913" spans="2:11" ht="16.2" hidden="1">
      <c r="B913" s="171"/>
      <c r="C913" s="172">
        <v>101</v>
      </c>
      <c r="D913" s="173" t="s">
        <v>179</v>
      </c>
      <c r="E913" s="629">
        <v>0</v>
      </c>
      <c r="F913" s="630">
        <v>0</v>
      </c>
      <c r="G913" s="631">
        <v>0</v>
      </c>
      <c r="H913" s="629">
        <v>0</v>
      </c>
      <c r="I913" s="630">
        <v>0</v>
      </c>
      <c r="J913" s="3" t="str">
        <f t="shared" si="64"/>
        <v/>
      </c>
      <c r="K913" s="284"/>
    </row>
    <row r="914" spans="2:11" ht="16.2" hidden="1">
      <c r="B914" s="171"/>
      <c r="C914" s="175">
        <v>102</v>
      </c>
      <c r="D914" s="176" t="s">
        <v>180</v>
      </c>
      <c r="E914" s="632"/>
      <c r="F914" s="633"/>
      <c r="G914" s="634"/>
      <c r="H914" s="632"/>
      <c r="I914" s="633"/>
      <c r="J914" s="3" t="str">
        <f t="shared" si="64"/>
        <v/>
      </c>
      <c r="K914" s="284"/>
    </row>
    <row r="915" spans="2:11">
      <c r="B915" s="168">
        <v>200</v>
      </c>
      <c r="C915" s="728" t="s">
        <v>181</v>
      </c>
      <c r="D915" s="728"/>
      <c r="E915" s="626">
        <f>SUM(E916:E920)</f>
        <v>124400</v>
      </c>
      <c r="F915" s="627">
        <f>SUM(F916:F920)</f>
        <v>0</v>
      </c>
      <c r="G915" s="628">
        <f>SUM(G916:G920)</f>
        <v>0</v>
      </c>
      <c r="H915" s="626">
        <f>SUM(H916:H920)</f>
        <v>0</v>
      </c>
      <c r="I915" s="627">
        <f>SUM(I916:I920)</f>
        <v>0</v>
      </c>
      <c r="J915" s="3">
        <f t="shared" si="64"/>
        <v>1</v>
      </c>
      <c r="K915" s="284"/>
    </row>
    <row r="916" spans="2:11" ht="16.2">
      <c r="B916" s="178"/>
      <c r="C916" s="172">
        <v>201</v>
      </c>
      <c r="D916" s="173" t="s">
        <v>182</v>
      </c>
      <c r="E916" s="629">
        <v>124400</v>
      </c>
      <c r="F916" s="630">
        <v>0</v>
      </c>
      <c r="G916" s="631">
        <v>0</v>
      </c>
      <c r="H916" s="629">
        <v>0</v>
      </c>
      <c r="I916" s="630">
        <v>0</v>
      </c>
      <c r="J916" s="3">
        <f t="shared" si="64"/>
        <v>1</v>
      </c>
      <c r="K916" s="284"/>
    </row>
    <row r="917" spans="2:11" ht="16.2" hidden="1">
      <c r="B917" s="179"/>
      <c r="C917" s="180">
        <v>202</v>
      </c>
      <c r="D917" s="181" t="s">
        <v>183</v>
      </c>
      <c r="E917" s="635"/>
      <c r="F917" s="636"/>
      <c r="G917" s="637"/>
      <c r="H917" s="635"/>
      <c r="I917" s="636"/>
      <c r="J917" s="3" t="str">
        <f t="shared" si="64"/>
        <v/>
      </c>
      <c r="K917" s="284"/>
    </row>
    <row r="918" spans="2:11" ht="16.2" hidden="1">
      <c r="B918" s="179"/>
      <c r="C918" s="180">
        <v>205</v>
      </c>
      <c r="D918" s="181" t="s">
        <v>184</v>
      </c>
      <c r="E918" s="635"/>
      <c r="F918" s="636"/>
      <c r="G918" s="637"/>
      <c r="H918" s="635"/>
      <c r="I918" s="636"/>
      <c r="J918" s="3" t="str">
        <f t="shared" si="64"/>
        <v/>
      </c>
      <c r="K918" s="284"/>
    </row>
    <row r="919" spans="2:11" ht="16.2" hidden="1">
      <c r="B919" s="179"/>
      <c r="C919" s="180">
        <v>208</v>
      </c>
      <c r="D919" s="183" t="s">
        <v>185</v>
      </c>
      <c r="E919" s="635"/>
      <c r="F919" s="636"/>
      <c r="G919" s="637"/>
      <c r="H919" s="635"/>
      <c r="I919" s="636"/>
      <c r="J919" s="3" t="str">
        <f t="shared" si="64"/>
        <v/>
      </c>
      <c r="K919" s="284"/>
    </row>
    <row r="920" spans="2:11" ht="16.2" hidden="1">
      <c r="B920" s="178"/>
      <c r="C920" s="175">
        <v>209</v>
      </c>
      <c r="D920" s="184" t="s">
        <v>186</v>
      </c>
      <c r="E920" s="632"/>
      <c r="F920" s="633"/>
      <c r="G920" s="634"/>
      <c r="H920" s="632"/>
      <c r="I920" s="633"/>
      <c r="J920" s="3" t="str">
        <f t="shared" si="64"/>
        <v/>
      </c>
      <c r="K920" s="284"/>
    </row>
    <row r="921" spans="2:11">
      <c r="B921" s="168">
        <v>500</v>
      </c>
      <c r="C921" s="728" t="s">
        <v>187</v>
      </c>
      <c r="D921" s="728"/>
      <c r="E921" s="626">
        <f>SUM(E922:E928)</f>
        <v>23700</v>
      </c>
      <c r="F921" s="627">
        <f>SUM(F922:F928)</f>
        <v>0</v>
      </c>
      <c r="G921" s="628">
        <f>SUM(G922:G928)</f>
        <v>0</v>
      </c>
      <c r="H921" s="626">
        <f>SUM(H922:H928)</f>
        <v>0</v>
      </c>
      <c r="I921" s="627">
        <f>SUM(I922:I928)</f>
        <v>0</v>
      </c>
      <c r="J921" s="3">
        <f t="shared" si="64"/>
        <v>1</v>
      </c>
      <c r="K921" s="284"/>
    </row>
    <row r="922" spans="2:11" ht="16.2">
      <c r="B922" s="178"/>
      <c r="C922" s="185">
        <v>551</v>
      </c>
      <c r="D922" s="186" t="s">
        <v>188</v>
      </c>
      <c r="E922" s="629">
        <v>15400</v>
      </c>
      <c r="F922" s="630">
        <v>0</v>
      </c>
      <c r="G922" s="631">
        <v>0</v>
      </c>
      <c r="H922" s="629">
        <v>0</v>
      </c>
      <c r="I922" s="630">
        <v>0</v>
      </c>
      <c r="J922" s="3">
        <f t="shared" si="64"/>
        <v>1</v>
      </c>
      <c r="K922" s="284"/>
    </row>
    <row r="923" spans="2:11" ht="16.2" hidden="1">
      <c r="B923" s="178"/>
      <c r="C923" s="187">
        <v>552</v>
      </c>
      <c r="D923" s="188" t="s">
        <v>189</v>
      </c>
      <c r="E923" s="635"/>
      <c r="F923" s="636"/>
      <c r="G923" s="637"/>
      <c r="H923" s="635"/>
      <c r="I923" s="636"/>
      <c r="J923" s="3" t="str">
        <f t="shared" si="64"/>
        <v/>
      </c>
      <c r="K923" s="284"/>
    </row>
    <row r="924" spans="2:11" ht="16.2" hidden="1">
      <c r="B924" s="189"/>
      <c r="C924" s="187">
        <v>558</v>
      </c>
      <c r="D924" s="190" t="s">
        <v>45</v>
      </c>
      <c r="E924" s="638">
        <v>0</v>
      </c>
      <c r="F924" s="639">
        <v>0</v>
      </c>
      <c r="G924" s="640">
        <v>0</v>
      </c>
      <c r="H924" s="638">
        <v>0</v>
      </c>
      <c r="I924" s="639">
        <v>0</v>
      </c>
      <c r="J924" s="3" t="str">
        <f t="shared" si="64"/>
        <v/>
      </c>
      <c r="K924" s="284"/>
    </row>
    <row r="925" spans="2:11" ht="16.2">
      <c r="B925" s="189"/>
      <c r="C925" s="187">
        <v>560</v>
      </c>
      <c r="D925" s="190" t="s">
        <v>190</v>
      </c>
      <c r="E925" s="635">
        <v>6000</v>
      </c>
      <c r="F925" s="636">
        <v>0</v>
      </c>
      <c r="G925" s="637">
        <v>0</v>
      </c>
      <c r="H925" s="635">
        <v>0</v>
      </c>
      <c r="I925" s="636">
        <v>0</v>
      </c>
      <c r="J925" s="3">
        <f t="shared" si="64"/>
        <v>1</v>
      </c>
      <c r="K925" s="284"/>
    </row>
    <row r="926" spans="2:11" ht="16.2">
      <c r="B926" s="189"/>
      <c r="C926" s="187">
        <v>580</v>
      </c>
      <c r="D926" s="188" t="s">
        <v>191</v>
      </c>
      <c r="E926" s="635">
        <v>2300</v>
      </c>
      <c r="F926" s="636">
        <v>0</v>
      </c>
      <c r="G926" s="637">
        <v>0</v>
      </c>
      <c r="H926" s="635">
        <v>0</v>
      </c>
      <c r="I926" s="636">
        <v>0</v>
      </c>
      <c r="J926" s="3">
        <f t="shared" si="64"/>
        <v>1</v>
      </c>
      <c r="K926" s="284"/>
    </row>
    <row r="927" spans="2:11" hidden="1">
      <c r="B927" s="178"/>
      <c r="C927" s="187">
        <v>588</v>
      </c>
      <c r="D927" s="188" t="s">
        <v>192</v>
      </c>
      <c r="E927" s="638">
        <v>0</v>
      </c>
      <c r="F927" s="639">
        <v>0</v>
      </c>
      <c r="G927" s="640">
        <v>0</v>
      </c>
      <c r="H927" s="638">
        <v>0</v>
      </c>
      <c r="I927" s="639">
        <v>0</v>
      </c>
      <c r="J927" s="3" t="str">
        <f t="shared" si="64"/>
        <v/>
      </c>
      <c r="K927" s="284"/>
    </row>
    <row r="928" spans="2:11" ht="31.8" hidden="1">
      <c r="B928" s="178"/>
      <c r="C928" s="175">
        <v>590</v>
      </c>
      <c r="D928" s="191" t="s">
        <v>193</v>
      </c>
      <c r="E928" s="632"/>
      <c r="F928" s="633"/>
      <c r="G928" s="634"/>
      <c r="H928" s="632"/>
      <c r="I928" s="633"/>
      <c r="J928" s="3" t="str">
        <f t="shared" si="64"/>
        <v/>
      </c>
      <c r="K928" s="284"/>
    </row>
    <row r="929" spans="2:11" hidden="1">
      <c r="B929" s="168">
        <v>800</v>
      </c>
      <c r="C929" s="729" t="s">
        <v>194</v>
      </c>
      <c r="D929" s="729"/>
      <c r="E929" s="641"/>
      <c r="F929" s="642"/>
      <c r="G929" s="643"/>
      <c r="H929" s="641"/>
      <c r="I929" s="642"/>
      <c r="J929" s="3" t="str">
        <f t="shared" si="64"/>
        <v/>
      </c>
      <c r="K929" s="284"/>
    </row>
    <row r="930" spans="2:11" hidden="1">
      <c r="B930" s="168">
        <v>1000</v>
      </c>
      <c r="C930" s="728" t="s">
        <v>195</v>
      </c>
      <c r="D930" s="728"/>
      <c r="E930" s="626">
        <f>SUM(E931:E947)</f>
        <v>0</v>
      </c>
      <c r="F930" s="627">
        <f>SUM(F931:F947)</f>
        <v>0</v>
      </c>
      <c r="G930" s="628">
        <f>SUM(G931:G947)</f>
        <v>0</v>
      </c>
      <c r="H930" s="626">
        <f>SUM(H931:H947)</f>
        <v>0</v>
      </c>
      <c r="I930" s="627">
        <f>SUM(I931:I947)</f>
        <v>0</v>
      </c>
      <c r="J930" s="3" t="str">
        <f t="shared" si="64"/>
        <v/>
      </c>
      <c r="K930" s="284"/>
    </row>
    <row r="931" spans="2:11" hidden="1">
      <c r="B931" s="179"/>
      <c r="C931" s="172">
        <v>1011</v>
      </c>
      <c r="D931" s="192" t="s">
        <v>196</v>
      </c>
      <c r="E931" s="629"/>
      <c r="F931" s="630"/>
      <c r="G931" s="631"/>
      <c r="H931" s="629"/>
      <c r="I931" s="630"/>
      <c r="J931" s="3" t="str">
        <f t="shared" si="64"/>
        <v/>
      </c>
      <c r="K931" s="284"/>
    </row>
    <row r="932" spans="2:11" hidden="1">
      <c r="B932" s="179"/>
      <c r="C932" s="180">
        <v>1012</v>
      </c>
      <c r="D932" s="181" t="s">
        <v>197</v>
      </c>
      <c r="E932" s="635"/>
      <c r="F932" s="636"/>
      <c r="G932" s="637"/>
      <c r="H932" s="635"/>
      <c r="I932" s="636"/>
      <c r="J932" s="3" t="str">
        <f t="shared" si="64"/>
        <v/>
      </c>
      <c r="K932" s="284"/>
    </row>
    <row r="933" spans="2:11" hidden="1">
      <c r="B933" s="179"/>
      <c r="C933" s="180">
        <v>1013</v>
      </c>
      <c r="D933" s="181" t="s">
        <v>198</v>
      </c>
      <c r="E933" s="635"/>
      <c r="F933" s="636"/>
      <c r="G933" s="637"/>
      <c r="H933" s="635"/>
      <c r="I933" s="636"/>
      <c r="J933" s="3" t="str">
        <f t="shared" si="64"/>
        <v/>
      </c>
      <c r="K933" s="284"/>
    </row>
    <row r="934" spans="2:11" hidden="1">
      <c r="B934" s="179"/>
      <c r="C934" s="180">
        <v>1014</v>
      </c>
      <c r="D934" s="181" t="s">
        <v>199</v>
      </c>
      <c r="E934" s="635"/>
      <c r="F934" s="636"/>
      <c r="G934" s="637"/>
      <c r="H934" s="635"/>
      <c r="I934" s="636"/>
      <c r="J934" s="3" t="str">
        <f t="shared" si="64"/>
        <v/>
      </c>
      <c r="K934" s="284"/>
    </row>
    <row r="935" spans="2:11" hidden="1">
      <c r="B935" s="179"/>
      <c r="C935" s="180">
        <v>1015</v>
      </c>
      <c r="D935" s="181" t="s">
        <v>200</v>
      </c>
      <c r="E935" s="635"/>
      <c r="F935" s="636"/>
      <c r="G935" s="637"/>
      <c r="H935" s="635"/>
      <c r="I935" s="636"/>
      <c r="J935" s="3" t="str">
        <f t="shared" si="64"/>
        <v/>
      </c>
      <c r="K935" s="284"/>
    </row>
    <row r="936" spans="2:11" hidden="1">
      <c r="B936" s="179"/>
      <c r="C936" s="193">
        <v>1016</v>
      </c>
      <c r="D936" s="194" t="s">
        <v>201</v>
      </c>
      <c r="E936" s="645"/>
      <c r="F936" s="646"/>
      <c r="G936" s="647"/>
      <c r="H936" s="645"/>
      <c r="I936" s="646"/>
      <c r="J936" s="3" t="str">
        <f t="shared" si="64"/>
        <v/>
      </c>
      <c r="K936" s="284"/>
    </row>
    <row r="937" spans="2:11" ht="16.2" hidden="1">
      <c r="B937" s="171"/>
      <c r="C937" s="196">
        <v>1020</v>
      </c>
      <c r="D937" s="197" t="s">
        <v>202</v>
      </c>
      <c r="E937" s="648"/>
      <c r="F937" s="649"/>
      <c r="G937" s="650"/>
      <c r="H937" s="648"/>
      <c r="I937" s="649"/>
      <c r="J937" s="3" t="str">
        <f t="shared" si="64"/>
        <v/>
      </c>
      <c r="K937" s="284"/>
    </row>
    <row r="938" spans="2:11" hidden="1">
      <c r="B938" s="179"/>
      <c r="C938" s="199">
        <v>1030</v>
      </c>
      <c r="D938" s="200" t="s">
        <v>203</v>
      </c>
      <c r="E938" s="651"/>
      <c r="F938" s="652"/>
      <c r="G938" s="653"/>
      <c r="H938" s="651"/>
      <c r="I938" s="652"/>
      <c r="J938" s="3" t="str">
        <f t="shared" si="64"/>
        <v/>
      </c>
      <c r="K938" s="284"/>
    </row>
    <row r="939" spans="2:11" ht="16.2" hidden="1">
      <c r="B939" s="179"/>
      <c r="C939" s="196">
        <v>1051</v>
      </c>
      <c r="D939" s="203" t="s">
        <v>204</v>
      </c>
      <c r="E939" s="648"/>
      <c r="F939" s="649"/>
      <c r="G939" s="650"/>
      <c r="H939" s="648"/>
      <c r="I939" s="649"/>
      <c r="J939" s="3" t="str">
        <f t="shared" si="64"/>
        <v/>
      </c>
      <c r="K939" s="284"/>
    </row>
    <row r="940" spans="2:11" ht="16.2" hidden="1">
      <c r="B940" s="179"/>
      <c r="C940" s="180">
        <v>1052</v>
      </c>
      <c r="D940" s="181" t="s">
        <v>205</v>
      </c>
      <c r="E940" s="635"/>
      <c r="F940" s="636"/>
      <c r="G940" s="637"/>
      <c r="H940" s="635"/>
      <c r="I940" s="636"/>
      <c r="J940" s="3" t="str">
        <f t="shared" si="64"/>
        <v/>
      </c>
      <c r="K940" s="284"/>
    </row>
    <row r="941" spans="2:11" ht="16.2" hidden="1">
      <c r="B941" s="179"/>
      <c r="C941" s="199">
        <v>1053</v>
      </c>
      <c r="D941" s="200" t="s">
        <v>206</v>
      </c>
      <c r="E941" s="651"/>
      <c r="F941" s="652"/>
      <c r="G941" s="653"/>
      <c r="H941" s="651"/>
      <c r="I941" s="652"/>
      <c r="J941" s="3" t="str">
        <f t="shared" si="64"/>
        <v/>
      </c>
      <c r="K941" s="284"/>
    </row>
    <row r="942" spans="2:11" ht="16.2" hidden="1">
      <c r="B942" s="179"/>
      <c r="C942" s="196">
        <v>1062</v>
      </c>
      <c r="D942" s="197" t="s">
        <v>207</v>
      </c>
      <c r="E942" s="648"/>
      <c r="F942" s="649"/>
      <c r="G942" s="650"/>
      <c r="H942" s="648"/>
      <c r="I942" s="649"/>
      <c r="J942" s="3" t="str">
        <f t="shared" si="64"/>
        <v/>
      </c>
      <c r="K942" s="284"/>
    </row>
    <row r="943" spans="2:11" ht="16.2" hidden="1">
      <c r="B943" s="179"/>
      <c r="C943" s="199">
        <v>1063</v>
      </c>
      <c r="D943" s="204" t="s">
        <v>208</v>
      </c>
      <c r="E943" s="651"/>
      <c r="F943" s="652"/>
      <c r="G943" s="653"/>
      <c r="H943" s="651"/>
      <c r="I943" s="652"/>
      <c r="J943" s="3" t="str">
        <f t="shared" si="64"/>
        <v/>
      </c>
      <c r="K943" s="284"/>
    </row>
    <row r="944" spans="2:11" ht="16.2" hidden="1">
      <c r="B944" s="179"/>
      <c r="C944" s="205">
        <v>1069</v>
      </c>
      <c r="D944" s="206" t="s">
        <v>209</v>
      </c>
      <c r="E944" s="654"/>
      <c r="F944" s="655"/>
      <c r="G944" s="656"/>
      <c r="H944" s="654"/>
      <c r="I944" s="655"/>
      <c r="J944" s="3" t="str">
        <f t="shared" ref="J944:J975" si="65">(IF(OR($E944&lt;&gt;0,$F944&lt;&gt;0,$G944&lt;&gt;0,$H944&lt;&gt;0,$I944&lt;&gt;0),$J$2,""))</f>
        <v/>
      </c>
      <c r="K944" s="284"/>
    </row>
    <row r="945" spans="2:11" hidden="1">
      <c r="B945" s="171"/>
      <c r="C945" s="196">
        <v>1091</v>
      </c>
      <c r="D945" s="203" t="s">
        <v>210</v>
      </c>
      <c r="E945" s="648"/>
      <c r="F945" s="649"/>
      <c r="G945" s="650"/>
      <c r="H945" s="648"/>
      <c r="I945" s="649"/>
      <c r="J945" s="3" t="str">
        <f t="shared" si="65"/>
        <v/>
      </c>
      <c r="K945" s="284"/>
    </row>
    <row r="946" spans="2:11" hidden="1">
      <c r="B946" s="179"/>
      <c r="C946" s="180">
        <v>1092</v>
      </c>
      <c r="D946" s="181" t="s">
        <v>211</v>
      </c>
      <c r="E946" s="635"/>
      <c r="F946" s="636"/>
      <c r="G946" s="637"/>
      <c r="H946" s="635"/>
      <c r="I946" s="636"/>
      <c r="J946" s="3" t="str">
        <f t="shared" si="65"/>
        <v/>
      </c>
      <c r="K946" s="284"/>
    </row>
    <row r="947" spans="2:11" hidden="1">
      <c r="B947" s="179"/>
      <c r="C947" s="175">
        <v>1098</v>
      </c>
      <c r="D947" s="208" t="s">
        <v>212</v>
      </c>
      <c r="E947" s="632"/>
      <c r="F947" s="633"/>
      <c r="G947" s="634"/>
      <c r="H947" s="632"/>
      <c r="I947" s="633"/>
      <c r="J947" s="3" t="str">
        <f t="shared" si="65"/>
        <v/>
      </c>
      <c r="K947" s="284"/>
    </row>
    <row r="948" spans="2:11" hidden="1">
      <c r="B948" s="168">
        <v>1900</v>
      </c>
      <c r="C948" s="730" t="s">
        <v>213</v>
      </c>
      <c r="D948" s="730"/>
      <c r="E948" s="626">
        <f>SUM(E949:E951)</f>
        <v>0</v>
      </c>
      <c r="F948" s="627">
        <f>SUM(F949:F951)</f>
        <v>0</v>
      </c>
      <c r="G948" s="628">
        <f>SUM(G949:G951)</f>
        <v>0</v>
      </c>
      <c r="H948" s="626">
        <f>SUM(H949:H951)</f>
        <v>0</v>
      </c>
      <c r="I948" s="627">
        <f>SUM(I949:I951)</f>
        <v>0</v>
      </c>
      <c r="J948" s="3" t="str">
        <f t="shared" si="65"/>
        <v/>
      </c>
      <c r="K948" s="284"/>
    </row>
    <row r="949" spans="2:11" ht="16.2" hidden="1">
      <c r="B949" s="179"/>
      <c r="C949" s="172">
        <v>1901</v>
      </c>
      <c r="D949" s="209" t="s">
        <v>214</v>
      </c>
      <c r="E949" s="629"/>
      <c r="F949" s="630"/>
      <c r="G949" s="631"/>
      <c r="H949" s="629"/>
      <c r="I949" s="630"/>
      <c r="J949" s="3" t="str">
        <f t="shared" si="65"/>
        <v/>
      </c>
      <c r="K949" s="284"/>
    </row>
    <row r="950" spans="2:11" ht="16.2" hidden="1">
      <c r="B950" s="210"/>
      <c r="C950" s="180">
        <v>1981</v>
      </c>
      <c r="D950" s="211" t="s">
        <v>215</v>
      </c>
      <c r="E950" s="635"/>
      <c r="F950" s="636"/>
      <c r="G950" s="637"/>
      <c r="H950" s="635"/>
      <c r="I950" s="636"/>
      <c r="J950" s="3" t="str">
        <f t="shared" si="65"/>
        <v/>
      </c>
      <c r="K950" s="284"/>
    </row>
    <row r="951" spans="2:11" ht="16.2" hidden="1">
      <c r="B951" s="179"/>
      <c r="C951" s="175">
        <v>1991</v>
      </c>
      <c r="D951" s="212" t="s">
        <v>216</v>
      </c>
      <c r="E951" s="632"/>
      <c r="F951" s="633"/>
      <c r="G951" s="634"/>
      <c r="H951" s="632"/>
      <c r="I951" s="633"/>
      <c r="J951" s="3" t="str">
        <f t="shared" si="65"/>
        <v/>
      </c>
      <c r="K951" s="284"/>
    </row>
    <row r="952" spans="2:11" hidden="1">
      <c r="B952" s="168">
        <v>2100</v>
      </c>
      <c r="C952" s="730" t="s">
        <v>217</v>
      </c>
      <c r="D952" s="730"/>
      <c r="E952" s="626">
        <f>SUM(E953:E957)</f>
        <v>0</v>
      </c>
      <c r="F952" s="627">
        <f>SUM(F953:F957)</f>
        <v>0</v>
      </c>
      <c r="G952" s="628">
        <f>SUM(G953:G957)</f>
        <v>0</v>
      </c>
      <c r="H952" s="626">
        <f>SUM(H953:H957)</f>
        <v>0</v>
      </c>
      <c r="I952" s="627">
        <f>SUM(I953:I957)</f>
        <v>0</v>
      </c>
      <c r="J952" s="3" t="str">
        <f t="shared" si="65"/>
        <v/>
      </c>
      <c r="K952" s="284"/>
    </row>
    <row r="953" spans="2:11" ht="16.2" hidden="1">
      <c r="B953" s="179"/>
      <c r="C953" s="172">
        <v>2110</v>
      </c>
      <c r="D953" s="213" t="s">
        <v>218</v>
      </c>
      <c r="E953" s="629"/>
      <c r="F953" s="630"/>
      <c r="G953" s="631"/>
      <c r="H953" s="629"/>
      <c r="I953" s="630"/>
      <c r="J953" s="3" t="str">
        <f t="shared" si="65"/>
        <v/>
      </c>
      <c r="K953" s="284"/>
    </row>
    <row r="954" spans="2:11" ht="16.2" hidden="1">
      <c r="B954" s="210"/>
      <c r="C954" s="180">
        <v>2120</v>
      </c>
      <c r="D954" s="183" t="s">
        <v>219</v>
      </c>
      <c r="E954" s="635"/>
      <c r="F954" s="636"/>
      <c r="G954" s="637"/>
      <c r="H954" s="635"/>
      <c r="I954" s="636"/>
      <c r="J954" s="3" t="str">
        <f t="shared" si="65"/>
        <v/>
      </c>
      <c r="K954" s="284"/>
    </row>
    <row r="955" spans="2:11" ht="16.2" hidden="1">
      <c r="B955" s="210"/>
      <c r="C955" s="180">
        <v>2125</v>
      </c>
      <c r="D955" s="183" t="s">
        <v>220</v>
      </c>
      <c r="E955" s="638">
        <v>0</v>
      </c>
      <c r="F955" s="639">
        <v>0</v>
      </c>
      <c r="G955" s="640">
        <v>0</v>
      </c>
      <c r="H955" s="638">
        <v>0</v>
      </c>
      <c r="I955" s="639">
        <v>0</v>
      </c>
      <c r="J955" s="3" t="str">
        <f t="shared" si="65"/>
        <v/>
      </c>
      <c r="K955" s="284"/>
    </row>
    <row r="956" spans="2:11" ht="16.2" hidden="1">
      <c r="B956" s="178"/>
      <c r="C956" s="180">
        <v>2140</v>
      </c>
      <c r="D956" s="183" t="s">
        <v>221</v>
      </c>
      <c r="E956" s="638">
        <v>0</v>
      </c>
      <c r="F956" s="639">
        <v>0</v>
      </c>
      <c r="G956" s="640">
        <v>0</v>
      </c>
      <c r="H956" s="638">
        <v>0</v>
      </c>
      <c r="I956" s="639">
        <v>0</v>
      </c>
      <c r="J956" s="3" t="str">
        <f t="shared" si="65"/>
        <v/>
      </c>
      <c r="K956" s="284"/>
    </row>
    <row r="957" spans="2:11" ht="16.2" hidden="1">
      <c r="B957" s="179"/>
      <c r="C957" s="175">
        <v>2190</v>
      </c>
      <c r="D957" s="214" t="s">
        <v>222</v>
      </c>
      <c r="E957" s="632"/>
      <c r="F957" s="633"/>
      <c r="G957" s="634"/>
      <c r="H957" s="632"/>
      <c r="I957" s="633"/>
      <c r="J957" s="3" t="str">
        <f t="shared" si="65"/>
        <v/>
      </c>
      <c r="K957" s="284"/>
    </row>
    <row r="958" spans="2:11" hidden="1">
      <c r="B958" s="168">
        <v>2200</v>
      </c>
      <c r="C958" s="730" t="s">
        <v>223</v>
      </c>
      <c r="D958" s="730"/>
      <c r="E958" s="626">
        <f>SUM(E959:E960)</f>
        <v>0</v>
      </c>
      <c r="F958" s="627">
        <f>SUM(F959:F960)</f>
        <v>0</v>
      </c>
      <c r="G958" s="628">
        <f>SUM(G959:G960)</f>
        <v>0</v>
      </c>
      <c r="H958" s="626">
        <f>SUM(H959:H960)</f>
        <v>0</v>
      </c>
      <c r="I958" s="627">
        <f>SUM(I959:I960)</f>
        <v>0</v>
      </c>
      <c r="J958" s="3" t="str">
        <f t="shared" si="65"/>
        <v/>
      </c>
      <c r="K958" s="284"/>
    </row>
    <row r="959" spans="2:11" ht="16.2" hidden="1">
      <c r="B959" s="179"/>
      <c r="C959" s="172">
        <v>2221</v>
      </c>
      <c r="D959" s="173" t="s">
        <v>224</v>
      </c>
      <c r="E959" s="629"/>
      <c r="F959" s="630"/>
      <c r="G959" s="631"/>
      <c r="H959" s="629"/>
      <c r="I959" s="630"/>
      <c r="J959" s="3" t="str">
        <f t="shared" si="65"/>
        <v/>
      </c>
      <c r="K959" s="284"/>
    </row>
    <row r="960" spans="2:11" ht="16.2" hidden="1">
      <c r="B960" s="179"/>
      <c r="C960" s="175">
        <v>2224</v>
      </c>
      <c r="D960" s="176" t="s">
        <v>225</v>
      </c>
      <c r="E960" s="632"/>
      <c r="F960" s="633"/>
      <c r="G960" s="634"/>
      <c r="H960" s="632"/>
      <c r="I960" s="633"/>
      <c r="J960" s="3" t="str">
        <f t="shared" si="65"/>
        <v/>
      </c>
      <c r="K960" s="284"/>
    </row>
    <row r="961" spans="2:11" hidden="1">
      <c r="B961" s="168">
        <v>2500</v>
      </c>
      <c r="C961" s="730" t="s">
        <v>226</v>
      </c>
      <c r="D961" s="730"/>
      <c r="E961" s="641"/>
      <c r="F961" s="642"/>
      <c r="G961" s="643"/>
      <c r="H961" s="641"/>
      <c r="I961" s="642"/>
      <c r="J961" s="3" t="str">
        <f t="shared" si="65"/>
        <v/>
      </c>
      <c r="K961" s="284"/>
    </row>
    <row r="962" spans="2:11" hidden="1">
      <c r="B962" s="168">
        <v>2600</v>
      </c>
      <c r="C962" s="736" t="s">
        <v>227</v>
      </c>
      <c r="D962" s="736"/>
      <c r="E962" s="641"/>
      <c r="F962" s="642"/>
      <c r="G962" s="643"/>
      <c r="H962" s="641"/>
      <c r="I962" s="642"/>
      <c r="J962" s="3" t="str">
        <f t="shared" si="65"/>
        <v/>
      </c>
      <c r="K962" s="284"/>
    </row>
    <row r="963" spans="2:11" hidden="1">
      <c r="B963" s="168">
        <v>2700</v>
      </c>
      <c r="C963" s="736" t="s">
        <v>228</v>
      </c>
      <c r="D963" s="736"/>
      <c r="E963" s="641"/>
      <c r="F963" s="642"/>
      <c r="G963" s="643"/>
      <c r="H963" s="641"/>
      <c r="I963" s="642"/>
      <c r="J963" s="3" t="str">
        <f t="shared" si="65"/>
        <v/>
      </c>
      <c r="K963" s="284"/>
    </row>
    <row r="964" spans="2:11" hidden="1">
      <c r="B964" s="168">
        <v>2800</v>
      </c>
      <c r="C964" s="736" t="s">
        <v>1761</v>
      </c>
      <c r="D964" s="736"/>
      <c r="E964" s="641"/>
      <c r="F964" s="642"/>
      <c r="G964" s="643"/>
      <c r="H964" s="641"/>
      <c r="I964" s="642"/>
      <c r="J964" s="3" t="str">
        <f t="shared" si="65"/>
        <v/>
      </c>
      <c r="K964" s="284"/>
    </row>
    <row r="965" spans="2:11" hidden="1">
      <c r="B965" s="168">
        <v>2900</v>
      </c>
      <c r="C965" s="730" t="s">
        <v>230</v>
      </c>
      <c r="D965" s="730"/>
      <c r="E965" s="626">
        <f>SUM(E966:E973)</f>
        <v>0</v>
      </c>
      <c r="F965" s="626">
        <f>SUM(F966:F973)</f>
        <v>0</v>
      </c>
      <c r="G965" s="626">
        <f>SUM(G966:G973)</f>
        <v>0</v>
      </c>
      <c r="H965" s="626">
        <f>SUM(H966:H973)</f>
        <v>0</v>
      </c>
      <c r="I965" s="626">
        <f>SUM(I966:I973)</f>
        <v>0</v>
      </c>
      <c r="J965" s="3" t="str">
        <f t="shared" si="65"/>
        <v/>
      </c>
      <c r="K965" s="284"/>
    </row>
    <row r="966" spans="2:11" ht="16.2" hidden="1">
      <c r="B966" s="210"/>
      <c r="C966" s="172">
        <v>2910</v>
      </c>
      <c r="D966" s="217" t="s">
        <v>231</v>
      </c>
      <c r="E966" s="629"/>
      <c r="F966" s="630"/>
      <c r="G966" s="631"/>
      <c r="H966" s="629"/>
      <c r="I966" s="630"/>
      <c r="J966" s="3" t="str">
        <f t="shared" si="65"/>
        <v/>
      </c>
      <c r="K966" s="284"/>
    </row>
    <row r="967" spans="2:11" ht="16.2" hidden="1">
      <c r="B967" s="210"/>
      <c r="C967" s="172">
        <v>2920</v>
      </c>
      <c r="D967" s="217" t="s">
        <v>232</v>
      </c>
      <c r="E967" s="629"/>
      <c r="F967" s="630"/>
      <c r="G967" s="631"/>
      <c r="H967" s="629"/>
      <c r="I967" s="630"/>
      <c r="J967" s="3" t="str">
        <f t="shared" si="65"/>
        <v/>
      </c>
      <c r="K967" s="284"/>
    </row>
    <row r="968" spans="2:11" ht="32.4" hidden="1">
      <c r="B968" s="210"/>
      <c r="C968" s="199">
        <v>2969</v>
      </c>
      <c r="D968" s="218" t="s">
        <v>233</v>
      </c>
      <c r="E968" s="651"/>
      <c r="F968" s="652"/>
      <c r="G968" s="653"/>
      <c r="H968" s="651"/>
      <c r="I968" s="652"/>
      <c r="J968" s="3" t="str">
        <f t="shared" si="65"/>
        <v/>
      </c>
      <c r="K968" s="284"/>
    </row>
    <row r="969" spans="2:11" ht="32.4" hidden="1">
      <c r="B969" s="210"/>
      <c r="C969" s="219">
        <v>2970</v>
      </c>
      <c r="D969" s="220" t="s">
        <v>234</v>
      </c>
      <c r="E969" s="657"/>
      <c r="F969" s="658"/>
      <c r="G969" s="659"/>
      <c r="H969" s="657"/>
      <c r="I969" s="658"/>
      <c r="J969" s="3" t="str">
        <f t="shared" si="65"/>
        <v/>
      </c>
      <c r="K969" s="284"/>
    </row>
    <row r="970" spans="2:11" ht="16.2" hidden="1">
      <c r="B970" s="210"/>
      <c r="C970" s="205">
        <v>2989</v>
      </c>
      <c r="D970" s="222" t="s">
        <v>235</v>
      </c>
      <c r="E970" s="654"/>
      <c r="F970" s="655"/>
      <c r="G970" s="656"/>
      <c r="H970" s="654"/>
      <c r="I970" s="655"/>
      <c r="J970" s="3" t="str">
        <f t="shared" si="65"/>
        <v/>
      </c>
      <c r="K970" s="284"/>
    </row>
    <row r="971" spans="2:11" ht="32.4" hidden="1">
      <c r="B971" s="179"/>
      <c r="C971" s="196">
        <v>2990</v>
      </c>
      <c r="D971" s="223" t="s">
        <v>236</v>
      </c>
      <c r="E971" s="648"/>
      <c r="F971" s="649"/>
      <c r="G971" s="650"/>
      <c r="H971" s="648"/>
      <c r="I971" s="649"/>
      <c r="J971" s="3" t="str">
        <f t="shared" si="65"/>
        <v/>
      </c>
      <c r="K971" s="284"/>
    </row>
    <row r="972" spans="2:11" ht="16.2" hidden="1">
      <c r="B972" s="179"/>
      <c r="C972" s="196">
        <v>2991</v>
      </c>
      <c r="D972" s="223" t="s">
        <v>237</v>
      </c>
      <c r="E972" s="648"/>
      <c r="F972" s="649"/>
      <c r="G972" s="650"/>
      <c r="H972" s="648"/>
      <c r="I972" s="649"/>
      <c r="J972" s="3" t="str">
        <f t="shared" si="65"/>
        <v/>
      </c>
      <c r="K972" s="284"/>
    </row>
    <row r="973" spans="2:11" ht="16.2" hidden="1">
      <c r="B973" s="179"/>
      <c r="C973" s="175">
        <v>2992</v>
      </c>
      <c r="D973" s="660" t="s">
        <v>238</v>
      </c>
      <c r="E973" s="632"/>
      <c r="F973" s="633"/>
      <c r="G973" s="634"/>
      <c r="H973" s="632"/>
      <c r="I973" s="633"/>
      <c r="J973" s="3" t="str">
        <f t="shared" si="65"/>
        <v/>
      </c>
      <c r="K973" s="284"/>
    </row>
    <row r="974" spans="2:11" hidden="1">
      <c r="B974" s="168">
        <v>3300</v>
      </c>
      <c r="C974" s="225" t="s">
        <v>239</v>
      </c>
      <c r="D974" s="215"/>
      <c r="E974" s="626">
        <f>SUM(E975:E979)</f>
        <v>0</v>
      </c>
      <c r="F974" s="627">
        <f>SUM(F975:F979)</f>
        <v>0</v>
      </c>
      <c r="G974" s="628">
        <f>SUM(G975:G979)</f>
        <v>0</v>
      </c>
      <c r="H974" s="626">
        <f>SUM(H975:H979)</f>
        <v>0</v>
      </c>
      <c r="I974" s="627">
        <f>SUM(I975:I979)</f>
        <v>0</v>
      </c>
      <c r="J974" s="3" t="str">
        <f t="shared" si="65"/>
        <v/>
      </c>
      <c r="K974" s="284"/>
    </row>
    <row r="975" spans="2:11" hidden="1">
      <c r="B975" s="178"/>
      <c r="C975" s="172">
        <v>3301</v>
      </c>
      <c r="D975" s="226" t="s">
        <v>240</v>
      </c>
      <c r="E975" s="661">
        <v>0</v>
      </c>
      <c r="F975" s="662">
        <v>0</v>
      </c>
      <c r="G975" s="663">
        <v>0</v>
      </c>
      <c r="H975" s="661">
        <v>0</v>
      </c>
      <c r="I975" s="662">
        <v>0</v>
      </c>
      <c r="J975" s="3" t="str">
        <f t="shared" si="65"/>
        <v/>
      </c>
      <c r="K975" s="284"/>
    </row>
    <row r="976" spans="2:11" hidden="1">
      <c r="B976" s="178"/>
      <c r="C976" s="180">
        <v>3302</v>
      </c>
      <c r="D976" s="227" t="s">
        <v>241</v>
      </c>
      <c r="E976" s="638">
        <v>0</v>
      </c>
      <c r="F976" s="639">
        <v>0</v>
      </c>
      <c r="G976" s="640">
        <v>0</v>
      </c>
      <c r="H976" s="638">
        <v>0</v>
      </c>
      <c r="I976" s="639">
        <v>0</v>
      </c>
      <c r="J976" s="3" t="str">
        <f t="shared" ref="J976:J1007" si="66">(IF(OR($E976&lt;&gt;0,$F976&lt;&gt;0,$G976&lt;&gt;0,$H976&lt;&gt;0,$I976&lt;&gt;0),$J$2,""))</f>
        <v/>
      </c>
      <c r="K976" s="284"/>
    </row>
    <row r="977" spans="2:11" hidden="1">
      <c r="B977" s="178"/>
      <c r="C977" s="180">
        <v>3304</v>
      </c>
      <c r="D977" s="227" t="s">
        <v>242</v>
      </c>
      <c r="E977" s="638">
        <v>0</v>
      </c>
      <c r="F977" s="639">
        <v>0</v>
      </c>
      <c r="G977" s="640">
        <v>0</v>
      </c>
      <c r="H977" s="638">
        <v>0</v>
      </c>
      <c r="I977" s="639">
        <v>0</v>
      </c>
      <c r="J977" s="3" t="str">
        <f t="shared" si="66"/>
        <v/>
      </c>
      <c r="K977" s="284"/>
    </row>
    <row r="978" spans="2:11" ht="31.2" hidden="1">
      <c r="B978" s="178"/>
      <c r="C978" s="175">
        <v>3306</v>
      </c>
      <c r="D978" s="228" t="s">
        <v>243</v>
      </c>
      <c r="E978" s="638">
        <v>0</v>
      </c>
      <c r="F978" s="639">
        <v>0</v>
      </c>
      <c r="G978" s="640">
        <v>0</v>
      </c>
      <c r="H978" s="638">
        <v>0</v>
      </c>
      <c r="I978" s="639">
        <v>0</v>
      </c>
      <c r="J978" s="3" t="str">
        <f t="shared" si="66"/>
        <v/>
      </c>
      <c r="K978" s="284"/>
    </row>
    <row r="979" spans="2:11" hidden="1">
      <c r="B979" s="178"/>
      <c r="C979" s="175">
        <v>3307</v>
      </c>
      <c r="D979" s="228" t="s">
        <v>244</v>
      </c>
      <c r="E979" s="664">
        <v>0</v>
      </c>
      <c r="F979" s="665">
        <v>0</v>
      </c>
      <c r="G979" s="666">
        <v>0</v>
      </c>
      <c r="H979" s="664">
        <v>0</v>
      </c>
      <c r="I979" s="665">
        <v>0</v>
      </c>
      <c r="J979" s="3" t="str">
        <f t="shared" si="66"/>
        <v/>
      </c>
      <c r="K979" s="284"/>
    </row>
    <row r="980" spans="2:11" hidden="1">
      <c r="B980" s="168">
        <v>3900</v>
      </c>
      <c r="C980" s="730" t="s">
        <v>245</v>
      </c>
      <c r="D980" s="730"/>
      <c r="E980" s="667">
        <v>0</v>
      </c>
      <c r="F980" s="668">
        <v>0</v>
      </c>
      <c r="G980" s="669">
        <v>0</v>
      </c>
      <c r="H980" s="667">
        <v>0</v>
      </c>
      <c r="I980" s="668">
        <v>0</v>
      </c>
      <c r="J980" s="3" t="str">
        <f t="shared" si="66"/>
        <v/>
      </c>
      <c r="K980" s="284"/>
    </row>
    <row r="981" spans="2:11" hidden="1">
      <c r="B981" s="168">
        <v>4000</v>
      </c>
      <c r="C981" s="730" t="s">
        <v>246</v>
      </c>
      <c r="D981" s="730"/>
      <c r="E981" s="641"/>
      <c r="F981" s="642"/>
      <c r="G981" s="643"/>
      <c r="H981" s="641"/>
      <c r="I981" s="642"/>
      <c r="J981" s="3" t="str">
        <f t="shared" si="66"/>
        <v/>
      </c>
      <c r="K981" s="284"/>
    </row>
    <row r="982" spans="2:11" hidden="1">
      <c r="B982" s="168">
        <v>4100</v>
      </c>
      <c r="C982" s="730" t="s">
        <v>247</v>
      </c>
      <c r="D982" s="730"/>
      <c r="E982" s="641"/>
      <c r="F982" s="642"/>
      <c r="G982" s="643"/>
      <c r="H982" s="641"/>
      <c r="I982" s="642"/>
      <c r="J982" s="3" t="str">
        <f t="shared" si="66"/>
        <v/>
      </c>
      <c r="K982" s="284"/>
    </row>
    <row r="983" spans="2:11" hidden="1">
      <c r="B983" s="168">
        <v>4200</v>
      </c>
      <c r="C983" s="730" t="s">
        <v>248</v>
      </c>
      <c r="D983" s="730"/>
      <c r="E983" s="626">
        <f>SUM(E984:E989)</f>
        <v>0</v>
      </c>
      <c r="F983" s="627">
        <f>SUM(F984:F989)</f>
        <v>0</v>
      </c>
      <c r="G983" s="628">
        <f>SUM(G984:G989)</f>
        <v>0</v>
      </c>
      <c r="H983" s="626">
        <f>SUM(H984:H989)</f>
        <v>0</v>
      </c>
      <c r="I983" s="627">
        <f>SUM(I984:I989)</f>
        <v>0</v>
      </c>
      <c r="J983" s="3" t="str">
        <f t="shared" si="66"/>
        <v/>
      </c>
      <c r="K983" s="284"/>
    </row>
    <row r="984" spans="2:11" ht="16.2" hidden="1">
      <c r="B984" s="230"/>
      <c r="C984" s="172">
        <v>4201</v>
      </c>
      <c r="D984" s="173" t="s">
        <v>249</v>
      </c>
      <c r="E984" s="629"/>
      <c r="F984" s="630"/>
      <c r="G984" s="631"/>
      <c r="H984" s="629"/>
      <c r="I984" s="630"/>
      <c r="J984" s="3" t="str">
        <f t="shared" si="66"/>
        <v/>
      </c>
      <c r="K984" s="284"/>
    </row>
    <row r="985" spans="2:11" ht="16.2" hidden="1">
      <c r="B985" s="230"/>
      <c r="C985" s="180">
        <v>4202</v>
      </c>
      <c r="D985" s="231" t="s">
        <v>250</v>
      </c>
      <c r="E985" s="635"/>
      <c r="F985" s="636"/>
      <c r="G985" s="637"/>
      <c r="H985" s="635"/>
      <c r="I985" s="636"/>
      <c r="J985" s="3" t="str">
        <f t="shared" si="66"/>
        <v/>
      </c>
      <c r="K985" s="284"/>
    </row>
    <row r="986" spans="2:11" ht="16.2" hidden="1">
      <c r="B986" s="230"/>
      <c r="C986" s="180">
        <v>4214</v>
      </c>
      <c r="D986" s="231" t="s">
        <v>251</v>
      </c>
      <c r="E986" s="635"/>
      <c r="F986" s="636"/>
      <c r="G986" s="637"/>
      <c r="H986" s="635"/>
      <c r="I986" s="636"/>
      <c r="J986" s="3" t="str">
        <f t="shared" si="66"/>
        <v/>
      </c>
      <c r="K986" s="284"/>
    </row>
    <row r="987" spans="2:11" ht="16.2" hidden="1">
      <c r="B987" s="230"/>
      <c r="C987" s="180">
        <v>4217</v>
      </c>
      <c r="D987" s="231" t="s">
        <v>252</v>
      </c>
      <c r="E987" s="635"/>
      <c r="F987" s="636"/>
      <c r="G987" s="637"/>
      <c r="H987" s="635"/>
      <c r="I987" s="636"/>
      <c r="J987" s="3" t="str">
        <f t="shared" si="66"/>
        <v/>
      </c>
      <c r="K987" s="284"/>
    </row>
    <row r="988" spans="2:11" ht="16.2" hidden="1">
      <c r="B988" s="230"/>
      <c r="C988" s="180">
        <v>4218</v>
      </c>
      <c r="D988" s="181" t="s">
        <v>253</v>
      </c>
      <c r="E988" s="635"/>
      <c r="F988" s="636"/>
      <c r="G988" s="637"/>
      <c r="H988" s="635"/>
      <c r="I988" s="636"/>
      <c r="J988" s="3" t="str">
        <f t="shared" si="66"/>
        <v/>
      </c>
      <c r="K988" s="284"/>
    </row>
    <row r="989" spans="2:11" ht="16.2" hidden="1">
      <c r="B989" s="230"/>
      <c r="C989" s="175">
        <v>4219</v>
      </c>
      <c r="D989" s="232" t="s">
        <v>254</v>
      </c>
      <c r="E989" s="632"/>
      <c r="F989" s="633"/>
      <c r="G989" s="634"/>
      <c r="H989" s="632"/>
      <c r="I989" s="633"/>
      <c r="J989" s="3" t="str">
        <f t="shared" si="66"/>
        <v/>
      </c>
      <c r="K989" s="284"/>
    </row>
    <row r="990" spans="2:11" hidden="1">
      <c r="B990" s="168">
        <v>4300</v>
      </c>
      <c r="C990" s="730" t="s">
        <v>255</v>
      </c>
      <c r="D990" s="730"/>
      <c r="E990" s="626">
        <f>SUM(E991:E993)</f>
        <v>0</v>
      </c>
      <c r="F990" s="627">
        <f>SUM(F991:F993)</f>
        <v>0</v>
      </c>
      <c r="G990" s="628">
        <f>SUM(G991:G993)</f>
        <v>0</v>
      </c>
      <c r="H990" s="626">
        <f>SUM(H991:H993)</f>
        <v>0</v>
      </c>
      <c r="I990" s="627">
        <f>SUM(I991:I993)</f>
        <v>0</v>
      </c>
      <c r="J990" s="3" t="str">
        <f t="shared" si="66"/>
        <v/>
      </c>
      <c r="K990" s="284"/>
    </row>
    <row r="991" spans="2:11" hidden="1">
      <c r="B991" s="230"/>
      <c r="C991" s="172">
        <v>4301</v>
      </c>
      <c r="D991" s="192" t="s">
        <v>256</v>
      </c>
      <c r="E991" s="629"/>
      <c r="F991" s="630"/>
      <c r="G991" s="631"/>
      <c r="H991" s="629"/>
      <c r="I991" s="630"/>
      <c r="J991" s="3" t="str">
        <f t="shared" si="66"/>
        <v/>
      </c>
      <c r="K991" s="284"/>
    </row>
    <row r="992" spans="2:11" ht="16.2" hidden="1">
      <c r="B992" s="230"/>
      <c r="C992" s="180">
        <v>4302</v>
      </c>
      <c r="D992" s="231" t="s">
        <v>257</v>
      </c>
      <c r="E992" s="635"/>
      <c r="F992" s="636"/>
      <c r="G992" s="637"/>
      <c r="H992" s="635"/>
      <c r="I992" s="636"/>
      <c r="J992" s="3" t="str">
        <f t="shared" si="66"/>
        <v/>
      </c>
      <c r="K992" s="284"/>
    </row>
    <row r="993" spans="2:11" ht="16.2" hidden="1">
      <c r="B993" s="230"/>
      <c r="C993" s="175">
        <v>4309</v>
      </c>
      <c r="D993" s="184" t="s">
        <v>258</v>
      </c>
      <c r="E993" s="632"/>
      <c r="F993" s="633"/>
      <c r="G993" s="634"/>
      <c r="H993" s="632"/>
      <c r="I993" s="633"/>
      <c r="J993" s="3" t="str">
        <f t="shared" si="66"/>
        <v/>
      </c>
      <c r="K993" s="284"/>
    </row>
    <row r="994" spans="2:11" hidden="1">
      <c r="B994" s="168">
        <v>4400</v>
      </c>
      <c r="C994" s="730" t="s">
        <v>259</v>
      </c>
      <c r="D994" s="730"/>
      <c r="E994" s="641"/>
      <c r="F994" s="642"/>
      <c r="G994" s="643"/>
      <c r="H994" s="641"/>
      <c r="I994" s="642"/>
      <c r="J994" s="3" t="str">
        <f t="shared" si="66"/>
        <v/>
      </c>
      <c r="K994" s="284"/>
    </row>
    <row r="995" spans="2:11" hidden="1">
      <c r="B995" s="168">
        <v>4500</v>
      </c>
      <c r="C995" s="730" t="s">
        <v>260</v>
      </c>
      <c r="D995" s="730"/>
      <c r="E995" s="641"/>
      <c r="F995" s="642"/>
      <c r="G995" s="643"/>
      <c r="H995" s="641"/>
      <c r="I995" s="642"/>
      <c r="J995" s="3" t="str">
        <f t="shared" si="66"/>
        <v/>
      </c>
      <c r="K995" s="284"/>
    </row>
    <row r="996" spans="2:11" hidden="1">
      <c r="B996" s="168">
        <v>4600</v>
      </c>
      <c r="C996" s="736" t="s">
        <v>261</v>
      </c>
      <c r="D996" s="736"/>
      <c r="E996" s="641"/>
      <c r="F996" s="642"/>
      <c r="G996" s="643"/>
      <c r="H996" s="641"/>
      <c r="I996" s="642"/>
      <c r="J996" s="3" t="str">
        <f t="shared" si="66"/>
        <v/>
      </c>
      <c r="K996" s="284"/>
    </row>
    <row r="997" spans="2:11" hidden="1">
      <c r="B997" s="168">
        <v>4900</v>
      </c>
      <c r="C997" s="730" t="s">
        <v>262</v>
      </c>
      <c r="D997" s="730"/>
      <c r="E997" s="626">
        <f>+E998+E999</f>
        <v>0</v>
      </c>
      <c r="F997" s="627">
        <f>+F998+F999</f>
        <v>0</v>
      </c>
      <c r="G997" s="628">
        <f>+G998+G999</f>
        <v>0</v>
      </c>
      <c r="H997" s="626">
        <f>+H998+H999</f>
        <v>0</v>
      </c>
      <c r="I997" s="627">
        <f>+I998+I999</f>
        <v>0</v>
      </c>
      <c r="J997" s="3" t="str">
        <f t="shared" si="66"/>
        <v/>
      </c>
      <c r="K997" s="284"/>
    </row>
    <row r="998" spans="2:11" ht="16.2" hidden="1">
      <c r="B998" s="230"/>
      <c r="C998" s="172">
        <v>4901</v>
      </c>
      <c r="D998" s="233" t="s">
        <v>263</v>
      </c>
      <c r="E998" s="629"/>
      <c r="F998" s="630"/>
      <c r="G998" s="631"/>
      <c r="H998" s="629"/>
      <c r="I998" s="630"/>
      <c r="J998" s="3" t="str">
        <f t="shared" si="66"/>
        <v/>
      </c>
      <c r="K998" s="284"/>
    </row>
    <row r="999" spans="2:11" ht="16.2" hidden="1">
      <c r="B999" s="230"/>
      <c r="C999" s="175">
        <v>4902</v>
      </c>
      <c r="D999" s="184" t="s">
        <v>264</v>
      </c>
      <c r="E999" s="632"/>
      <c r="F999" s="633"/>
      <c r="G999" s="634"/>
      <c r="H999" s="632"/>
      <c r="I999" s="633"/>
      <c r="J999" s="3" t="str">
        <f t="shared" si="66"/>
        <v/>
      </c>
      <c r="K999" s="284"/>
    </row>
    <row r="1000" spans="2:11" hidden="1">
      <c r="B1000" s="234">
        <v>5100</v>
      </c>
      <c r="C1000" s="737" t="s">
        <v>265</v>
      </c>
      <c r="D1000" s="737"/>
      <c r="E1000" s="641"/>
      <c r="F1000" s="642"/>
      <c r="G1000" s="643"/>
      <c r="H1000" s="641"/>
      <c r="I1000" s="642"/>
      <c r="J1000" s="3" t="str">
        <f t="shared" si="66"/>
        <v/>
      </c>
      <c r="K1000" s="284"/>
    </row>
    <row r="1001" spans="2:11" hidden="1">
      <c r="B1001" s="234">
        <v>5200</v>
      </c>
      <c r="C1001" s="737" t="s">
        <v>266</v>
      </c>
      <c r="D1001" s="737"/>
      <c r="E1001" s="626">
        <f>SUM(E1002:E1008)</f>
        <v>0</v>
      </c>
      <c r="F1001" s="627">
        <f>SUM(F1002:F1008)</f>
        <v>0</v>
      </c>
      <c r="G1001" s="628">
        <f>SUM(G1002:G1008)</f>
        <v>0</v>
      </c>
      <c r="H1001" s="626">
        <f>SUM(H1002:H1008)</f>
        <v>0</v>
      </c>
      <c r="I1001" s="627">
        <f>SUM(I1002:I1008)</f>
        <v>0</v>
      </c>
      <c r="J1001" s="3" t="str">
        <f t="shared" si="66"/>
        <v/>
      </c>
      <c r="K1001" s="284"/>
    </row>
    <row r="1002" spans="2:11" ht="16.2" hidden="1">
      <c r="B1002" s="236"/>
      <c r="C1002" s="237">
        <v>5201</v>
      </c>
      <c r="D1002" s="238" t="s">
        <v>267</v>
      </c>
      <c r="E1002" s="629"/>
      <c r="F1002" s="630"/>
      <c r="G1002" s="631"/>
      <c r="H1002" s="629"/>
      <c r="I1002" s="630"/>
      <c r="J1002" s="3" t="str">
        <f t="shared" si="66"/>
        <v/>
      </c>
      <c r="K1002" s="284"/>
    </row>
    <row r="1003" spans="2:11" ht="16.2" hidden="1">
      <c r="B1003" s="236"/>
      <c r="C1003" s="240">
        <v>5202</v>
      </c>
      <c r="D1003" s="241" t="s">
        <v>268</v>
      </c>
      <c r="E1003" s="635"/>
      <c r="F1003" s="636"/>
      <c r="G1003" s="637"/>
      <c r="H1003" s="635"/>
      <c r="I1003" s="636"/>
      <c r="J1003" s="3" t="str">
        <f t="shared" si="66"/>
        <v/>
      </c>
      <c r="K1003" s="284"/>
    </row>
    <row r="1004" spans="2:11" ht="16.2" hidden="1">
      <c r="B1004" s="236"/>
      <c r="C1004" s="240">
        <v>5203</v>
      </c>
      <c r="D1004" s="241" t="s">
        <v>269</v>
      </c>
      <c r="E1004" s="635"/>
      <c r="F1004" s="636"/>
      <c r="G1004" s="637"/>
      <c r="H1004" s="635"/>
      <c r="I1004" s="636"/>
      <c r="J1004" s="3" t="str">
        <f t="shared" si="66"/>
        <v/>
      </c>
      <c r="K1004" s="284"/>
    </row>
    <row r="1005" spans="2:11" ht="16.2" hidden="1">
      <c r="B1005" s="236"/>
      <c r="C1005" s="240">
        <v>5204</v>
      </c>
      <c r="D1005" s="241" t="s">
        <v>270</v>
      </c>
      <c r="E1005" s="635"/>
      <c r="F1005" s="636"/>
      <c r="G1005" s="637"/>
      <c r="H1005" s="635"/>
      <c r="I1005" s="636"/>
      <c r="J1005" s="3" t="str">
        <f t="shared" si="66"/>
        <v/>
      </c>
      <c r="K1005" s="284"/>
    </row>
    <row r="1006" spans="2:11" ht="16.2" hidden="1">
      <c r="B1006" s="236"/>
      <c r="C1006" s="240">
        <v>5205</v>
      </c>
      <c r="D1006" s="241" t="s">
        <v>271</v>
      </c>
      <c r="E1006" s="635"/>
      <c r="F1006" s="636"/>
      <c r="G1006" s="637"/>
      <c r="H1006" s="635"/>
      <c r="I1006" s="636"/>
      <c r="J1006" s="3" t="str">
        <f t="shared" si="66"/>
        <v/>
      </c>
      <c r="K1006" s="284"/>
    </row>
    <row r="1007" spans="2:11" ht="16.2" hidden="1">
      <c r="B1007" s="236"/>
      <c r="C1007" s="240">
        <v>5206</v>
      </c>
      <c r="D1007" s="241" t="s">
        <v>272</v>
      </c>
      <c r="E1007" s="635"/>
      <c r="F1007" s="636"/>
      <c r="G1007" s="637"/>
      <c r="H1007" s="635"/>
      <c r="I1007" s="636"/>
      <c r="J1007" s="3" t="str">
        <f t="shared" si="66"/>
        <v/>
      </c>
      <c r="K1007" s="284"/>
    </row>
    <row r="1008" spans="2:11" ht="16.2" hidden="1">
      <c r="B1008" s="236"/>
      <c r="C1008" s="242">
        <v>5219</v>
      </c>
      <c r="D1008" s="243" t="s">
        <v>273</v>
      </c>
      <c r="E1008" s="632"/>
      <c r="F1008" s="633"/>
      <c r="G1008" s="634"/>
      <c r="H1008" s="632"/>
      <c r="I1008" s="633"/>
      <c r="J1008" s="3" t="str">
        <f t="shared" ref="J1008:J1027" si="67">(IF(OR($E1008&lt;&gt;0,$F1008&lt;&gt;0,$G1008&lt;&gt;0,$H1008&lt;&gt;0,$I1008&lt;&gt;0),$J$2,""))</f>
        <v/>
      </c>
      <c r="K1008" s="284"/>
    </row>
    <row r="1009" spans="2:11" hidden="1">
      <c r="B1009" s="234">
        <v>5300</v>
      </c>
      <c r="C1009" s="737" t="s">
        <v>274</v>
      </c>
      <c r="D1009" s="737"/>
      <c r="E1009" s="626">
        <f>SUM(E1010:E1011)</f>
        <v>0</v>
      </c>
      <c r="F1009" s="627">
        <f>SUM(F1010:F1011)</f>
        <v>0</v>
      </c>
      <c r="G1009" s="628">
        <f>SUM(G1010:G1011)</f>
        <v>0</v>
      </c>
      <c r="H1009" s="626">
        <f>SUM(H1010:H1011)</f>
        <v>0</v>
      </c>
      <c r="I1009" s="627">
        <f>SUM(I1010:I1011)</f>
        <v>0</v>
      </c>
      <c r="J1009" s="3" t="str">
        <f t="shared" si="67"/>
        <v/>
      </c>
      <c r="K1009" s="284"/>
    </row>
    <row r="1010" spans="2:11" hidden="1">
      <c r="B1010" s="236"/>
      <c r="C1010" s="237">
        <v>5301</v>
      </c>
      <c r="D1010" s="238" t="s">
        <v>275</v>
      </c>
      <c r="E1010" s="629"/>
      <c r="F1010" s="630"/>
      <c r="G1010" s="631"/>
      <c r="H1010" s="629"/>
      <c r="I1010" s="630"/>
      <c r="J1010" s="3" t="str">
        <f t="shared" si="67"/>
        <v/>
      </c>
      <c r="K1010" s="284"/>
    </row>
    <row r="1011" spans="2:11" ht="16.2" hidden="1">
      <c r="B1011" s="236"/>
      <c r="C1011" s="242">
        <v>5309</v>
      </c>
      <c r="D1011" s="243" t="s">
        <v>276</v>
      </c>
      <c r="E1011" s="632"/>
      <c r="F1011" s="633"/>
      <c r="G1011" s="634"/>
      <c r="H1011" s="632"/>
      <c r="I1011" s="633"/>
      <c r="J1011" s="3" t="str">
        <f t="shared" si="67"/>
        <v/>
      </c>
      <c r="K1011" s="284"/>
    </row>
    <row r="1012" spans="2:11" hidden="1">
      <c r="B1012" s="234">
        <v>5400</v>
      </c>
      <c r="C1012" s="737" t="s">
        <v>277</v>
      </c>
      <c r="D1012" s="737"/>
      <c r="E1012" s="641"/>
      <c r="F1012" s="642"/>
      <c r="G1012" s="643"/>
      <c r="H1012" s="641"/>
      <c r="I1012" s="642"/>
      <c r="J1012" s="3" t="str">
        <f t="shared" si="67"/>
        <v/>
      </c>
      <c r="K1012" s="284"/>
    </row>
    <row r="1013" spans="2:11" hidden="1">
      <c r="B1013" s="168">
        <v>5500</v>
      </c>
      <c r="C1013" s="730" t="s">
        <v>278</v>
      </c>
      <c r="D1013" s="730"/>
      <c r="E1013" s="626">
        <f>SUM(E1014:E1017)</f>
        <v>0</v>
      </c>
      <c r="F1013" s="627">
        <f>SUM(F1014:F1017)</f>
        <v>0</v>
      </c>
      <c r="G1013" s="628">
        <f>SUM(G1014:G1017)</f>
        <v>0</v>
      </c>
      <c r="H1013" s="626">
        <f>SUM(H1014:H1017)</f>
        <v>0</v>
      </c>
      <c r="I1013" s="627">
        <f>SUM(I1014:I1017)</f>
        <v>0</v>
      </c>
      <c r="J1013" s="3" t="str">
        <f t="shared" si="67"/>
        <v/>
      </c>
      <c r="K1013" s="284"/>
    </row>
    <row r="1014" spans="2:11" ht="16.2" hidden="1">
      <c r="B1014" s="230"/>
      <c r="C1014" s="172">
        <v>5501</v>
      </c>
      <c r="D1014" s="192" t="s">
        <v>279</v>
      </c>
      <c r="E1014" s="629"/>
      <c r="F1014" s="630"/>
      <c r="G1014" s="631"/>
      <c r="H1014" s="629"/>
      <c r="I1014" s="630"/>
      <c r="J1014" s="3" t="str">
        <f t="shared" si="67"/>
        <v/>
      </c>
      <c r="K1014" s="284"/>
    </row>
    <row r="1015" spans="2:11" ht="16.2" hidden="1">
      <c r="B1015" s="230"/>
      <c r="C1015" s="180">
        <v>5502</v>
      </c>
      <c r="D1015" s="181" t="s">
        <v>280</v>
      </c>
      <c r="E1015" s="635"/>
      <c r="F1015" s="636"/>
      <c r="G1015" s="637"/>
      <c r="H1015" s="635"/>
      <c r="I1015" s="636"/>
      <c r="J1015" s="3" t="str">
        <f t="shared" si="67"/>
        <v/>
      </c>
      <c r="K1015" s="284"/>
    </row>
    <row r="1016" spans="2:11" ht="16.2" hidden="1">
      <c r="B1016" s="230"/>
      <c r="C1016" s="180">
        <v>5503</v>
      </c>
      <c r="D1016" s="231" t="s">
        <v>281</v>
      </c>
      <c r="E1016" s="635"/>
      <c r="F1016" s="636"/>
      <c r="G1016" s="637"/>
      <c r="H1016" s="635"/>
      <c r="I1016" s="636"/>
      <c r="J1016" s="3" t="str">
        <f t="shared" si="67"/>
        <v/>
      </c>
      <c r="K1016" s="284"/>
    </row>
    <row r="1017" spans="2:11" ht="16.2" hidden="1">
      <c r="B1017" s="230"/>
      <c r="C1017" s="175">
        <v>5504</v>
      </c>
      <c r="D1017" s="208" t="s">
        <v>282</v>
      </c>
      <c r="E1017" s="632"/>
      <c r="F1017" s="633"/>
      <c r="G1017" s="634"/>
      <c r="H1017" s="632"/>
      <c r="I1017" s="633"/>
      <c r="J1017" s="3" t="str">
        <f t="shared" si="67"/>
        <v/>
      </c>
      <c r="K1017" s="284"/>
    </row>
    <row r="1018" spans="2:11" ht="16.2" hidden="1">
      <c r="B1018" s="234">
        <v>5700</v>
      </c>
      <c r="C1018" s="738" t="s">
        <v>283</v>
      </c>
      <c r="D1018" s="738"/>
      <c r="E1018" s="626">
        <f>SUM(E1019:E1021)</f>
        <v>0</v>
      </c>
      <c r="F1018" s="627">
        <f>SUM(F1019:F1021)</f>
        <v>0</v>
      </c>
      <c r="G1018" s="628">
        <f>SUM(G1019:G1021)</f>
        <v>0</v>
      </c>
      <c r="H1018" s="626">
        <f>SUM(H1019:H1021)</f>
        <v>0</v>
      </c>
      <c r="I1018" s="627">
        <f>SUM(I1019:I1021)</f>
        <v>0</v>
      </c>
      <c r="J1018" s="3" t="str">
        <f t="shared" si="67"/>
        <v/>
      </c>
      <c r="K1018" s="284"/>
    </row>
    <row r="1019" spans="2:11" ht="16.2" hidden="1">
      <c r="B1019" s="236"/>
      <c r="C1019" s="237">
        <v>5701</v>
      </c>
      <c r="D1019" s="238" t="s">
        <v>284</v>
      </c>
      <c r="E1019" s="629"/>
      <c r="F1019" s="630"/>
      <c r="G1019" s="631"/>
      <c r="H1019" s="629"/>
      <c r="I1019" s="630"/>
      <c r="J1019" s="3" t="str">
        <f t="shared" si="67"/>
        <v/>
      </c>
      <c r="K1019" s="284"/>
    </row>
    <row r="1020" spans="2:11" ht="16.2" hidden="1">
      <c r="B1020" s="236"/>
      <c r="C1020" s="244">
        <v>5702</v>
      </c>
      <c r="D1020" s="245" t="s">
        <v>285</v>
      </c>
      <c r="E1020" s="645"/>
      <c r="F1020" s="646"/>
      <c r="G1020" s="647"/>
      <c r="H1020" s="645"/>
      <c r="I1020" s="646"/>
      <c r="J1020" s="3" t="str">
        <f t="shared" si="67"/>
        <v/>
      </c>
      <c r="K1020" s="284"/>
    </row>
    <row r="1021" spans="2:11" hidden="1">
      <c r="B1021" s="179"/>
      <c r="C1021" s="246">
        <v>4071</v>
      </c>
      <c r="D1021" s="247" t="s">
        <v>286</v>
      </c>
      <c r="E1021" s="670"/>
      <c r="F1021" s="671"/>
      <c r="G1021" s="672"/>
      <c r="H1021" s="670"/>
      <c r="I1021" s="671"/>
      <c r="J1021" s="3" t="str">
        <f t="shared" si="67"/>
        <v/>
      </c>
      <c r="K1021" s="284"/>
    </row>
    <row r="1022" spans="2:11" hidden="1">
      <c r="B1022" s="387"/>
      <c r="C1022" s="739" t="s">
        <v>287</v>
      </c>
      <c r="D1022" s="739"/>
      <c r="E1022" s="673"/>
      <c r="F1022" s="673"/>
      <c r="G1022" s="673"/>
      <c r="H1022" s="673"/>
      <c r="I1022" s="673"/>
      <c r="J1022" s="3" t="str">
        <f t="shared" si="67"/>
        <v/>
      </c>
      <c r="K1022" s="284"/>
    </row>
    <row r="1023" spans="2:11" hidden="1">
      <c r="B1023" s="251">
        <v>98</v>
      </c>
      <c r="C1023" s="739" t="s">
        <v>287</v>
      </c>
      <c r="D1023" s="739"/>
      <c r="E1023" s="674"/>
      <c r="F1023" s="675"/>
      <c r="G1023" s="676"/>
      <c r="H1023" s="676"/>
      <c r="I1023" s="676"/>
      <c r="J1023" s="3" t="str">
        <f t="shared" si="67"/>
        <v/>
      </c>
      <c r="K1023" s="284"/>
    </row>
    <row r="1024" spans="2:11" hidden="1">
      <c r="B1024" s="677"/>
      <c r="C1024" s="678"/>
      <c r="D1024" s="679"/>
      <c r="E1024" s="680"/>
      <c r="F1024" s="680"/>
      <c r="G1024" s="680"/>
      <c r="H1024" s="680"/>
      <c r="I1024" s="680"/>
      <c r="J1024" s="3" t="str">
        <f t="shared" si="67"/>
        <v/>
      </c>
      <c r="K1024" s="284"/>
    </row>
    <row r="1025" spans="2:11" hidden="1">
      <c r="B1025" s="681"/>
      <c r="C1025" s="15"/>
      <c r="D1025" s="682"/>
      <c r="E1025" s="136"/>
      <c r="F1025" s="136"/>
      <c r="G1025" s="136"/>
      <c r="H1025" s="136"/>
      <c r="I1025" s="136"/>
      <c r="J1025" s="3" t="str">
        <f t="shared" si="67"/>
        <v/>
      </c>
      <c r="K1025" s="284"/>
    </row>
    <row r="1026" spans="2:11" hidden="1">
      <c r="B1026" s="681"/>
      <c r="C1026" s="15"/>
      <c r="D1026" s="682"/>
      <c r="E1026" s="136"/>
      <c r="F1026" s="136"/>
      <c r="G1026" s="136"/>
      <c r="H1026" s="136"/>
      <c r="I1026" s="136"/>
      <c r="J1026" s="3" t="str">
        <f t="shared" si="67"/>
        <v/>
      </c>
      <c r="K1026" s="284"/>
    </row>
    <row r="1027" spans="2:11" ht="16.2">
      <c r="B1027" s="683"/>
      <c r="C1027" s="259" t="s">
        <v>171</v>
      </c>
      <c r="D1027" s="684">
        <f>+B1027</f>
        <v>0</v>
      </c>
      <c r="E1027" s="685">
        <f>SUM(E912,E915,E921,E929,E930,E948,E952,E958,E961,E962,E963,E964,E965,E974,E980,E981,E982,E983,E990,E994,E995,E996,E997,E1000,E1001,E1009,E1012,E1013,E1018)+E1023</f>
        <v>148100</v>
      </c>
      <c r="F1027" s="686">
        <f>SUM(F912,F915,F921,F929,F930,F948,F952,F958,F961,F962,F963,F964,F965,F974,F980,F981,F982,F983,F990,F994,F995,F996,F997,F1000,F1001,F1009,F1012,F1013,F1018)+F1023</f>
        <v>0</v>
      </c>
      <c r="G1027" s="687">
        <f>SUM(G912,G915,G921,G929,G930,G948,G952,G958,G961,G962,G963,G964,G965,G974,G980,G981,G982,G983,G990,G994,G995,G996,G997,G1000,G1001,G1009,G1012,G1013,G1018)+G1023</f>
        <v>0</v>
      </c>
      <c r="H1027" s="685">
        <f>SUM(H912,H915,H921,H929,H930,H948,H952,H958,H961,H962,H963,H964,H965,H974,H980,H981,H982,H983,H990,H994,H995,H996,H997,H1000,H1001,H1009,H1012,H1013,H1018)+H1023</f>
        <v>0</v>
      </c>
      <c r="I1027" s="686">
        <f>SUM(I912,I915,I921,I929,I930,I948,I952,I958,I961,I962,I963,I964,I965,I974,I980,I981,I982,I983,I990,I994,I995,I996,I997,I1000,I1001,I1009,I1012,I1013,I1018)+I1023</f>
        <v>0</v>
      </c>
      <c r="J1027" s="3">
        <f t="shared" si="67"/>
        <v>1</v>
      </c>
      <c r="K1027" s="688" t="str">
        <f>LEFT(C909,1)</f>
        <v>5</v>
      </c>
    </row>
    <row r="1028" spans="2:11">
      <c r="B1028" s="689" t="s">
        <v>1762</v>
      </c>
      <c r="C1028" s="690"/>
      <c r="J1028" s="3">
        <v>1</v>
      </c>
    </row>
    <row r="1029" spans="2:11">
      <c r="B1029" s="691"/>
      <c r="C1029" s="691"/>
      <c r="D1029" s="692"/>
      <c r="E1029" s="691"/>
      <c r="F1029" s="691"/>
      <c r="G1029" s="691"/>
      <c r="H1029" s="691"/>
      <c r="I1029" s="691"/>
      <c r="J1029" s="3">
        <v>1</v>
      </c>
    </row>
    <row r="1030" spans="2:11">
      <c r="B1030" s="584"/>
      <c r="C1030" s="584"/>
      <c r="D1030" s="584"/>
      <c r="E1030" s="584"/>
      <c r="F1030" s="584"/>
      <c r="G1030" s="584"/>
      <c r="H1030" s="584"/>
      <c r="I1030" s="584"/>
      <c r="J1030" s="3">
        <v>1</v>
      </c>
    </row>
    <row r="1031" spans="2:11" hidden="1">
      <c r="B1031" s="584"/>
      <c r="C1031" s="584"/>
      <c r="D1031" s="584"/>
      <c r="E1031" s="584"/>
      <c r="F1031" s="584"/>
      <c r="G1031" s="584"/>
      <c r="H1031" s="584"/>
      <c r="I1031" s="584"/>
      <c r="J1031" s="3" t="str">
        <f>(IF(OR($E1031&lt;&gt;0,$F1031&lt;&gt;0,$G1031&lt;&gt;0,$H1031&lt;&gt;0,$I1031&lt;&gt;0),$J$2,""))</f>
        <v/>
      </c>
    </row>
    <row r="1032" spans="2:11" hidden="1">
      <c r="B1032" s="293"/>
      <c r="C1032" s="293"/>
      <c r="D1032" s="360"/>
      <c r="E1032" s="592"/>
      <c r="F1032" s="592"/>
      <c r="G1032" s="592"/>
      <c r="H1032" s="592"/>
      <c r="I1032" s="592"/>
      <c r="J1032" s="3" t="str">
        <f>(IF(OR($E1032&lt;&gt;0,$F1032&lt;&gt;0,$G1032&lt;&gt;0,$H1032&lt;&gt;0,$I1032&lt;&gt;0),$J$2,""))</f>
        <v/>
      </c>
    </row>
    <row r="1033" spans="2:11">
      <c r="B1033" s="293"/>
      <c r="C1033" s="593"/>
      <c r="D1033" s="594"/>
      <c r="E1033" s="592"/>
      <c r="F1033" s="592"/>
      <c r="G1033" s="592"/>
      <c r="H1033" s="592"/>
      <c r="I1033" s="592"/>
      <c r="J1033" s="3">
        <v>1</v>
      </c>
    </row>
    <row r="1034" spans="2:11">
      <c r="B1034" s="734" t="str">
        <f>$B$7</f>
        <v>ПРОГНОЗА ЗА ПЕРИОДА 2022-2025 г. НА ПОСТЪПЛЕНИЯТА ОТ МЕСТНИ ПРИХОДИ  И НА РАЗХОДИТЕ ЗА МЕСТНИ ДЕЙНОСТИ</v>
      </c>
      <c r="C1034" s="734"/>
      <c r="D1034" s="734"/>
      <c r="E1034" s="596"/>
      <c r="F1034" s="147"/>
      <c r="G1034" s="147"/>
      <c r="H1034" s="147"/>
      <c r="I1034" s="147"/>
      <c r="J1034" s="3">
        <v>1</v>
      </c>
    </row>
    <row r="1035" spans="2:11">
      <c r="B1035" s="142"/>
      <c r="C1035" s="257"/>
      <c r="D1035" s="263"/>
      <c r="E1035" s="597" t="s">
        <v>9</v>
      </c>
      <c r="F1035" s="597" t="s">
        <v>10</v>
      </c>
      <c r="G1035" s="598" t="s">
        <v>1756</v>
      </c>
      <c r="H1035" s="599"/>
      <c r="I1035" s="600"/>
      <c r="J1035" s="3">
        <v>1</v>
      </c>
    </row>
    <row r="1036" spans="2:11" ht="17.399999999999999">
      <c r="B1036" s="696" t="str">
        <f>$B$9</f>
        <v>Маджарово</v>
      </c>
      <c r="C1036" s="696"/>
      <c r="D1036" s="696"/>
      <c r="E1036" s="20">
        <f>$E$9</f>
        <v>44562</v>
      </c>
      <c r="F1036" s="21">
        <f>$F$9</f>
        <v>46022</v>
      </c>
      <c r="G1036" s="147"/>
      <c r="H1036" s="147"/>
      <c r="I1036" s="147"/>
      <c r="J1036" s="3">
        <v>1</v>
      </c>
    </row>
    <row r="1037" spans="2:11">
      <c r="B1037" s="142" t="str">
        <f>$B$10</f>
        <v>(наименование на разпоредителя с бюджет)</v>
      </c>
      <c r="C1037" s="142"/>
      <c r="D1037" s="143"/>
      <c r="E1037" s="147"/>
      <c r="F1037" s="147"/>
      <c r="G1037" s="147"/>
      <c r="H1037" s="147"/>
      <c r="I1037" s="147"/>
      <c r="J1037" s="3">
        <v>1</v>
      </c>
    </row>
    <row r="1038" spans="2:11">
      <c r="B1038" s="142"/>
      <c r="C1038" s="142"/>
      <c r="D1038" s="143"/>
      <c r="E1038" s="147"/>
      <c r="F1038" s="147"/>
      <c r="G1038" s="147"/>
      <c r="H1038" s="147"/>
      <c r="I1038" s="147"/>
      <c r="J1038" s="3">
        <v>1</v>
      </c>
    </row>
    <row r="1039" spans="2:11" ht="18">
      <c r="B1039" s="735" t="str">
        <f>$B$12</f>
        <v>Маджарово</v>
      </c>
      <c r="C1039" s="735"/>
      <c r="D1039" s="735"/>
      <c r="E1039" s="601" t="s">
        <v>174</v>
      </c>
      <c r="F1039" s="602" t="str">
        <f>$F$12</f>
        <v>7604</v>
      </c>
      <c r="G1039" s="147"/>
      <c r="H1039" s="147"/>
      <c r="I1039" s="147"/>
      <c r="J1039" s="3">
        <v>1</v>
      </c>
    </row>
    <row r="1040" spans="2:11">
      <c r="B1040" s="144" t="str">
        <f>$B$13</f>
        <v>(наименование на първостепенния разпоредител с бюджет)</v>
      </c>
      <c r="C1040" s="142"/>
      <c r="D1040" s="143"/>
      <c r="E1040" s="596"/>
      <c r="F1040" s="147"/>
      <c r="G1040" s="147"/>
      <c r="H1040" s="147"/>
      <c r="I1040" s="147"/>
      <c r="J1040" s="3">
        <v>1</v>
      </c>
    </row>
    <row r="1041" spans="2:11">
      <c r="B1041" s="146"/>
      <c r="C1041" s="147"/>
      <c r="D1041" s="295"/>
      <c r="E1041" s="136"/>
      <c r="F1041" s="136"/>
      <c r="G1041" s="136"/>
      <c r="H1041" s="136"/>
      <c r="I1041" s="136"/>
      <c r="J1041" s="3">
        <v>1</v>
      </c>
    </row>
    <row r="1042" spans="2:11">
      <c r="B1042" s="142"/>
      <c r="C1042" s="257"/>
      <c r="D1042" s="263"/>
      <c r="E1042" s="147"/>
      <c r="F1042" s="147"/>
      <c r="G1042" s="147"/>
      <c r="H1042" s="147"/>
      <c r="I1042" s="147"/>
      <c r="J1042" s="3">
        <v>1</v>
      </c>
    </row>
    <row r="1043" spans="2:11" ht="16.8">
      <c r="B1043" s="152"/>
      <c r="C1043" s="153"/>
      <c r="D1043" s="603" t="s">
        <v>1757</v>
      </c>
      <c r="E1043" s="35" t="str">
        <f>$E$19</f>
        <v>Годишен отчет</v>
      </c>
      <c r="F1043" s="36" t="str">
        <f>$F$19</f>
        <v>Бюджет</v>
      </c>
      <c r="G1043" s="36" t="str">
        <f>$G$19</f>
        <v>Прогноза</v>
      </c>
      <c r="H1043" s="36" t="str">
        <f>$H$19</f>
        <v>Прогноза</v>
      </c>
      <c r="I1043" s="36" t="str">
        <f>$I$19</f>
        <v>Прогноза</v>
      </c>
      <c r="J1043" s="3">
        <v>1</v>
      </c>
    </row>
    <row r="1044" spans="2:11" ht="16.2">
      <c r="B1044" s="155" t="s">
        <v>19</v>
      </c>
      <c r="C1044" s="156" t="s">
        <v>20</v>
      </c>
      <c r="D1044" s="604" t="s">
        <v>1758</v>
      </c>
      <c r="E1044" s="40">
        <f>$E$20</f>
        <v>2021</v>
      </c>
      <c r="F1044" s="41">
        <f>$F$20</f>
        <v>2022</v>
      </c>
      <c r="G1044" s="41">
        <f>$G$20</f>
        <v>2023</v>
      </c>
      <c r="H1044" s="41">
        <f>$H$20</f>
        <v>2024</v>
      </c>
      <c r="I1044" s="41">
        <f>$I$20</f>
        <v>2025</v>
      </c>
      <c r="J1044" s="3">
        <v>1</v>
      </c>
    </row>
    <row r="1045" spans="2:11" ht="18">
      <c r="B1045" s="159"/>
      <c r="C1045" s="160"/>
      <c r="D1045" s="605" t="s">
        <v>177</v>
      </c>
      <c r="E1045" s="46"/>
      <c r="F1045" s="47"/>
      <c r="G1045" s="48"/>
      <c r="H1045" s="46"/>
      <c r="I1045" s="47"/>
      <c r="J1045" s="3">
        <v>1</v>
      </c>
    </row>
    <row r="1046" spans="2:11">
      <c r="B1046" s="606"/>
      <c r="C1046" s="607" t="e">
        <f>VLOOKUP(D1046,OP_LIST2,2,FALSE)</f>
        <v>#N/A</v>
      </c>
      <c r="D1046" s="608"/>
      <c r="E1046" s="609"/>
      <c r="F1046" s="610"/>
      <c r="G1046" s="611"/>
      <c r="H1046" s="609"/>
      <c r="I1046" s="610"/>
      <c r="J1046" s="3">
        <v>1</v>
      </c>
    </row>
    <row r="1047" spans="2:11">
      <c r="B1047" s="612"/>
      <c r="C1047" s="613">
        <f>VLOOKUP(D1048,GROUPS2,2,FALSE)</f>
        <v>601</v>
      </c>
      <c r="D1047" s="608" t="s">
        <v>1759</v>
      </c>
      <c r="E1047" s="614"/>
      <c r="F1047" s="615"/>
      <c r="G1047" s="616"/>
      <c r="H1047" s="614"/>
      <c r="I1047" s="615"/>
      <c r="J1047" s="3">
        <v>1</v>
      </c>
    </row>
    <row r="1048" spans="2:11">
      <c r="B1048" s="617"/>
      <c r="C1048" s="618">
        <f>+C1047</f>
        <v>601</v>
      </c>
      <c r="D1048" s="619" t="s">
        <v>1721</v>
      </c>
      <c r="E1048" s="614"/>
      <c r="F1048" s="615"/>
      <c r="G1048" s="616"/>
      <c r="H1048" s="614"/>
      <c r="I1048" s="615"/>
      <c r="J1048" s="3">
        <v>1</v>
      </c>
    </row>
    <row r="1049" spans="2:11">
      <c r="B1049" s="620"/>
      <c r="C1049" s="621"/>
      <c r="D1049" s="622" t="s">
        <v>1760</v>
      </c>
      <c r="E1049" s="623"/>
      <c r="F1049" s="624"/>
      <c r="G1049" s="625"/>
      <c r="H1049" s="623"/>
      <c r="I1049" s="624"/>
      <c r="J1049" s="3">
        <v>1</v>
      </c>
    </row>
    <row r="1050" spans="2:11">
      <c r="B1050" s="168">
        <v>100</v>
      </c>
      <c r="C1050" s="727" t="s">
        <v>178</v>
      </c>
      <c r="D1050" s="727"/>
      <c r="E1050" s="626">
        <f>SUM(E1051:E1052)</f>
        <v>30700</v>
      </c>
      <c r="F1050" s="627">
        <f>SUM(F1051:F1052)</f>
        <v>55000</v>
      </c>
      <c r="G1050" s="628">
        <f>SUM(G1051:G1052)</f>
        <v>55000</v>
      </c>
      <c r="H1050" s="626">
        <f>SUM(H1051:H1052)</f>
        <v>55000</v>
      </c>
      <c r="I1050" s="627">
        <f>SUM(I1051:I1052)</f>
        <v>55000</v>
      </c>
      <c r="J1050" s="3">
        <f t="shared" ref="J1050:J1081" si="68">(IF(OR($E1050&lt;&gt;0,$F1050&lt;&gt;0,$G1050&lt;&gt;0,$H1050&lt;&gt;0,$I1050&lt;&gt;0),$J$2,""))</f>
        <v>1</v>
      </c>
      <c r="K1050" s="284"/>
    </row>
    <row r="1051" spans="2:11" ht="16.2">
      <c r="B1051" s="171"/>
      <c r="C1051" s="172">
        <v>101</v>
      </c>
      <c r="D1051" s="173" t="s">
        <v>179</v>
      </c>
      <c r="E1051" s="629">
        <v>30700</v>
      </c>
      <c r="F1051" s="630">
        <v>55000</v>
      </c>
      <c r="G1051" s="631">
        <v>55000</v>
      </c>
      <c r="H1051" s="629">
        <v>55000</v>
      </c>
      <c r="I1051" s="630">
        <v>55000</v>
      </c>
      <c r="J1051" s="3">
        <f t="shared" si="68"/>
        <v>1</v>
      </c>
      <c r="K1051" s="284"/>
    </row>
    <row r="1052" spans="2:11" ht="16.2" hidden="1">
      <c r="B1052" s="171"/>
      <c r="C1052" s="175">
        <v>102</v>
      </c>
      <c r="D1052" s="176" t="s">
        <v>180</v>
      </c>
      <c r="E1052" s="632"/>
      <c r="F1052" s="633"/>
      <c r="G1052" s="634"/>
      <c r="H1052" s="632"/>
      <c r="I1052" s="633"/>
      <c r="J1052" s="3" t="str">
        <f t="shared" si="68"/>
        <v/>
      </c>
      <c r="K1052" s="284"/>
    </row>
    <row r="1053" spans="2:11">
      <c r="B1053" s="168">
        <v>200</v>
      </c>
      <c r="C1053" s="728" t="s">
        <v>181</v>
      </c>
      <c r="D1053" s="728"/>
      <c r="E1053" s="626">
        <f>SUM(E1054:E1058)</f>
        <v>1700</v>
      </c>
      <c r="F1053" s="627">
        <f>SUM(F1054:F1058)</f>
        <v>2000</v>
      </c>
      <c r="G1053" s="628">
        <f>SUM(G1054:G1058)</f>
        <v>2000</v>
      </c>
      <c r="H1053" s="626">
        <f>SUM(H1054:H1058)</f>
        <v>2000</v>
      </c>
      <c r="I1053" s="627">
        <f>SUM(I1054:I1058)</f>
        <v>2000</v>
      </c>
      <c r="J1053" s="3">
        <f t="shared" si="68"/>
        <v>1</v>
      </c>
      <c r="K1053" s="284"/>
    </row>
    <row r="1054" spans="2:11" ht="16.2" hidden="1">
      <c r="B1054" s="178"/>
      <c r="C1054" s="172">
        <v>201</v>
      </c>
      <c r="D1054" s="173" t="s">
        <v>182</v>
      </c>
      <c r="E1054" s="629"/>
      <c r="F1054" s="630"/>
      <c r="G1054" s="631"/>
      <c r="H1054" s="629"/>
      <c r="I1054" s="630"/>
      <c r="J1054" s="3" t="str">
        <f t="shared" si="68"/>
        <v/>
      </c>
      <c r="K1054" s="284"/>
    </row>
    <row r="1055" spans="2:11" ht="16.2" hidden="1">
      <c r="B1055" s="179"/>
      <c r="C1055" s="180">
        <v>202</v>
      </c>
      <c r="D1055" s="181" t="s">
        <v>183</v>
      </c>
      <c r="E1055" s="635">
        <v>0</v>
      </c>
      <c r="F1055" s="636">
        <v>0</v>
      </c>
      <c r="G1055" s="637">
        <v>0</v>
      </c>
      <c r="H1055" s="635">
        <v>0</v>
      </c>
      <c r="I1055" s="636">
        <v>0</v>
      </c>
      <c r="J1055" s="3" t="str">
        <f t="shared" si="68"/>
        <v/>
      </c>
      <c r="K1055" s="284"/>
    </row>
    <row r="1056" spans="2:11" ht="16.2">
      <c r="B1056" s="179"/>
      <c r="C1056" s="180">
        <v>205</v>
      </c>
      <c r="D1056" s="181" t="s">
        <v>184</v>
      </c>
      <c r="E1056" s="635">
        <v>1700</v>
      </c>
      <c r="F1056" s="636">
        <v>2000</v>
      </c>
      <c r="G1056" s="637">
        <v>2000</v>
      </c>
      <c r="H1056" s="635">
        <v>2000</v>
      </c>
      <c r="I1056" s="636">
        <v>2000</v>
      </c>
      <c r="J1056" s="3">
        <f t="shared" si="68"/>
        <v>1</v>
      </c>
      <c r="K1056" s="284"/>
    </row>
    <row r="1057" spans="2:11" ht="16.2" hidden="1">
      <c r="B1057" s="179"/>
      <c r="C1057" s="180">
        <v>208</v>
      </c>
      <c r="D1057" s="183" t="s">
        <v>185</v>
      </c>
      <c r="E1057" s="635"/>
      <c r="F1057" s="636"/>
      <c r="G1057" s="637"/>
      <c r="H1057" s="635"/>
      <c r="I1057" s="636"/>
      <c r="J1057" s="3" t="str">
        <f t="shared" si="68"/>
        <v/>
      </c>
      <c r="K1057" s="284"/>
    </row>
    <row r="1058" spans="2:11" ht="16.2" hidden="1">
      <c r="B1058" s="178"/>
      <c r="C1058" s="175">
        <v>209</v>
      </c>
      <c r="D1058" s="184" t="s">
        <v>186</v>
      </c>
      <c r="E1058" s="632"/>
      <c r="F1058" s="633"/>
      <c r="G1058" s="634"/>
      <c r="H1058" s="632"/>
      <c r="I1058" s="633"/>
      <c r="J1058" s="3" t="str">
        <f t="shared" si="68"/>
        <v/>
      </c>
      <c r="K1058" s="284"/>
    </row>
    <row r="1059" spans="2:11">
      <c r="B1059" s="168">
        <v>500</v>
      </c>
      <c r="C1059" s="728" t="s">
        <v>187</v>
      </c>
      <c r="D1059" s="728"/>
      <c r="E1059" s="626">
        <f>SUM(E1060:E1066)</f>
        <v>6700</v>
      </c>
      <c r="F1059" s="627">
        <f>SUM(F1060:F1066)</f>
        <v>12000</v>
      </c>
      <c r="G1059" s="628">
        <f>SUM(G1060:G1066)</f>
        <v>12000</v>
      </c>
      <c r="H1059" s="626">
        <f>SUM(H1060:H1066)</f>
        <v>12000</v>
      </c>
      <c r="I1059" s="627">
        <f>SUM(I1060:I1066)</f>
        <v>12000</v>
      </c>
      <c r="J1059" s="3">
        <f t="shared" si="68"/>
        <v>1</v>
      </c>
      <c r="K1059" s="284"/>
    </row>
    <row r="1060" spans="2:11" ht="16.2">
      <c r="B1060" s="178"/>
      <c r="C1060" s="185">
        <v>551</v>
      </c>
      <c r="D1060" s="186" t="s">
        <v>188</v>
      </c>
      <c r="E1060" s="629">
        <v>4100</v>
      </c>
      <c r="F1060" s="630">
        <v>8000</v>
      </c>
      <c r="G1060" s="631">
        <v>8000</v>
      </c>
      <c r="H1060" s="629">
        <v>8000</v>
      </c>
      <c r="I1060" s="630">
        <v>8000</v>
      </c>
      <c r="J1060" s="3">
        <f t="shared" si="68"/>
        <v>1</v>
      </c>
      <c r="K1060" s="284"/>
    </row>
    <row r="1061" spans="2:11" ht="16.2" hidden="1">
      <c r="B1061" s="178"/>
      <c r="C1061" s="187">
        <v>552</v>
      </c>
      <c r="D1061" s="188" t="s">
        <v>189</v>
      </c>
      <c r="E1061" s="635"/>
      <c r="F1061" s="636"/>
      <c r="G1061" s="637"/>
      <c r="H1061" s="635"/>
      <c r="I1061" s="636"/>
      <c r="J1061" s="3" t="str">
        <f t="shared" si="68"/>
        <v/>
      </c>
      <c r="K1061" s="284"/>
    </row>
    <row r="1062" spans="2:11" ht="16.2" hidden="1">
      <c r="B1062" s="189"/>
      <c r="C1062" s="187">
        <v>558</v>
      </c>
      <c r="D1062" s="190" t="s">
        <v>45</v>
      </c>
      <c r="E1062" s="638">
        <v>0</v>
      </c>
      <c r="F1062" s="639">
        <v>0</v>
      </c>
      <c r="G1062" s="640">
        <v>0</v>
      </c>
      <c r="H1062" s="638">
        <v>0</v>
      </c>
      <c r="I1062" s="639">
        <v>0</v>
      </c>
      <c r="J1062" s="3" t="str">
        <f t="shared" si="68"/>
        <v/>
      </c>
      <c r="K1062" s="284"/>
    </row>
    <row r="1063" spans="2:11" ht="16.2">
      <c r="B1063" s="189"/>
      <c r="C1063" s="187">
        <v>560</v>
      </c>
      <c r="D1063" s="190" t="s">
        <v>190</v>
      </c>
      <c r="E1063" s="635">
        <v>2000</v>
      </c>
      <c r="F1063" s="636">
        <v>3000</v>
      </c>
      <c r="G1063" s="637">
        <v>3000</v>
      </c>
      <c r="H1063" s="635">
        <v>3000</v>
      </c>
      <c r="I1063" s="636">
        <v>3000</v>
      </c>
      <c r="J1063" s="3">
        <f t="shared" si="68"/>
        <v>1</v>
      </c>
      <c r="K1063" s="284"/>
    </row>
    <row r="1064" spans="2:11" ht="16.2">
      <c r="B1064" s="189"/>
      <c r="C1064" s="187">
        <v>580</v>
      </c>
      <c r="D1064" s="188" t="s">
        <v>191</v>
      </c>
      <c r="E1064" s="635">
        <v>600</v>
      </c>
      <c r="F1064" s="636">
        <v>1000</v>
      </c>
      <c r="G1064" s="637">
        <v>1000</v>
      </c>
      <c r="H1064" s="635">
        <v>1000</v>
      </c>
      <c r="I1064" s="636">
        <v>1000</v>
      </c>
      <c r="J1064" s="3">
        <f t="shared" si="68"/>
        <v>1</v>
      </c>
      <c r="K1064" s="284"/>
    </row>
    <row r="1065" spans="2:11" hidden="1">
      <c r="B1065" s="178"/>
      <c r="C1065" s="187">
        <v>588</v>
      </c>
      <c r="D1065" s="188" t="s">
        <v>192</v>
      </c>
      <c r="E1065" s="638">
        <v>0</v>
      </c>
      <c r="F1065" s="639">
        <v>0</v>
      </c>
      <c r="G1065" s="640">
        <v>0</v>
      </c>
      <c r="H1065" s="638">
        <v>0</v>
      </c>
      <c r="I1065" s="639">
        <v>0</v>
      </c>
      <c r="J1065" s="3" t="str">
        <f t="shared" si="68"/>
        <v/>
      </c>
      <c r="K1065" s="284"/>
    </row>
    <row r="1066" spans="2:11" ht="31.8" hidden="1">
      <c r="B1066" s="178"/>
      <c r="C1066" s="175">
        <v>590</v>
      </c>
      <c r="D1066" s="191" t="s">
        <v>193</v>
      </c>
      <c r="E1066" s="632"/>
      <c r="F1066" s="633"/>
      <c r="G1066" s="634"/>
      <c r="H1066" s="632"/>
      <c r="I1066" s="633"/>
      <c r="J1066" s="3" t="str">
        <f t="shared" si="68"/>
        <v/>
      </c>
      <c r="K1066" s="284"/>
    </row>
    <row r="1067" spans="2:11" hidden="1">
      <c r="B1067" s="168">
        <v>800</v>
      </c>
      <c r="C1067" s="729" t="s">
        <v>194</v>
      </c>
      <c r="D1067" s="729"/>
      <c r="E1067" s="641"/>
      <c r="F1067" s="642"/>
      <c r="G1067" s="643"/>
      <c r="H1067" s="641"/>
      <c r="I1067" s="642"/>
      <c r="J1067" s="3" t="str">
        <f t="shared" si="68"/>
        <v/>
      </c>
      <c r="K1067" s="284"/>
    </row>
    <row r="1068" spans="2:11">
      <c r="B1068" s="168">
        <v>1000</v>
      </c>
      <c r="C1068" s="728" t="s">
        <v>195</v>
      </c>
      <c r="D1068" s="728"/>
      <c r="E1068" s="626">
        <f>SUM(E1069:E1085)</f>
        <v>279400</v>
      </c>
      <c r="F1068" s="627">
        <f>SUM(F1069:F1085)</f>
        <v>207700</v>
      </c>
      <c r="G1068" s="628">
        <f>SUM(G1069:G1085)</f>
        <v>133000</v>
      </c>
      <c r="H1068" s="626">
        <f>SUM(H1069:H1085)</f>
        <v>133000</v>
      </c>
      <c r="I1068" s="627">
        <f>SUM(I1069:I1085)</f>
        <v>133000</v>
      </c>
      <c r="J1068" s="3">
        <f t="shared" si="68"/>
        <v>1</v>
      </c>
      <c r="K1068" s="284"/>
    </row>
    <row r="1069" spans="2:11" hidden="1">
      <c r="B1069" s="179"/>
      <c r="C1069" s="172">
        <v>1011</v>
      </c>
      <c r="D1069" s="192" t="s">
        <v>196</v>
      </c>
      <c r="E1069" s="629"/>
      <c r="F1069" s="630"/>
      <c r="G1069" s="631"/>
      <c r="H1069" s="629"/>
      <c r="I1069" s="630"/>
      <c r="J1069" s="3" t="str">
        <f t="shared" si="68"/>
        <v/>
      </c>
      <c r="K1069" s="284"/>
    </row>
    <row r="1070" spans="2:11" hidden="1">
      <c r="B1070" s="179"/>
      <c r="C1070" s="180">
        <v>1012</v>
      </c>
      <c r="D1070" s="181" t="s">
        <v>197</v>
      </c>
      <c r="E1070" s="635"/>
      <c r="F1070" s="636"/>
      <c r="G1070" s="637"/>
      <c r="H1070" s="635"/>
      <c r="I1070" s="636"/>
      <c r="J1070" s="3" t="str">
        <f t="shared" si="68"/>
        <v/>
      </c>
      <c r="K1070" s="284"/>
    </row>
    <row r="1071" spans="2:11" hidden="1">
      <c r="B1071" s="179"/>
      <c r="C1071" s="180">
        <v>1013</v>
      </c>
      <c r="D1071" s="181" t="s">
        <v>198</v>
      </c>
      <c r="E1071" s="635"/>
      <c r="F1071" s="636"/>
      <c r="G1071" s="637"/>
      <c r="H1071" s="635"/>
      <c r="I1071" s="636"/>
      <c r="J1071" s="3" t="str">
        <f t="shared" si="68"/>
        <v/>
      </c>
      <c r="K1071" s="284"/>
    </row>
    <row r="1072" spans="2:11" hidden="1">
      <c r="B1072" s="179"/>
      <c r="C1072" s="180">
        <v>1014</v>
      </c>
      <c r="D1072" s="181" t="s">
        <v>199</v>
      </c>
      <c r="E1072" s="635"/>
      <c r="F1072" s="636"/>
      <c r="G1072" s="637"/>
      <c r="H1072" s="635"/>
      <c r="I1072" s="636"/>
      <c r="J1072" s="3" t="str">
        <f t="shared" si="68"/>
        <v/>
      </c>
      <c r="K1072" s="284"/>
    </row>
    <row r="1073" spans="2:11">
      <c r="B1073" s="179"/>
      <c r="C1073" s="180">
        <v>1015</v>
      </c>
      <c r="D1073" s="181" t="s">
        <v>200</v>
      </c>
      <c r="E1073" s="635">
        <v>4800</v>
      </c>
      <c r="F1073" s="636">
        <v>10000</v>
      </c>
      <c r="G1073" s="637">
        <v>8000</v>
      </c>
      <c r="H1073" s="635">
        <v>8000</v>
      </c>
      <c r="I1073" s="636">
        <v>8000</v>
      </c>
      <c r="J1073" s="3">
        <f t="shared" si="68"/>
        <v>1</v>
      </c>
      <c r="K1073" s="284"/>
    </row>
    <row r="1074" spans="2:11">
      <c r="B1074" s="179"/>
      <c r="C1074" s="193">
        <v>1016</v>
      </c>
      <c r="D1074" s="194" t="s">
        <v>201</v>
      </c>
      <c r="E1074" s="645">
        <v>39300</v>
      </c>
      <c r="F1074" s="646">
        <v>78000</v>
      </c>
      <c r="G1074" s="647">
        <v>80000</v>
      </c>
      <c r="H1074" s="645">
        <v>80000</v>
      </c>
      <c r="I1074" s="646">
        <v>80000</v>
      </c>
      <c r="J1074" s="3">
        <f t="shared" si="68"/>
        <v>1</v>
      </c>
      <c r="K1074" s="284"/>
    </row>
    <row r="1075" spans="2:11" ht="16.2">
      <c r="B1075" s="171"/>
      <c r="C1075" s="196">
        <v>1020</v>
      </c>
      <c r="D1075" s="197" t="s">
        <v>202</v>
      </c>
      <c r="E1075" s="648">
        <v>28200</v>
      </c>
      <c r="F1075" s="649">
        <v>34700</v>
      </c>
      <c r="G1075" s="650">
        <v>35000</v>
      </c>
      <c r="H1075" s="648">
        <v>35000</v>
      </c>
      <c r="I1075" s="649">
        <v>35000</v>
      </c>
      <c r="J1075" s="3">
        <f t="shared" si="68"/>
        <v>1</v>
      </c>
      <c r="K1075" s="284"/>
    </row>
    <row r="1076" spans="2:11">
      <c r="B1076" s="179"/>
      <c r="C1076" s="199">
        <v>1030</v>
      </c>
      <c r="D1076" s="200" t="s">
        <v>203</v>
      </c>
      <c r="E1076" s="651">
        <v>207100</v>
      </c>
      <c r="F1076" s="652">
        <v>85000</v>
      </c>
      <c r="G1076" s="653">
        <v>10000</v>
      </c>
      <c r="H1076" s="651">
        <v>10000</v>
      </c>
      <c r="I1076" s="652">
        <v>10000</v>
      </c>
      <c r="J1076" s="3">
        <f t="shared" si="68"/>
        <v>1</v>
      </c>
      <c r="K1076" s="284"/>
    </row>
    <row r="1077" spans="2:11" ht="16.2" hidden="1">
      <c r="B1077" s="179"/>
      <c r="C1077" s="196">
        <v>1051</v>
      </c>
      <c r="D1077" s="203" t="s">
        <v>204</v>
      </c>
      <c r="E1077" s="648"/>
      <c r="F1077" s="649"/>
      <c r="G1077" s="650"/>
      <c r="H1077" s="648"/>
      <c r="I1077" s="649"/>
      <c r="J1077" s="3" t="str">
        <f t="shared" si="68"/>
        <v/>
      </c>
      <c r="K1077" s="284"/>
    </row>
    <row r="1078" spans="2:11" ht="16.2" hidden="1">
      <c r="B1078" s="179"/>
      <c r="C1078" s="180">
        <v>1052</v>
      </c>
      <c r="D1078" s="181" t="s">
        <v>205</v>
      </c>
      <c r="E1078" s="635"/>
      <c r="F1078" s="636"/>
      <c r="G1078" s="637"/>
      <c r="H1078" s="635"/>
      <c r="I1078" s="636"/>
      <c r="J1078" s="3" t="str">
        <f t="shared" si="68"/>
        <v/>
      </c>
      <c r="K1078" s="284"/>
    </row>
    <row r="1079" spans="2:11" ht="16.2" hidden="1">
      <c r="B1079" s="179"/>
      <c r="C1079" s="199">
        <v>1053</v>
      </c>
      <c r="D1079" s="200" t="s">
        <v>206</v>
      </c>
      <c r="E1079" s="651"/>
      <c r="F1079" s="652"/>
      <c r="G1079" s="653"/>
      <c r="H1079" s="651"/>
      <c r="I1079" s="652"/>
      <c r="J1079" s="3" t="str">
        <f t="shared" si="68"/>
        <v/>
      </c>
      <c r="K1079" s="284"/>
    </row>
    <row r="1080" spans="2:11" ht="16.2" hidden="1">
      <c r="B1080" s="179"/>
      <c r="C1080" s="196">
        <v>1062</v>
      </c>
      <c r="D1080" s="197" t="s">
        <v>207</v>
      </c>
      <c r="E1080" s="648">
        <v>0</v>
      </c>
      <c r="F1080" s="649">
        <v>0</v>
      </c>
      <c r="G1080" s="650">
        <v>0</v>
      </c>
      <c r="H1080" s="648">
        <v>0</v>
      </c>
      <c r="I1080" s="649">
        <v>0</v>
      </c>
      <c r="J1080" s="3" t="str">
        <f t="shared" si="68"/>
        <v/>
      </c>
      <c r="K1080" s="284"/>
    </row>
    <row r="1081" spans="2:11" ht="16.2" hidden="1">
      <c r="B1081" s="179"/>
      <c r="C1081" s="199">
        <v>1063</v>
      </c>
      <c r="D1081" s="204" t="s">
        <v>208</v>
      </c>
      <c r="E1081" s="651">
        <v>0</v>
      </c>
      <c r="F1081" s="652">
        <v>0</v>
      </c>
      <c r="G1081" s="653">
        <v>0</v>
      </c>
      <c r="H1081" s="651">
        <v>0</v>
      </c>
      <c r="I1081" s="652">
        <v>0</v>
      </c>
      <c r="J1081" s="3" t="str">
        <f t="shared" si="68"/>
        <v/>
      </c>
      <c r="K1081" s="284"/>
    </row>
    <row r="1082" spans="2:11" ht="16.2" hidden="1">
      <c r="B1082" s="179"/>
      <c r="C1082" s="205">
        <v>1069</v>
      </c>
      <c r="D1082" s="206" t="s">
        <v>209</v>
      </c>
      <c r="E1082" s="654"/>
      <c r="F1082" s="655"/>
      <c r="G1082" s="656"/>
      <c r="H1082" s="654"/>
      <c r="I1082" s="655"/>
      <c r="J1082" s="3" t="str">
        <f t="shared" ref="J1082:J1113" si="69">(IF(OR($E1082&lt;&gt;0,$F1082&lt;&gt;0,$G1082&lt;&gt;0,$H1082&lt;&gt;0,$I1082&lt;&gt;0),$J$2,""))</f>
        <v/>
      </c>
      <c r="K1082" s="284"/>
    </row>
    <row r="1083" spans="2:11" hidden="1">
      <c r="B1083" s="171"/>
      <c r="C1083" s="196">
        <v>1091</v>
      </c>
      <c r="D1083" s="203" t="s">
        <v>210</v>
      </c>
      <c r="E1083" s="648"/>
      <c r="F1083" s="649"/>
      <c r="G1083" s="650"/>
      <c r="H1083" s="648"/>
      <c r="I1083" s="649"/>
      <c r="J1083" s="3" t="str">
        <f t="shared" si="69"/>
        <v/>
      </c>
      <c r="K1083" s="284"/>
    </row>
    <row r="1084" spans="2:11" hidden="1">
      <c r="B1084" s="179"/>
      <c r="C1084" s="180">
        <v>1092</v>
      </c>
      <c r="D1084" s="181" t="s">
        <v>211</v>
      </c>
      <c r="E1084" s="635"/>
      <c r="F1084" s="636"/>
      <c r="G1084" s="637"/>
      <c r="H1084" s="635"/>
      <c r="I1084" s="636"/>
      <c r="J1084" s="3" t="str">
        <f t="shared" si="69"/>
        <v/>
      </c>
      <c r="K1084" s="284"/>
    </row>
    <row r="1085" spans="2:11" hidden="1">
      <c r="B1085" s="179"/>
      <c r="C1085" s="175">
        <v>1098</v>
      </c>
      <c r="D1085" s="208" t="s">
        <v>212</v>
      </c>
      <c r="E1085" s="632"/>
      <c r="F1085" s="633"/>
      <c r="G1085" s="634"/>
      <c r="H1085" s="632"/>
      <c r="I1085" s="633"/>
      <c r="J1085" s="3" t="str">
        <f t="shared" si="69"/>
        <v/>
      </c>
      <c r="K1085" s="284"/>
    </row>
    <row r="1086" spans="2:11" hidden="1">
      <c r="B1086" s="168">
        <v>1900</v>
      </c>
      <c r="C1086" s="730" t="s">
        <v>213</v>
      </c>
      <c r="D1086" s="730"/>
      <c r="E1086" s="626">
        <f>SUM(E1087:E1089)</f>
        <v>0</v>
      </c>
      <c r="F1086" s="627">
        <f>SUM(F1087:F1089)</f>
        <v>0</v>
      </c>
      <c r="G1086" s="628">
        <f>SUM(G1087:G1089)</f>
        <v>0</v>
      </c>
      <c r="H1086" s="626">
        <f>SUM(H1087:H1089)</f>
        <v>0</v>
      </c>
      <c r="I1086" s="627">
        <f>SUM(I1087:I1089)</f>
        <v>0</v>
      </c>
      <c r="J1086" s="3" t="str">
        <f t="shared" si="69"/>
        <v/>
      </c>
      <c r="K1086" s="284"/>
    </row>
    <row r="1087" spans="2:11" ht="16.2" hidden="1">
      <c r="B1087" s="179"/>
      <c r="C1087" s="172">
        <v>1901</v>
      </c>
      <c r="D1087" s="209" t="s">
        <v>214</v>
      </c>
      <c r="E1087" s="629"/>
      <c r="F1087" s="630"/>
      <c r="G1087" s="631"/>
      <c r="H1087" s="629"/>
      <c r="I1087" s="630"/>
      <c r="J1087" s="3" t="str">
        <f t="shared" si="69"/>
        <v/>
      </c>
      <c r="K1087" s="284"/>
    </row>
    <row r="1088" spans="2:11" ht="16.2" hidden="1">
      <c r="B1088" s="210"/>
      <c r="C1088" s="180">
        <v>1981</v>
      </c>
      <c r="D1088" s="211" t="s">
        <v>215</v>
      </c>
      <c r="E1088" s="635"/>
      <c r="F1088" s="636"/>
      <c r="G1088" s="637"/>
      <c r="H1088" s="635"/>
      <c r="I1088" s="636"/>
      <c r="J1088" s="3" t="str">
        <f t="shared" si="69"/>
        <v/>
      </c>
      <c r="K1088" s="284"/>
    </row>
    <row r="1089" spans="2:11" ht="16.2" hidden="1">
      <c r="B1089" s="179"/>
      <c r="C1089" s="175">
        <v>1991</v>
      </c>
      <c r="D1089" s="212" t="s">
        <v>216</v>
      </c>
      <c r="E1089" s="632"/>
      <c r="F1089" s="633"/>
      <c r="G1089" s="634"/>
      <c r="H1089" s="632"/>
      <c r="I1089" s="633"/>
      <c r="J1089" s="3" t="str">
        <f t="shared" si="69"/>
        <v/>
      </c>
      <c r="K1089" s="284"/>
    </row>
    <row r="1090" spans="2:11" hidden="1">
      <c r="B1090" s="168">
        <v>2100</v>
      </c>
      <c r="C1090" s="730" t="s">
        <v>217</v>
      </c>
      <c r="D1090" s="730"/>
      <c r="E1090" s="626">
        <f>SUM(E1091:E1095)</f>
        <v>0</v>
      </c>
      <c r="F1090" s="627">
        <f>SUM(F1091:F1095)</f>
        <v>0</v>
      </c>
      <c r="G1090" s="628">
        <f>SUM(G1091:G1095)</f>
        <v>0</v>
      </c>
      <c r="H1090" s="626">
        <f>SUM(H1091:H1095)</f>
        <v>0</v>
      </c>
      <c r="I1090" s="627">
        <f>SUM(I1091:I1095)</f>
        <v>0</v>
      </c>
      <c r="J1090" s="3" t="str">
        <f t="shared" si="69"/>
        <v/>
      </c>
      <c r="K1090" s="284"/>
    </row>
    <row r="1091" spans="2:11" ht="16.2" hidden="1">
      <c r="B1091" s="179"/>
      <c r="C1091" s="172">
        <v>2110</v>
      </c>
      <c r="D1091" s="213" t="s">
        <v>218</v>
      </c>
      <c r="E1091" s="629"/>
      <c r="F1091" s="630"/>
      <c r="G1091" s="631"/>
      <c r="H1091" s="629"/>
      <c r="I1091" s="630"/>
      <c r="J1091" s="3" t="str">
        <f t="shared" si="69"/>
        <v/>
      </c>
      <c r="K1091" s="284"/>
    </row>
    <row r="1092" spans="2:11" ht="16.2" hidden="1">
      <c r="B1092" s="210"/>
      <c r="C1092" s="180">
        <v>2120</v>
      </c>
      <c r="D1092" s="183" t="s">
        <v>219</v>
      </c>
      <c r="E1092" s="635"/>
      <c r="F1092" s="636"/>
      <c r="G1092" s="637"/>
      <c r="H1092" s="635"/>
      <c r="I1092" s="636"/>
      <c r="J1092" s="3" t="str">
        <f t="shared" si="69"/>
        <v/>
      </c>
      <c r="K1092" s="284"/>
    </row>
    <row r="1093" spans="2:11" ht="16.2" hidden="1">
      <c r="B1093" s="210"/>
      <c r="C1093" s="180">
        <v>2125</v>
      </c>
      <c r="D1093" s="183" t="s">
        <v>220</v>
      </c>
      <c r="E1093" s="638">
        <v>0</v>
      </c>
      <c r="F1093" s="639">
        <v>0</v>
      </c>
      <c r="G1093" s="640">
        <v>0</v>
      </c>
      <c r="H1093" s="638">
        <v>0</v>
      </c>
      <c r="I1093" s="639">
        <v>0</v>
      </c>
      <c r="J1093" s="3" t="str">
        <f t="shared" si="69"/>
        <v/>
      </c>
      <c r="K1093" s="284"/>
    </row>
    <row r="1094" spans="2:11" ht="16.2" hidden="1">
      <c r="B1094" s="178"/>
      <c r="C1094" s="180">
        <v>2140</v>
      </c>
      <c r="D1094" s="183" t="s">
        <v>221</v>
      </c>
      <c r="E1094" s="638">
        <v>0</v>
      </c>
      <c r="F1094" s="639">
        <v>0</v>
      </c>
      <c r="G1094" s="640">
        <v>0</v>
      </c>
      <c r="H1094" s="638">
        <v>0</v>
      </c>
      <c r="I1094" s="639">
        <v>0</v>
      </c>
      <c r="J1094" s="3" t="str">
        <f t="shared" si="69"/>
        <v/>
      </c>
      <c r="K1094" s="284"/>
    </row>
    <row r="1095" spans="2:11" ht="16.2" hidden="1">
      <c r="B1095" s="179"/>
      <c r="C1095" s="175">
        <v>2190</v>
      </c>
      <c r="D1095" s="214" t="s">
        <v>222</v>
      </c>
      <c r="E1095" s="632"/>
      <c r="F1095" s="633"/>
      <c r="G1095" s="634"/>
      <c r="H1095" s="632"/>
      <c r="I1095" s="633"/>
      <c r="J1095" s="3" t="str">
        <f t="shared" si="69"/>
        <v/>
      </c>
      <c r="K1095" s="284"/>
    </row>
    <row r="1096" spans="2:11" hidden="1">
      <c r="B1096" s="168">
        <v>2200</v>
      </c>
      <c r="C1096" s="730" t="s">
        <v>223</v>
      </c>
      <c r="D1096" s="730"/>
      <c r="E1096" s="626">
        <f>SUM(E1097:E1098)</f>
        <v>0</v>
      </c>
      <c r="F1096" s="627">
        <f>SUM(F1097:F1098)</f>
        <v>0</v>
      </c>
      <c r="G1096" s="628">
        <f>SUM(G1097:G1098)</f>
        <v>0</v>
      </c>
      <c r="H1096" s="626">
        <f>SUM(H1097:H1098)</f>
        <v>0</v>
      </c>
      <c r="I1096" s="627">
        <f>SUM(I1097:I1098)</f>
        <v>0</v>
      </c>
      <c r="J1096" s="3" t="str">
        <f t="shared" si="69"/>
        <v/>
      </c>
      <c r="K1096" s="284"/>
    </row>
    <row r="1097" spans="2:11" ht="16.2" hidden="1">
      <c r="B1097" s="179"/>
      <c r="C1097" s="172">
        <v>2221</v>
      </c>
      <c r="D1097" s="173" t="s">
        <v>224</v>
      </c>
      <c r="E1097" s="629"/>
      <c r="F1097" s="630"/>
      <c r="G1097" s="631"/>
      <c r="H1097" s="629"/>
      <c r="I1097" s="630"/>
      <c r="J1097" s="3" t="str">
        <f t="shared" si="69"/>
        <v/>
      </c>
      <c r="K1097" s="284"/>
    </row>
    <row r="1098" spans="2:11" ht="16.2" hidden="1">
      <c r="B1098" s="179"/>
      <c r="C1098" s="175">
        <v>2224</v>
      </c>
      <c r="D1098" s="176" t="s">
        <v>225</v>
      </c>
      <c r="E1098" s="632"/>
      <c r="F1098" s="633"/>
      <c r="G1098" s="634"/>
      <c r="H1098" s="632"/>
      <c r="I1098" s="633"/>
      <c r="J1098" s="3" t="str">
        <f t="shared" si="69"/>
        <v/>
      </c>
      <c r="K1098" s="284"/>
    </row>
    <row r="1099" spans="2:11" hidden="1">
      <c r="B1099" s="168">
        <v>2500</v>
      </c>
      <c r="C1099" s="730" t="s">
        <v>226</v>
      </c>
      <c r="D1099" s="730"/>
      <c r="E1099" s="641"/>
      <c r="F1099" s="642"/>
      <c r="G1099" s="643"/>
      <c r="H1099" s="641"/>
      <c r="I1099" s="642"/>
      <c r="J1099" s="3" t="str">
        <f t="shared" si="69"/>
        <v/>
      </c>
      <c r="K1099" s="284"/>
    </row>
    <row r="1100" spans="2:11" hidden="1">
      <c r="B1100" s="168">
        <v>2600</v>
      </c>
      <c r="C1100" s="736" t="s">
        <v>227</v>
      </c>
      <c r="D1100" s="736"/>
      <c r="E1100" s="641"/>
      <c r="F1100" s="642"/>
      <c r="G1100" s="643"/>
      <c r="H1100" s="641"/>
      <c r="I1100" s="642"/>
      <c r="J1100" s="3" t="str">
        <f t="shared" si="69"/>
        <v/>
      </c>
      <c r="K1100" s="284"/>
    </row>
    <row r="1101" spans="2:11" hidden="1">
      <c r="B1101" s="168">
        <v>2700</v>
      </c>
      <c r="C1101" s="736" t="s">
        <v>228</v>
      </c>
      <c r="D1101" s="736"/>
      <c r="E1101" s="641"/>
      <c r="F1101" s="642"/>
      <c r="G1101" s="643"/>
      <c r="H1101" s="641"/>
      <c r="I1101" s="642"/>
      <c r="J1101" s="3" t="str">
        <f t="shared" si="69"/>
        <v/>
      </c>
      <c r="K1101" s="284"/>
    </row>
    <row r="1102" spans="2:11" hidden="1">
      <c r="B1102" s="168">
        <v>2800</v>
      </c>
      <c r="C1102" s="736" t="s">
        <v>1761</v>
      </c>
      <c r="D1102" s="736"/>
      <c r="E1102" s="641"/>
      <c r="F1102" s="642"/>
      <c r="G1102" s="643"/>
      <c r="H1102" s="641"/>
      <c r="I1102" s="642"/>
      <c r="J1102" s="3" t="str">
        <f t="shared" si="69"/>
        <v/>
      </c>
      <c r="K1102" s="284"/>
    </row>
    <row r="1103" spans="2:11" hidden="1">
      <c r="B1103" s="168">
        <v>2900</v>
      </c>
      <c r="C1103" s="730" t="s">
        <v>230</v>
      </c>
      <c r="D1103" s="730"/>
      <c r="E1103" s="626">
        <f>SUM(E1104:E1111)</f>
        <v>0</v>
      </c>
      <c r="F1103" s="626">
        <f>SUM(F1104:F1111)</f>
        <v>0</v>
      </c>
      <c r="G1103" s="626">
        <f>SUM(G1104:G1111)</f>
        <v>0</v>
      </c>
      <c r="H1103" s="626">
        <f>SUM(H1104:H1111)</f>
        <v>0</v>
      </c>
      <c r="I1103" s="626">
        <f>SUM(I1104:I1111)</f>
        <v>0</v>
      </c>
      <c r="J1103" s="3" t="str">
        <f t="shared" si="69"/>
        <v/>
      </c>
      <c r="K1103" s="284"/>
    </row>
    <row r="1104" spans="2:11" ht="16.2" hidden="1">
      <c r="B1104" s="210"/>
      <c r="C1104" s="172">
        <v>2910</v>
      </c>
      <c r="D1104" s="217" t="s">
        <v>231</v>
      </c>
      <c r="E1104" s="629"/>
      <c r="F1104" s="630"/>
      <c r="G1104" s="631"/>
      <c r="H1104" s="629"/>
      <c r="I1104" s="630"/>
      <c r="J1104" s="3" t="str">
        <f t="shared" si="69"/>
        <v/>
      </c>
      <c r="K1104" s="284"/>
    </row>
    <row r="1105" spans="2:11" ht="16.2" hidden="1">
      <c r="B1105" s="210"/>
      <c r="C1105" s="172">
        <v>2920</v>
      </c>
      <c r="D1105" s="217" t="s">
        <v>232</v>
      </c>
      <c r="E1105" s="629"/>
      <c r="F1105" s="630"/>
      <c r="G1105" s="631"/>
      <c r="H1105" s="629"/>
      <c r="I1105" s="630"/>
      <c r="J1105" s="3" t="str">
        <f t="shared" si="69"/>
        <v/>
      </c>
      <c r="K1105" s="284"/>
    </row>
    <row r="1106" spans="2:11" ht="32.4" hidden="1">
      <c r="B1106" s="210"/>
      <c r="C1106" s="199">
        <v>2969</v>
      </c>
      <c r="D1106" s="218" t="s">
        <v>233</v>
      </c>
      <c r="E1106" s="651"/>
      <c r="F1106" s="652"/>
      <c r="G1106" s="653"/>
      <c r="H1106" s="651"/>
      <c r="I1106" s="652"/>
      <c r="J1106" s="3" t="str">
        <f t="shared" si="69"/>
        <v/>
      </c>
      <c r="K1106" s="284"/>
    </row>
    <row r="1107" spans="2:11" ht="32.4" hidden="1">
      <c r="B1107" s="210"/>
      <c r="C1107" s="219">
        <v>2970</v>
      </c>
      <c r="D1107" s="220" t="s">
        <v>234</v>
      </c>
      <c r="E1107" s="657"/>
      <c r="F1107" s="658"/>
      <c r="G1107" s="659"/>
      <c r="H1107" s="657"/>
      <c r="I1107" s="658"/>
      <c r="J1107" s="3" t="str">
        <f t="shared" si="69"/>
        <v/>
      </c>
      <c r="K1107" s="284"/>
    </row>
    <row r="1108" spans="2:11" ht="16.2" hidden="1">
      <c r="B1108" s="210"/>
      <c r="C1108" s="205">
        <v>2989</v>
      </c>
      <c r="D1108" s="222" t="s">
        <v>235</v>
      </c>
      <c r="E1108" s="654"/>
      <c r="F1108" s="655"/>
      <c r="G1108" s="656"/>
      <c r="H1108" s="654"/>
      <c r="I1108" s="655"/>
      <c r="J1108" s="3" t="str">
        <f t="shared" si="69"/>
        <v/>
      </c>
      <c r="K1108" s="284"/>
    </row>
    <row r="1109" spans="2:11" ht="32.4" hidden="1">
      <c r="B1109" s="179"/>
      <c r="C1109" s="196">
        <v>2990</v>
      </c>
      <c r="D1109" s="223" t="s">
        <v>236</v>
      </c>
      <c r="E1109" s="648"/>
      <c r="F1109" s="649"/>
      <c r="G1109" s="650"/>
      <c r="H1109" s="648"/>
      <c r="I1109" s="649"/>
      <c r="J1109" s="3" t="str">
        <f t="shared" si="69"/>
        <v/>
      </c>
      <c r="K1109" s="284"/>
    </row>
    <row r="1110" spans="2:11" ht="16.2" hidden="1">
      <c r="B1110" s="179"/>
      <c r="C1110" s="196">
        <v>2991</v>
      </c>
      <c r="D1110" s="223" t="s">
        <v>237</v>
      </c>
      <c r="E1110" s="648"/>
      <c r="F1110" s="649"/>
      <c r="G1110" s="650"/>
      <c r="H1110" s="648"/>
      <c r="I1110" s="649"/>
      <c r="J1110" s="3" t="str">
        <f t="shared" si="69"/>
        <v/>
      </c>
      <c r="K1110" s="284"/>
    </row>
    <row r="1111" spans="2:11" ht="16.2" hidden="1">
      <c r="B1111" s="179"/>
      <c r="C1111" s="175">
        <v>2992</v>
      </c>
      <c r="D1111" s="660" t="s">
        <v>238</v>
      </c>
      <c r="E1111" s="632"/>
      <c r="F1111" s="633"/>
      <c r="G1111" s="634"/>
      <c r="H1111" s="632"/>
      <c r="I1111" s="633"/>
      <c r="J1111" s="3" t="str">
        <f t="shared" si="69"/>
        <v/>
      </c>
      <c r="K1111" s="284"/>
    </row>
    <row r="1112" spans="2:11" hidden="1">
      <c r="B1112" s="168">
        <v>3300</v>
      </c>
      <c r="C1112" s="225" t="s">
        <v>239</v>
      </c>
      <c r="D1112" s="215"/>
      <c r="E1112" s="626">
        <f>SUM(E1113:E1117)</f>
        <v>0</v>
      </c>
      <c r="F1112" s="627">
        <f>SUM(F1113:F1117)</f>
        <v>0</v>
      </c>
      <c r="G1112" s="628">
        <f>SUM(G1113:G1117)</f>
        <v>0</v>
      </c>
      <c r="H1112" s="626">
        <f>SUM(H1113:H1117)</f>
        <v>0</v>
      </c>
      <c r="I1112" s="627">
        <f>SUM(I1113:I1117)</f>
        <v>0</v>
      </c>
      <c r="J1112" s="3" t="str">
        <f t="shared" si="69"/>
        <v/>
      </c>
      <c r="K1112" s="284"/>
    </row>
    <row r="1113" spans="2:11" hidden="1">
      <c r="B1113" s="178"/>
      <c r="C1113" s="172">
        <v>3301</v>
      </c>
      <c r="D1113" s="226" t="s">
        <v>240</v>
      </c>
      <c r="E1113" s="661">
        <v>0</v>
      </c>
      <c r="F1113" s="662">
        <v>0</v>
      </c>
      <c r="G1113" s="663">
        <v>0</v>
      </c>
      <c r="H1113" s="661">
        <v>0</v>
      </c>
      <c r="I1113" s="662">
        <v>0</v>
      </c>
      <c r="J1113" s="3" t="str">
        <f t="shared" si="69"/>
        <v/>
      </c>
      <c r="K1113" s="284"/>
    </row>
    <row r="1114" spans="2:11" hidden="1">
      <c r="B1114" s="178"/>
      <c r="C1114" s="180">
        <v>3302</v>
      </c>
      <c r="D1114" s="227" t="s">
        <v>241</v>
      </c>
      <c r="E1114" s="638">
        <v>0</v>
      </c>
      <c r="F1114" s="639">
        <v>0</v>
      </c>
      <c r="G1114" s="640">
        <v>0</v>
      </c>
      <c r="H1114" s="638">
        <v>0</v>
      </c>
      <c r="I1114" s="639">
        <v>0</v>
      </c>
      <c r="J1114" s="3" t="str">
        <f t="shared" ref="J1114:J1145" si="70">(IF(OR($E1114&lt;&gt;0,$F1114&lt;&gt;0,$G1114&lt;&gt;0,$H1114&lt;&gt;0,$I1114&lt;&gt;0),$J$2,""))</f>
        <v/>
      </c>
      <c r="K1114" s="284"/>
    </row>
    <row r="1115" spans="2:11" hidden="1">
      <c r="B1115" s="178"/>
      <c r="C1115" s="180">
        <v>3304</v>
      </c>
      <c r="D1115" s="227" t="s">
        <v>242</v>
      </c>
      <c r="E1115" s="638">
        <v>0</v>
      </c>
      <c r="F1115" s="639">
        <v>0</v>
      </c>
      <c r="G1115" s="640">
        <v>0</v>
      </c>
      <c r="H1115" s="638">
        <v>0</v>
      </c>
      <c r="I1115" s="639">
        <v>0</v>
      </c>
      <c r="J1115" s="3" t="str">
        <f t="shared" si="70"/>
        <v/>
      </c>
      <c r="K1115" s="284"/>
    </row>
    <row r="1116" spans="2:11" ht="31.2" hidden="1">
      <c r="B1116" s="178"/>
      <c r="C1116" s="175">
        <v>3306</v>
      </c>
      <c r="D1116" s="228" t="s">
        <v>243</v>
      </c>
      <c r="E1116" s="638">
        <v>0</v>
      </c>
      <c r="F1116" s="639">
        <v>0</v>
      </c>
      <c r="G1116" s="640">
        <v>0</v>
      </c>
      <c r="H1116" s="638">
        <v>0</v>
      </c>
      <c r="I1116" s="639">
        <v>0</v>
      </c>
      <c r="J1116" s="3" t="str">
        <f t="shared" si="70"/>
        <v/>
      </c>
      <c r="K1116" s="284"/>
    </row>
    <row r="1117" spans="2:11" hidden="1">
      <c r="B1117" s="178"/>
      <c r="C1117" s="175">
        <v>3307</v>
      </c>
      <c r="D1117" s="228" t="s">
        <v>244</v>
      </c>
      <c r="E1117" s="664">
        <v>0</v>
      </c>
      <c r="F1117" s="665">
        <v>0</v>
      </c>
      <c r="G1117" s="666">
        <v>0</v>
      </c>
      <c r="H1117" s="664">
        <v>0</v>
      </c>
      <c r="I1117" s="665">
        <v>0</v>
      </c>
      <c r="J1117" s="3" t="str">
        <f t="shared" si="70"/>
        <v/>
      </c>
      <c r="K1117" s="284"/>
    </row>
    <row r="1118" spans="2:11" hidden="1">
      <c r="B1118" s="168">
        <v>3900</v>
      </c>
      <c r="C1118" s="730" t="s">
        <v>245</v>
      </c>
      <c r="D1118" s="730"/>
      <c r="E1118" s="667">
        <v>0</v>
      </c>
      <c r="F1118" s="668">
        <v>0</v>
      </c>
      <c r="G1118" s="669">
        <v>0</v>
      </c>
      <c r="H1118" s="667">
        <v>0</v>
      </c>
      <c r="I1118" s="668">
        <v>0</v>
      </c>
      <c r="J1118" s="3" t="str">
        <f t="shared" si="70"/>
        <v/>
      </c>
      <c r="K1118" s="284"/>
    </row>
    <row r="1119" spans="2:11" hidden="1">
      <c r="B1119" s="168">
        <v>4000</v>
      </c>
      <c r="C1119" s="730" t="s">
        <v>246</v>
      </c>
      <c r="D1119" s="730"/>
      <c r="E1119" s="641"/>
      <c r="F1119" s="642"/>
      <c r="G1119" s="643"/>
      <c r="H1119" s="641"/>
      <c r="I1119" s="642"/>
      <c r="J1119" s="3" t="str">
        <f t="shared" si="70"/>
        <v/>
      </c>
      <c r="K1119" s="284"/>
    </row>
    <row r="1120" spans="2:11" hidden="1">
      <c r="B1120" s="168">
        <v>4100</v>
      </c>
      <c r="C1120" s="730" t="s">
        <v>247</v>
      </c>
      <c r="D1120" s="730"/>
      <c r="E1120" s="641"/>
      <c r="F1120" s="642"/>
      <c r="G1120" s="643"/>
      <c r="H1120" s="641"/>
      <c r="I1120" s="642"/>
      <c r="J1120" s="3" t="str">
        <f t="shared" si="70"/>
        <v/>
      </c>
      <c r="K1120" s="284"/>
    </row>
    <row r="1121" spans="2:11" hidden="1">
      <c r="B1121" s="168">
        <v>4200</v>
      </c>
      <c r="C1121" s="730" t="s">
        <v>248</v>
      </c>
      <c r="D1121" s="730"/>
      <c r="E1121" s="626">
        <f>SUM(E1122:E1127)</f>
        <v>0</v>
      </c>
      <c r="F1121" s="627">
        <f>SUM(F1122:F1127)</f>
        <v>0</v>
      </c>
      <c r="G1121" s="628">
        <f>SUM(G1122:G1127)</f>
        <v>0</v>
      </c>
      <c r="H1121" s="626">
        <f>SUM(H1122:H1127)</f>
        <v>0</v>
      </c>
      <c r="I1121" s="627">
        <f>SUM(I1122:I1127)</f>
        <v>0</v>
      </c>
      <c r="J1121" s="3" t="str">
        <f t="shared" si="70"/>
        <v/>
      </c>
      <c r="K1121" s="284"/>
    </row>
    <row r="1122" spans="2:11" ht="16.2" hidden="1">
      <c r="B1122" s="230"/>
      <c r="C1122" s="172">
        <v>4201</v>
      </c>
      <c r="D1122" s="173" t="s">
        <v>249</v>
      </c>
      <c r="E1122" s="629"/>
      <c r="F1122" s="630"/>
      <c r="G1122" s="631"/>
      <c r="H1122" s="629"/>
      <c r="I1122" s="630"/>
      <c r="J1122" s="3" t="str">
        <f t="shared" si="70"/>
        <v/>
      </c>
      <c r="K1122" s="284"/>
    </row>
    <row r="1123" spans="2:11" ht="16.2" hidden="1">
      <c r="B1123" s="230"/>
      <c r="C1123" s="180">
        <v>4202</v>
      </c>
      <c r="D1123" s="231" t="s">
        <v>250</v>
      </c>
      <c r="E1123" s="635"/>
      <c r="F1123" s="636"/>
      <c r="G1123" s="637"/>
      <c r="H1123" s="635"/>
      <c r="I1123" s="636"/>
      <c r="J1123" s="3" t="str">
        <f t="shared" si="70"/>
        <v/>
      </c>
      <c r="K1123" s="284"/>
    </row>
    <row r="1124" spans="2:11" ht="16.2" hidden="1">
      <c r="B1124" s="230"/>
      <c r="C1124" s="180">
        <v>4214</v>
      </c>
      <c r="D1124" s="231" t="s">
        <v>251</v>
      </c>
      <c r="E1124" s="635"/>
      <c r="F1124" s="636"/>
      <c r="G1124" s="637"/>
      <c r="H1124" s="635"/>
      <c r="I1124" s="636"/>
      <c r="J1124" s="3" t="str">
        <f t="shared" si="70"/>
        <v/>
      </c>
      <c r="K1124" s="284"/>
    </row>
    <row r="1125" spans="2:11" ht="16.2" hidden="1">
      <c r="B1125" s="230"/>
      <c r="C1125" s="180">
        <v>4217</v>
      </c>
      <c r="D1125" s="231" t="s">
        <v>252</v>
      </c>
      <c r="E1125" s="635"/>
      <c r="F1125" s="636"/>
      <c r="G1125" s="637"/>
      <c r="H1125" s="635"/>
      <c r="I1125" s="636"/>
      <c r="J1125" s="3" t="str">
        <f t="shared" si="70"/>
        <v/>
      </c>
      <c r="K1125" s="284"/>
    </row>
    <row r="1126" spans="2:11" ht="16.2" hidden="1">
      <c r="B1126" s="230"/>
      <c r="C1126" s="180">
        <v>4218</v>
      </c>
      <c r="D1126" s="181" t="s">
        <v>253</v>
      </c>
      <c r="E1126" s="635"/>
      <c r="F1126" s="636"/>
      <c r="G1126" s="637"/>
      <c r="H1126" s="635"/>
      <c r="I1126" s="636"/>
      <c r="J1126" s="3" t="str">
        <f t="shared" si="70"/>
        <v/>
      </c>
      <c r="K1126" s="284"/>
    </row>
    <row r="1127" spans="2:11" ht="16.2" hidden="1">
      <c r="B1127" s="230"/>
      <c r="C1127" s="175">
        <v>4219</v>
      </c>
      <c r="D1127" s="232" t="s">
        <v>254</v>
      </c>
      <c r="E1127" s="632"/>
      <c r="F1127" s="633"/>
      <c r="G1127" s="634"/>
      <c r="H1127" s="632"/>
      <c r="I1127" s="633"/>
      <c r="J1127" s="3" t="str">
        <f t="shared" si="70"/>
        <v/>
      </c>
      <c r="K1127" s="284"/>
    </row>
    <row r="1128" spans="2:11" hidden="1">
      <c r="B1128" s="168">
        <v>4300</v>
      </c>
      <c r="C1128" s="730" t="s">
        <v>255</v>
      </c>
      <c r="D1128" s="730"/>
      <c r="E1128" s="626">
        <f>SUM(E1129:E1131)</f>
        <v>0</v>
      </c>
      <c r="F1128" s="627">
        <f>SUM(F1129:F1131)</f>
        <v>0</v>
      </c>
      <c r="G1128" s="628">
        <f>SUM(G1129:G1131)</f>
        <v>0</v>
      </c>
      <c r="H1128" s="626">
        <f>SUM(H1129:H1131)</f>
        <v>0</v>
      </c>
      <c r="I1128" s="627">
        <f>SUM(I1129:I1131)</f>
        <v>0</v>
      </c>
      <c r="J1128" s="3" t="str">
        <f t="shared" si="70"/>
        <v/>
      </c>
      <c r="K1128" s="284"/>
    </row>
    <row r="1129" spans="2:11" hidden="1">
      <c r="B1129" s="230"/>
      <c r="C1129" s="172">
        <v>4301</v>
      </c>
      <c r="D1129" s="192" t="s">
        <v>256</v>
      </c>
      <c r="E1129" s="629"/>
      <c r="F1129" s="630"/>
      <c r="G1129" s="631"/>
      <c r="H1129" s="629"/>
      <c r="I1129" s="630"/>
      <c r="J1129" s="3" t="str">
        <f t="shared" si="70"/>
        <v/>
      </c>
      <c r="K1129" s="284"/>
    </row>
    <row r="1130" spans="2:11" ht="16.2" hidden="1">
      <c r="B1130" s="230"/>
      <c r="C1130" s="180">
        <v>4302</v>
      </c>
      <c r="D1130" s="231" t="s">
        <v>257</v>
      </c>
      <c r="E1130" s="635"/>
      <c r="F1130" s="636"/>
      <c r="G1130" s="637"/>
      <c r="H1130" s="635"/>
      <c r="I1130" s="636"/>
      <c r="J1130" s="3" t="str">
        <f t="shared" si="70"/>
        <v/>
      </c>
      <c r="K1130" s="284"/>
    </row>
    <row r="1131" spans="2:11" ht="16.2" hidden="1">
      <c r="B1131" s="230"/>
      <c r="C1131" s="175">
        <v>4309</v>
      </c>
      <c r="D1131" s="184" t="s">
        <v>258</v>
      </c>
      <c r="E1131" s="632"/>
      <c r="F1131" s="633"/>
      <c r="G1131" s="634"/>
      <c r="H1131" s="632"/>
      <c r="I1131" s="633"/>
      <c r="J1131" s="3" t="str">
        <f t="shared" si="70"/>
        <v/>
      </c>
      <c r="K1131" s="284"/>
    </row>
    <row r="1132" spans="2:11" hidden="1">
      <c r="B1132" s="168">
        <v>4400</v>
      </c>
      <c r="C1132" s="730" t="s">
        <v>259</v>
      </c>
      <c r="D1132" s="730"/>
      <c r="E1132" s="641"/>
      <c r="F1132" s="642"/>
      <c r="G1132" s="643"/>
      <c r="H1132" s="641"/>
      <c r="I1132" s="642"/>
      <c r="J1132" s="3" t="str">
        <f t="shared" si="70"/>
        <v/>
      </c>
      <c r="K1132" s="284"/>
    </row>
    <row r="1133" spans="2:11" hidden="1">
      <c r="B1133" s="168">
        <v>4500</v>
      </c>
      <c r="C1133" s="730" t="s">
        <v>260</v>
      </c>
      <c r="D1133" s="730"/>
      <c r="E1133" s="641"/>
      <c r="F1133" s="642"/>
      <c r="G1133" s="643"/>
      <c r="H1133" s="641"/>
      <c r="I1133" s="642"/>
      <c r="J1133" s="3" t="str">
        <f t="shared" si="70"/>
        <v/>
      </c>
      <c r="K1133" s="284"/>
    </row>
    <row r="1134" spans="2:11">
      <c r="B1134" s="168">
        <v>4600</v>
      </c>
      <c r="C1134" s="736" t="s">
        <v>261</v>
      </c>
      <c r="D1134" s="736"/>
      <c r="E1134" s="641">
        <v>500</v>
      </c>
      <c r="F1134" s="642">
        <v>1000</v>
      </c>
      <c r="G1134" s="643">
        <v>1000</v>
      </c>
      <c r="H1134" s="641">
        <v>1000</v>
      </c>
      <c r="I1134" s="642">
        <v>1000</v>
      </c>
      <c r="J1134" s="3">
        <f t="shared" si="70"/>
        <v>1</v>
      </c>
      <c r="K1134" s="284"/>
    </row>
    <row r="1135" spans="2:11" hidden="1">
      <c r="B1135" s="168">
        <v>4900</v>
      </c>
      <c r="C1135" s="730" t="s">
        <v>262</v>
      </c>
      <c r="D1135" s="730"/>
      <c r="E1135" s="626">
        <f>+E1136+E1137</f>
        <v>0</v>
      </c>
      <c r="F1135" s="627">
        <f>+F1136+F1137</f>
        <v>0</v>
      </c>
      <c r="G1135" s="628">
        <f>+G1136+G1137</f>
        <v>0</v>
      </c>
      <c r="H1135" s="626">
        <f>+H1136+H1137</f>
        <v>0</v>
      </c>
      <c r="I1135" s="627">
        <f>+I1136+I1137</f>
        <v>0</v>
      </c>
      <c r="J1135" s="3" t="str">
        <f t="shared" si="70"/>
        <v/>
      </c>
      <c r="K1135" s="284"/>
    </row>
    <row r="1136" spans="2:11" ht="16.2" hidden="1">
      <c r="B1136" s="230"/>
      <c r="C1136" s="172">
        <v>4901</v>
      </c>
      <c r="D1136" s="233" t="s">
        <v>263</v>
      </c>
      <c r="E1136" s="629"/>
      <c r="F1136" s="630"/>
      <c r="G1136" s="631"/>
      <c r="H1136" s="629"/>
      <c r="I1136" s="630"/>
      <c r="J1136" s="3" t="str">
        <f t="shared" si="70"/>
        <v/>
      </c>
      <c r="K1136" s="284"/>
    </row>
    <row r="1137" spans="2:11" ht="16.2" hidden="1">
      <c r="B1137" s="230"/>
      <c r="C1137" s="175">
        <v>4902</v>
      </c>
      <c r="D1137" s="184" t="s">
        <v>264</v>
      </c>
      <c r="E1137" s="632"/>
      <c r="F1137" s="633"/>
      <c r="G1137" s="634"/>
      <c r="H1137" s="632"/>
      <c r="I1137" s="633"/>
      <c r="J1137" s="3" t="str">
        <f t="shared" si="70"/>
        <v/>
      </c>
      <c r="K1137" s="284"/>
    </row>
    <row r="1138" spans="2:11">
      <c r="B1138" s="234">
        <v>5100</v>
      </c>
      <c r="C1138" s="737" t="s">
        <v>265</v>
      </c>
      <c r="D1138" s="737"/>
      <c r="E1138" s="641">
        <v>23600</v>
      </c>
      <c r="F1138" s="642">
        <v>409400</v>
      </c>
      <c r="G1138" s="643">
        <v>0</v>
      </c>
      <c r="H1138" s="641">
        <v>0</v>
      </c>
      <c r="I1138" s="642">
        <v>0</v>
      </c>
      <c r="J1138" s="3">
        <f t="shared" si="70"/>
        <v>1</v>
      </c>
      <c r="K1138" s="284"/>
    </row>
    <row r="1139" spans="2:11">
      <c r="B1139" s="234">
        <v>5200</v>
      </c>
      <c r="C1139" s="737" t="s">
        <v>266</v>
      </c>
      <c r="D1139" s="737"/>
      <c r="E1139" s="626">
        <f>SUM(E1140:E1146)</f>
        <v>5200</v>
      </c>
      <c r="F1139" s="627">
        <v>773500</v>
      </c>
      <c r="G1139" s="628">
        <v>773500</v>
      </c>
      <c r="H1139" s="626">
        <v>771500</v>
      </c>
      <c r="I1139" s="627">
        <v>771500</v>
      </c>
      <c r="J1139" s="3">
        <f t="shared" si="70"/>
        <v>1</v>
      </c>
      <c r="K1139" s="284"/>
    </row>
    <row r="1140" spans="2:11" ht="16.2" hidden="1">
      <c r="B1140" s="236"/>
      <c r="C1140" s="237">
        <v>5201</v>
      </c>
      <c r="D1140" s="238" t="s">
        <v>267</v>
      </c>
      <c r="E1140" s="629"/>
      <c r="F1140" s="630"/>
      <c r="G1140" s="631"/>
      <c r="H1140" s="629"/>
      <c r="I1140" s="630"/>
      <c r="J1140" s="3" t="str">
        <f t="shared" si="70"/>
        <v/>
      </c>
      <c r="K1140" s="284"/>
    </row>
    <row r="1141" spans="2:11" ht="16.2" hidden="1">
      <c r="B1141" s="236"/>
      <c r="C1141" s="240">
        <v>5202</v>
      </c>
      <c r="D1141" s="241" t="s">
        <v>268</v>
      </c>
      <c r="E1141" s="635"/>
      <c r="F1141" s="636"/>
      <c r="G1141" s="637"/>
      <c r="H1141" s="635"/>
      <c r="I1141" s="636"/>
      <c r="J1141" s="3" t="str">
        <f t="shared" si="70"/>
        <v/>
      </c>
      <c r="K1141" s="284"/>
    </row>
    <row r="1142" spans="2:11" ht="16.2" hidden="1">
      <c r="B1142" s="236"/>
      <c r="C1142" s="240">
        <v>5203</v>
      </c>
      <c r="D1142" s="241" t="s">
        <v>269</v>
      </c>
      <c r="E1142" s="635"/>
      <c r="F1142" s="636"/>
      <c r="G1142" s="637"/>
      <c r="H1142" s="635"/>
      <c r="I1142" s="636"/>
      <c r="J1142" s="3" t="str">
        <f t="shared" si="70"/>
        <v/>
      </c>
      <c r="K1142" s="284"/>
    </row>
    <row r="1143" spans="2:11" ht="16.2" hidden="1">
      <c r="B1143" s="236"/>
      <c r="C1143" s="240">
        <v>5204</v>
      </c>
      <c r="D1143" s="241" t="s">
        <v>270</v>
      </c>
      <c r="E1143" s="635"/>
      <c r="F1143" s="636"/>
      <c r="G1143" s="637"/>
      <c r="H1143" s="635"/>
      <c r="I1143" s="636"/>
      <c r="J1143" s="3" t="str">
        <f t="shared" si="70"/>
        <v/>
      </c>
      <c r="K1143" s="284"/>
    </row>
    <row r="1144" spans="2:11" ht="16.2" hidden="1">
      <c r="B1144" s="236"/>
      <c r="C1144" s="240">
        <v>5205</v>
      </c>
      <c r="D1144" s="241" t="s">
        <v>271</v>
      </c>
      <c r="E1144" s="635"/>
      <c r="F1144" s="636"/>
      <c r="G1144" s="637"/>
      <c r="H1144" s="635"/>
      <c r="I1144" s="636"/>
      <c r="J1144" s="3" t="str">
        <f t="shared" si="70"/>
        <v/>
      </c>
      <c r="K1144" s="284"/>
    </row>
    <row r="1145" spans="2:11" ht="16.2">
      <c r="B1145" s="236"/>
      <c r="C1145" s="240">
        <v>5206</v>
      </c>
      <c r="D1145" s="241" t="s">
        <v>272</v>
      </c>
      <c r="E1145" s="635">
        <v>5200</v>
      </c>
      <c r="F1145" s="636">
        <v>0</v>
      </c>
      <c r="G1145" s="637">
        <v>0</v>
      </c>
      <c r="H1145" s="635">
        <v>0</v>
      </c>
      <c r="I1145" s="636">
        <v>0</v>
      </c>
      <c r="J1145" s="3">
        <f t="shared" si="70"/>
        <v>1</v>
      </c>
      <c r="K1145" s="284"/>
    </row>
    <row r="1146" spans="2:11" ht="16.2" hidden="1">
      <c r="B1146" s="236"/>
      <c r="C1146" s="242">
        <v>5219</v>
      </c>
      <c r="D1146" s="243" t="s">
        <v>273</v>
      </c>
      <c r="E1146" s="632"/>
      <c r="F1146" s="633"/>
      <c r="G1146" s="634"/>
      <c r="H1146" s="632"/>
      <c r="I1146" s="633"/>
      <c r="J1146" s="3" t="str">
        <f t="shared" ref="J1146:J1165" si="71">(IF(OR($E1146&lt;&gt;0,$F1146&lt;&gt;0,$G1146&lt;&gt;0,$H1146&lt;&gt;0,$I1146&lt;&gt;0),$J$2,""))</f>
        <v/>
      </c>
      <c r="K1146" s="284"/>
    </row>
    <row r="1147" spans="2:11" hidden="1">
      <c r="B1147" s="234">
        <v>5300</v>
      </c>
      <c r="C1147" s="737" t="s">
        <v>274</v>
      </c>
      <c r="D1147" s="737"/>
      <c r="E1147" s="626">
        <f>SUM(E1148:E1149)</f>
        <v>0</v>
      </c>
      <c r="F1147" s="627">
        <f>SUM(F1148:F1149)</f>
        <v>0</v>
      </c>
      <c r="G1147" s="628">
        <f>SUM(G1148:G1149)</f>
        <v>0</v>
      </c>
      <c r="H1147" s="626">
        <f>SUM(H1148:H1149)</f>
        <v>0</v>
      </c>
      <c r="I1147" s="627">
        <f>SUM(I1148:I1149)</f>
        <v>0</v>
      </c>
      <c r="J1147" s="3" t="str">
        <f t="shared" si="71"/>
        <v/>
      </c>
      <c r="K1147" s="284"/>
    </row>
    <row r="1148" spans="2:11" hidden="1">
      <c r="B1148" s="236"/>
      <c r="C1148" s="237">
        <v>5301</v>
      </c>
      <c r="D1148" s="238" t="s">
        <v>275</v>
      </c>
      <c r="E1148" s="629"/>
      <c r="F1148" s="630"/>
      <c r="G1148" s="631"/>
      <c r="H1148" s="629"/>
      <c r="I1148" s="630"/>
      <c r="J1148" s="3" t="str">
        <f t="shared" si="71"/>
        <v/>
      </c>
      <c r="K1148" s="284"/>
    </row>
    <row r="1149" spans="2:11" ht="16.2" hidden="1">
      <c r="B1149" s="236"/>
      <c r="C1149" s="242">
        <v>5309</v>
      </c>
      <c r="D1149" s="243" t="s">
        <v>276</v>
      </c>
      <c r="E1149" s="632"/>
      <c r="F1149" s="633"/>
      <c r="G1149" s="634"/>
      <c r="H1149" s="632"/>
      <c r="I1149" s="633"/>
      <c r="J1149" s="3" t="str">
        <f t="shared" si="71"/>
        <v/>
      </c>
      <c r="K1149" s="284"/>
    </row>
    <row r="1150" spans="2:11" hidden="1">
      <c r="B1150" s="234">
        <v>5400</v>
      </c>
      <c r="C1150" s="737" t="s">
        <v>277</v>
      </c>
      <c r="D1150" s="737"/>
      <c r="E1150" s="641"/>
      <c r="F1150" s="642"/>
      <c r="G1150" s="643"/>
      <c r="H1150" s="641"/>
      <c r="I1150" s="642"/>
      <c r="J1150" s="3" t="str">
        <f t="shared" si="71"/>
        <v/>
      </c>
      <c r="K1150" s="284"/>
    </row>
    <row r="1151" spans="2:11" hidden="1">
      <c r="B1151" s="168">
        <v>5500</v>
      </c>
      <c r="C1151" s="730" t="s">
        <v>278</v>
      </c>
      <c r="D1151" s="730"/>
      <c r="E1151" s="626">
        <f>SUM(E1152:E1155)</f>
        <v>0</v>
      </c>
      <c r="F1151" s="627">
        <f>SUM(F1152:F1155)</f>
        <v>0</v>
      </c>
      <c r="G1151" s="628">
        <f>SUM(G1152:G1155)</f>
        <v>0</v>
      </c>
      <c r="H1151" s="626">
        <f>SUM(H1152:H1155)</f>
        <v>0</v>
      </c>
      <c r="I1151" s="627">
        <f>SUM(I1152:I1155)</f>
        <v>0</v>
      </c>
      <c r="J1151" s="3" t="str">
        <f t="shared" si="71"/>
        <v/>
      </c>
      <c r="K1151" s="284"/>
    </row>
    <row r="1152" spans="2:11" ht="16.2" hidden="1">
      <c r="B1152" s="230"/>
      <c r="C1152" s="172">
        <v>5501</v>
      </c>
      <c r="D1152" s="192" t="s">
        <v>279</v>
      </c>
      <c r="E1152" s="629"/>
      <c r="F1152" s="630"/>
      <c r="G1152" s="631"/>
      <c r="H1152" s="629"/>
      <c r="I1152" s="630"/>
      <c r="J1152" s="3" t="str">
        <f t="shared" si="71"/>
        <v/>
      </c>
      <c r="K1152" s="284"/>
    </row>
    <row r="1153" spans="2:11" ht="16.2" hidden="1">
      <c r="B1153" s="230"/>
      <c r="C1153" s="180">
        <v>5502</v>
      </c>
      <c r="D1153" s="181" t="s">
        <v>280</v>
      </c>
      <c r="E1153" s="635"/>
      <c r="F1153" s="636"/>
      <c r="G1153" s="637"/>
      <c r="H1153" s="635"/>
      <c r="I1153" s="636"/>
      <c r="J1153" s="3" t="str">
        <f t="shared" si="71"/>
        <v/>
      </c>
      <c r="K1153" s="284"/>
    </row>
    <row r="1154" spans="2:11" ht="16.2" hidden="1">
      <c r="B1154" s="230"/>
      <c r="C1154" s="180">
        <v>5503</v>
      </c>
      <c r="D1154" s="231" t="s">
        <v>281</v>
      </c>
      <c r="E1154" s="635"/>
      <c r="F1154" s="636"/>
      <c r="G1154" s="637"/>
      <c r="H1154" s="635"/>
      <c r="I1154" s="636"/>
      <c r="J1154" s="3" t="str">
        <f t="shared" si="71"/>
        <v/>
      </c>
      <c r="K1154" s="284"/>
    </row>
    <row r="1155" spans="2:11" ht="16.2" hidden="1">
      <c r="B1155" s="230"/>
      <c r="C1155" s="175">
        <v>5504</v>
      </c>
      <c r="D1155" s="208" t="s">
        <v>282</v>
      </c>
      <c r="E1155" s="632"/>
      <c r="F1155" s="633"/>
      <c r="G1155" s="634"/>
      <c r="H1155" s="632"/>
      <c r="I1155" s="633"/>
      <c r="J1155" s="3" t="str">
        <f t="shared" si="71"/>
        <v/>
      </c>
      <c r="K1155" s="284"/>
    </row>
    <row r="1156" spans="2:11" ht="16.2" hidden="1">
      <c r="B1156" s="234">
        <v>5700</v>
      </c>
      <c r="C1156" s="738" t="s">
        <v>283</v>
      </c>
      <c r="D1156" s="738"/>
      <c r="E1156" s="626">
        <f>SUM(E1157:E1159)</f>
        <v>0</v>
      </c>
      <c r="F1156" s="627">
        <f>SUM(F1157:F1159)</f>
        <v>0</v>
      </c>
      <c r="G1156" s="628">
        <f>SUM(G1157:G1159)</f>
        <v>0</v>
      </c>
      <c r="H1156" s="626">
        <f>SUM(H1157:H1159)</f>
        <v>0</v>
      </c>
      <c r="I1156" s="627">
        <f>SUM(I1157:I1159)</f>
        <v>0</v>
      </c>
      <c r="J1156" s="3" t="str">
        <f t="shared" si="71"/>
        <v/>
      </c>
      <c r="K1156" s="284"/>
    </row>
    <row r="1157" spans="2:11" ht="16.2" hidden="1">
      <c r="B1157" s="236"/>
      <c r="C1157" s="237">
        <v>5701</v>
      </c>
      <c r="D1157" s="238" t="s">
        <v>284</v>
      </c>
      <c r="E1157" s="629"/>
      <c r="F1157" s="630"/>
      <c r="G1157" s="631"/>
      <c r="H1157" s="629"/>
      <c r="I1157" s="630"/>
      <c r="J1157" s="3" t="str">
        <f t="shared" si="71"/>
        <v/>
      </c>
      <c r="K1157" s="284"/>
    </row>
    <row r="1158" spans="2:11" ht="16.2" hidden="1">
      <c r="B1158" s="236"/>
      <c r="C1158" s="244">
        <v>5702</v>
      </c>
      <c r="D1158" s="245" t="s">
        <v>285</v>
      </c>
      <c r="E1158" s="645"/>
      <c r="F1158" s="646"/>
      <c r="G1158" s="647"/>
      <c r="H1158" s="645"/>
      <c r="I1158" s="646"/>
      <c r="J1158" s="3" t="str">
        <f t="shared" si="71"/>
        <v/>
      </c>
      <c r="K1158" s="284"/>
    </row>
    <row r="1159" spans="2:11" hidden="1">
      <c r="B1159" s="179"/>
      <c r="C1159" s="246">
        <v>4071</v>
      </c>
      <c r="D1159" s="247" t="s">
        <v>286</v>
      </c>
      <c r="E1159" s="670"/>
      <c r="F1159" s="671"/>
      <c r="G1159" s="672"/>
      <c r="H1159" s="670"/>
      <c r="I1159" s="671"/>
      <c r="J1159" s="3" t="str">
        <f t="shared" si="71"/>
        <v/>
      </c>
      <c r="K1159" s="284"/>
    </row>
    <row r="1160" spans="2:11" hidden="1">
      <c r="B1160" s="387"/>
      <c r="C1160" s="739" t="s">
        <v>287</v>
      </c>
      <c r="D1160" s="739"/>
      <c r="E1160" s="673"/>
      <c r="F1160" s="673"/>
      <c r="G1160" s="673"/>
      <c r="H1160" s="673"/>
      <c r="I1160" s="673"/>
      <c r="J1160" s="3" t="str">
        <f t="shared" si="71"/>
        <v/>
      </c>
      <c r="K1160" s="284"/>
    </row>
    <row r="1161" spans="2:11" hidden="1">
      <c r="B1161" s="251">
        <v>98</v>
      </c>
      <c r="C1161" s="739" t="s">
        <v>287</v>
      </c>
      <c r="D1161" s="739"/>
      <c r="E1161" s="674"/>
      <c r="F1161" s="675"/>
      <c r="G1161" s="676"/>
      <c r="H1161" s="676"/>
      <c r="I1161" s="676"/>
      <c r="J1161" s="3" t="str">
        <f t="shared" si="71"/>
        <v/>
      </c>
      <c r="K1161" s="284"/>
    </row>
    <row r="1162" spans="2:11" hidden="1">
      <c r="B1162" s="677"/>
      <c r="C1162" s="678"/>
      <c r="D1162" s="679"/>
      <c r="E1162" s="680"/>
      <c r="F1162" s="680"/>
      <c r="G1162" s="680"/>
      <c r="H1162" s="680"/>
      <c r="I1162" s="680"/>
      <c r="J1162" s="3" t="str">
        <f t="shared" si="71"/>
        <v/>
      </c>
      <c r="K1162" s="284"/>
    </row>
    <row r="1163" spans="2:11" hidden="1">
      <c r="B1163" s="681"/>
      <c r="C1163" s="15"/>
      <c r="D1163" s="682"/>
      <c r="E1163" s="136"/>
      <c r="F1163" s="136"/>
      <c r="G1163" s="136"/>
      <c r="H1163" s="136"/>
      <c r="I1163" s="136"/>
      <c r="J1163" s="3" t="str">
        <f t="shared" si="71"/>
        <v/>
      </c>
      <c r="K1163" s="284"/>
    </row>
    <row r="1164" spans="2:11" hidden="1">
      <c r="B1164" s="681"/>
      <c r="C1164" s="15"/>
      <c r="D1164" s="682"/>
      <c r="E1164" s="136"/>
      <c r="F1164" s="136"/>
      <c r="G1164" s="136"/>
      <c r="H1164" s="136"/>
      <c r="I1164" s="136"/>
      <c r="J1164" s="3" t="str">
        <f t="shared" si="71"/>
        <v/>
      </c>
      <c r="K1164" s="284"/>
    </row>
    <row r="1165" spans="2:11" ht="16.2">
      <c r="B1165" s="683"/>
      <c r="C1165" s="259" t="s">
        <v>171</v>
      </c>
      <c r="D1165" s="684">
        <f>+B1165</f>
        <v>0</v>
      </c>
      <c r="E1165" s="685">
        <f>SUM(E1050,E1053,E1059,E1067,E1068,E1086,E1090,E1096,E1099,E1100,E1101,E1102,E1103,E1112,E1118,E1119,E1120,E1121,E1128,E1132,E1133,E1134,E1135,E1138,E1139,E1147,E1150,E1151,E1156)+E1161</f>
        <v>347800</v>
      </c>
      <c r="F1165" s="686">
        <f>SUM(F1050,F1053,F1059,F1067,F1068,F1086,F1090,F1096,F1099,F1100,F1101,F1102,F1103,F1112,F1118,F1119,F1120,F1121,F1128,F1132,F1133,F1134,F1135,F1138,F1139,F1147,F1150,F1151,F1156)+F1161</f>
        <v>1460600</v>
      </c>
      <c r="G1165" s="687">
        <f>SUM(G1050,G1053,G1059,G1067,G1068,G1086,G1090,G1096,G1099,G1100,G1101,G1102,G1103,G1112,G1118,G1119,G1120,G1121,G1128,G1132,G1133,G1134,G1135,G1138,G1139,G1147,G1150,G1151,G1156)+G1161</f>
        <v>976500</v>
      </c>
      <c r="H1165" s="685">
        <f>SUM(H1050,H1053,H1059,H1067,H1068,H1086,H1090,H1096,H1099,H1100,H1101,H1102,H1103,H1112,H1118,H1119,H1120,H1121,H1128,H1132,H1133,H1134,H1135,H1138,H1139,H1147,H1150,H1151,H1156)+H1161</f>
        <v>974500</v>
      </c>
      <c r="I1165" s="686">
        <f>SUM(I1050,I1053,I1059,I1067,I1068,I1086,I1090,I1096,I1099,I1100,I1101,I1102,I1103,I1112,I1118,I1119,I1120,I1121,I1128,I1132,I1133,I1134,I1135,I1138,I1139,I1147,I1150,I1151,I1156)+I1161</f>
        <v>974500</v>
      </c>
      <c r="J1165" s="3">
        <f t="shared" si="71"/>
        <v>1</v>
      </c>
      <c r="K1165" s="688" t="str">
        <f>LEFT(C1047,1)</f>
        <v>6</v>
      </c>
    </row>
    <row r="1166" spans="2:11">
      <c r="B1166" s="689" t="s">
        <v>1762</v>
      </c>
      <c r="C1166" s="690"/>
      <c r="J1166" s="3">
        <v>1</v>
      </c>
    </row>
    <row r="1167" spans="2:11">
      <c r="B1167" s="691"/>
      <c r="C1167" s="691"/>
      <c r="D1167" s="692"/>
      <c r="E1167" s="691"/>
      <c r="F1167" s="691"/>
      <c r="G1167" s="691"/>
      <c r="H1167" s="691"/>
      <c r="I1167" s="691"/>
      <c r="J1167" s="3">
        <v>1</v>
      </c>
    </row>
    <row r="1168" spans="2:11">
      <c r="B1168" s="584"/>
      <c r="C1168" s="584"/>
      <c r="D1168" s="584"/>
      <c r="E1168" s="584"/>
      <c r="F1168" s="584"/>
      <c r="G1168" s="584"/>
      <c r="H1168" s="584"/>
      <c r="I1168" s="584"/>
      <c r="J1168" s="3">
        <v>1</v>
      </c>
    </row>
    <row r="1169" spans="2:10" hidden="1">
      <c r="B1169" s="584"/>
      <c r="C1169" s="584"/>
      <c r="D1169" s="584"/>
      <c r="E1169" s="584"/>
      <c r="F1169" s="584"/>
      <c r="G1169" s="584"/>
      <c r="H1169" s="584"/>
      <c r="I1169" s="584"/>
      <c r="J1169" s="3" t="str">
        <f>(IF(OR($E1169&lt;&gt;0,$F1169&lt;&gt;0,$G1169&lt;&gt;0,$H1169&lt;&gt;0,$I1169&lt;&gt;0),$J$2,""))</f>
        <v/>
      </c>
    </row>
    <row r="1170" spans="2:10" hidden="1">
      <c r="B1170" s="293"/>
      <c r="C1170" s="293"/>
      <c r="D1170" s="360"/>
      <c r="E1170" s="592"/>
      <c r="F1170" s="592"/>
      <c r="G1170" s="592"/>
      <c r="H1170" s="592"/>
      <c r="I1170" s="592"/>
      <c r="J1170" s="3" t="str">
        <f>(IF(OR($E1170&lt;&gt;0,$F1170&lt;&gt;0,$G1170&lt;&gt;0,$H1170&lt;&gt;0,$I1170&lt;&gt;0),$J$2,""))</f>
        <v/>
      </c>
    </row>
    <row r="1171" spans="2:10">
      <c r="B1171" s="293"/>
      <c r="C1171" s="593"/>
      <c r="D1171" s="594"/>
      <c r="E1171" s="592"/>
      <c r="F1171" s="592"/>
      <c r="G1171" s="592"/>
      <c r="H1171" s="592"/>
      <c r="I1171" s="592"/>
      <c r="J1171" s="3">
        <v>1</v>
      </c>
    </row>
    <row r="1172" spans="2:10">
      <c r="B1172" s="734" t="str">
        <f>$B$7</f>
        <v>ПРОГНОЗА ЗА ПЕРИОДА 2022-2025 г. НА ПОСТЪПЛЕНИЯТА ОТ МЕСТНИ ПРИХОДИ  И НА РАЗХОДИТЕ ЗА МЕСТНИ ДЕЙНОСТИ</v>
      </c>
      <c r="C1172" s="734"/>
      <c r="D1172" s="734"/>
      <c r="E1172" s="596"/>
      <c r="F1172" s="147"/>
      <c r="G1172" s="147"/>
      <c r="H1172" s="147"/>
      <c r="I1172" s="147"/>
      <c r="J1172" s="3">
        <v>1</v>
      </c>
    </row>
    <row r="1173" spans="2:10">
      <c r="B1173" s="142"/>
      <c r="C1173" s="257"/>
      <c r="D1173" s="263"/>
      <c r="E1173" s="597" t="s">
        <v>9</v>
      </c>
      <c r="F1173" s="597" t="s">
        <v>10</v>
      </c>
      <c r="G1173" s="598" t="s">
        <v>1756</v>
      </c>
      <c r="H1173" s="599"/>
      <c r="I1173" s="600"/>
      <c r="J1173" s="3">
        <v>1</v>
      </c>
    </row>
    <row r="1174" spans="2:10" ht="17.399999999999999">
      <c r="B1174" s="696" t="str">
        <f>$B$9</f>
        <v>Маджарово</v>
      </c>
      <c r="C1174" s="696"/>
      <c r="D1174" s="696"/>
      <c r="E1174" s="20">
        <f>$E$9</f>
        <v>44562</v>
      </c>
      <c r="F1174" s="21">
        <f>$F$9</f>
        <v>46022</v>
      </c>
      <c r="G1174" s="147"/>
      <c r="H1174" s="147"/>
      <c r="I1174" s="147"/>
      <c r="J1174" s="3">
        <v>1</v>
      </c>
    </row>
    <row r="1175" spans="2:10">
      <c r="B1175" s="142" t="str">
        <f>$B$10</f>
        <v>(наименование на разпоредителя с бюджет)</v>
      </c>
      <c r="C1175" s="142"/>
      <c r="D1175" s="143"/>
      <c r="E1175" s="147"/>
      <c r="F1175" s="147"/>
      <c r="G1175" s="147"/>
      <c r="H1175" s="147"/>
      <c r="I1175" s="147"/>
      <c r="J1175" s="3">
        <v>1</v>
      </c>
    </row>
    <row r="1176" spans="2:10">
      <c r="B1176" s="142"/>
      <c r="C1176" s="142"/>
      <c r="D1176" s="143"/>
      <c r="E1176" s="147"/>
      <c r="F1176" s="147"/>
      <c r="G1176" s="147"/>
      <c r="H1176" s="147"/>
      <c r="I1176" s="147"/>
      <c r="J1176" s="3">
        <v>1</v>
      </c>
    </row>
    <row r="1177" spans="2:10" ht="18">
      <c r="B1177" s="735" t="str">
        <f>$B$12</f>
        <v>Маджарово</v>
      </c>
      <c r="C1177" s="735"/>
      <c r="D1177" s="735"/>
      <c r="E1177" s="601" t="s">
        <v>174</v>
      </c>
      <c r="F1177" s="602" t="str">
        <f>$F$12</f>
        <v>7604</v>
      </c>
      <c r="G1177" s="147"/>
      <c r="H1177" s="147"/>
      <c r="I1177" s="147"/>
      <c r="J1177" s="3">
        <v>1</v>
      </c>
    </row>
    <row r="1178" spans="2:10">
      <c r="B1178" s="144" t="str">
        <f>$B$13</f>
        <v>(наименование на първостепенния разпоредител с бюджет)</v>
      </c>
      <c r="C1178" s="142"/>
      <c r="D1178" s="143"/>
      <c r="E1178" s="596"/>
      <c r="F1178" s="147"/>
      <c r="G1178" s="147"/>
      <c r="H1178" s="147"/>
      <c r="I1178" s="147"/>
      <c r="J1178" s="3">
        <v>1</v>
      </c>
    </row>
    <row r="1179" spans="2:10">
      <c r="B1179" s="146"/>
      <c r="C1179" s="147"/>
      <c r="D1179" s="295"/>
      <c r="E1179" s="136"/>
      <c r="F1179" s="136"/>
      <c r="G1179" s="136"/>
      <c r="H1179" s="136"/>
      <c r="I1179" s="136"/>
      <c r="J1179" s="3">
        <v>1</v>
      </c>
    </row>
    <row r="1180" spans="2:10">
      <c r="B1180" s="142"/>
      <c r="C1180" s="257"/>
      <c r="D1180" s="263"/>
      <c r="E1180" s="147"/>
      <c r="F1180" s="147"/>
      <c r="G1180" s="147"/>
      <c r="H1180" s="147"/>
      <c r="I1180" s="147"/>
      <c r="J1180" s="3">
        <v>1</v>
      </c>
    </row>
    <row r="1181" spans="2:10" ht="16.8">
      <c r="B1181" s="152"/>
      <c r="C1181" s="153"/>
      <c r="D1181" s="603" t="s">
        <v>1757</v>
      </c>
      <c r="E1181" s="35" t="str">
        <f>$E$19</f>
        <v>Годишен отчет</v>
      </c>
      <c r="F1181" s="36" t="str">
        <f>$F$19</f>
        <v>Бюджет</v>
      </c>
      <c r="G1181" s="36" t="str">
        <f>$G$19</f>
        <v>Прогноза</v>
      </c>
      <c r="H1181" s="36" t="str">
        <f>$H$19</f>
        <v>Прогноза</v>
      </c>
      <c r="I1181" s="36" t="str">
        <f>$I$19</f>
        <v>Прогноза</v>
      </c>
      <c r="J1181" s="3">
        <v>1</v>
      </c>
    </row>
    <row r="1182" spans="2:10" ht="16.2">
      <c r="B1182" s="155" t="s">
        <v>19</v>
      </c>
      <c r="C1182" s="156" t="s">
        <v>20</v>
      </c>
      <c r="D1182" s="604" t="s">
        <v>1758</v>
      </c>
      <c r="E1182" s="40">
        <f>$E$20</f>
        <v>2021</v>
      </c>
      <c r="F1182" s="41">
        <f>$F$20</f>
        <v>2022</v>
      </c>
      <c r="G1182" s="41">
        <f>$G$20</f>
        <v>2023</v>
      </c>
      <c r="H1182" s="41">
        <f>$H$20</f>
        <v>2024</v>
      </c>
      <c r="I1182" s="41">
        <f>$I$20</f>
        <v>2025</v>
      </c>
      <c r="J1182" s="3">
        <v>1</v>
      </c>
    </row>
    <row r="1183" spans="2:10" ht="18">
      <c r="B1183" s="159"/>
      <c r="C1183" s="160"/>
      <c r="D1183" s="605" t="s">
        <v>177</v>
      </c>
      <c r="E1183" s="46"/>
      <c r="F1183" s="47"/>
      <c r="G1183" s="48"/>
      <c r="H1183" s="46"/>
      <c r="I1183" s="47"/>
      <c r="J1183" s="3">
        <v>1</v>
      </c>
    </row>
    <row r="1184" spans="2:10">
      <c r="B1184" s="606"/>
      <c r="C1184" s="607" t="e">
        <f>VLOOKUP(D1184,OP_LIST2,2,FALSE)</f>
        <v>#N/A</v>
      </c>
      <c r="D1184" s="608"/>
      <c r="E1184" s="609"/>
      <c r="F1184" s="610"/>
      <c r="G1184" s="611"/>
      <c r="H1184" s="609"/>
      <c r="I1184" s="610"/>
      <c r="J1184" s="3">
        <v>1</v>
      </c>
    </row>
    <row r="1185" spans="2:11">
      <c r="B1185" s="612"/>
      <c r="C1185" s="613">
        <f>VLOOKUP(D1186,GROUPS2,2,FALSE)</f>
        <v>602</v>
      </c>
      <c r="D1185" s="608" t="s">
        <v>1759</v>
      </c>
      <c r="E1185" s="614"/>
      <c r="F1185" s="615"/>
      <c r="G1185" s="616"/>
      <c r="H1185" s="614"/>
      <c r="I1185" s="615"/>
      <c r="J1185" s="3">
        <v>1</v>
      </c>
    </row>
    <row r="1186" spans="2:11">
      <c r="B1186" s="617"/>
      <c r="C1186" s="618">
        <f>+C1185</f>
        <v>602</v>
      </c>
      <c r="D1186" s="619" t="s">
        <v>1723</v>
      </c>
      <c r="E1186" s="614"/>
      <c r="F1186" s="615"/>
      <c r="G1186" s="616"/>
      <c r="H1186" s="614"/>
      <c r="I1186" s="615"/>
      <c r="J1186" s="3">
        <v>1</v>
      </c>
    </row>
    <row r="1187" spans="2:11">
      <c r="B1187" s="620"/>
      <c r="C1187" s="621"/>
      <c r="D1187" s="622" t="s">
        <v>1760</v>
      </c>
      <c r="E1187" s="623"/>
      <c r="F1187" s="624"/>
      <c r="G1187" s="625"/>
      <c r="H1187" s="623"/>
      <c r="I1187" s="624"/>
      <c r="J1187" s="3">
        <v>1</v>
      </c>
    </row>
    <row r="1188" spans="2:11">
      <c r="B1188" s="168">
        <v>100</v>
      </c>
      <c r="C1188" s="727" t="s">
        <v>178</v>
      </c>
      <c r="D1188" s="727"/>
      <c r="E1188" s="626">
        <f>SUM(E1189:E1190)</f>
        <v>72600</v>
      </c>
      <c r="F1188" s="627">
        <f>SUM(F1189:F1190)</f>
        <v>101000</v>
      </c>
      <c r="G1188" s="628">
        <f>SUM(G1189:G1190)</f>
        <v>102000</v>
      </c>
      <c r="H1188" s="626">
        <f>SUM(H1189:H1190)</f>
        <v>102000</v>
      </c>
      <c r="I1188" s="627">
        <f>SUM(I1189:I1190)</f>
        <v>102000</v>
      </c>
      <c r="J1188" s="3">
        <f t="shared" ref="J1188:J1219" si="72">(IF(OR($E1188&lt;&gt;0,$F1188&lt;&gt;0,$G1188&lt;&gt;0,$H1188&lt;&gt;0,$I1188&lt;&gt;0),$J$2,""))</f>
        <v>1</v>
      </c>
      <c r="K1188" s="284"/>
    </row>
    <row r="1189" spans="2:11" ht="16.2">
      <c r="B1189" s="171"/>
      <c r="C1189" s="172">
        <v>101</v>
      </c>
      <c r="D1189" s="173" t="s">
        <v>179</v>
      </c>
      <c r="E1189" s="629">
        <v>72600</v>
      </c>
      <c r="F1189" s="630">
        <v>101000</v>
      </c>
      <c r="G1189" s="631">
        <v>102000</v>
      </c>
      <c r="H1189" s="629">
        <v>102000</v>
      </c>
      <c r="I1189" s="630">
        <v>102000</v>
      </c>
      <c r="J1189" s="3">
        <f t="shared" si="72"/>
        <v>1</v>
      </c>
      <c r="K1189" s="284"/>
    </row>
    <row r="1190" spans="2:11" ht="16.2" hidden="1">
      <c r="B1190" s="171"/>
      <c r="C1190" s="175">
        <v>102</v>
      </c>
      <c r="D1190" s="176" t="s">
        <v>180</v>
      </c>
      <c r="E1190" s="632"/>
      <c r="F1190" s="633"/>
      <c r="G1190" s="634"/>
      <c r="H1190" s="632"/>
      <c r="I1190" s="633"/>
      <c r="J1190" s="3" t="str">
        <f t="shared" si="72"/>
        <v/>
      </c>
      <c r="K1190" s="284"/>
    </row>
    <row r="1191" spans="2:11">
      <c r="B1191" s="168">
        <v>200</v>
      </c>
      <c r="C1191" s="728" t="s">
        <v>181</v>
      </c>
      <c r="D1191" s="728"/>
      <c r="E1191" s="626">
        <f>SUM(E1192:E1196)</f>
        <v>4000</v>
      </c>
      <c r="F1191" s="627">
        <f>SUM(F1192:F1196)</f>
        <v>4000</v>
      </c>
      <c r="G1191" s="628">
        <f>SUM(G1192:G1196)</f>
        <v>4000</v>
      </c>
      <c r="H1191" s="626">
        <f>SUM(H1192:H1196)</f>
        <v>4000</v>
      </c>
      <c r="I1191" s="627">
        <f>SUM(I1192:I1196)</f>
        <v>4000</v>
      </c>
      <c r="J1191" s="3">
        <f t="shared" si="72"/>
        <v>1</v>
      </c>
      <c r="K1191" s="284"/>
    </row>
    <row r="1192" spans="2:11" ht="16.2" hidden="1">
      <c r="B1192" s="178"/>
      <c r="C1192" s="172">
        <v>201</v>
      </c>
      <c r="D1192" s="173" t="s">
        <v>182</v>
      </c>
      <c r="E1192" s="629">
        <v>0</v>
      </c>
      <c r="F1192" s="630">
        <v>0</v>
      </c>
      <c r="G1192" s="631">
        <v>0</v>
      </c>
      <c r="H1192" s="629">
        <v>0</v>
      </c>
      <c r="I1192" s="630">
        <v>0</v>
      </c>
      <c r="J1192" s="3" t="str">
        <f t="shared" si="72"/>
        <v/>
      </c>
      <c r="K1192" s="284"/>
    </row>
    <row r="1193" spans="2:11" ht="16.2" hidden="1">
      <c r="B1193" s="179"/>
      <c r="C1193" s="180">
        <v>202</v>
      </c>
      <c r="D1193" s="181" t="s">
        <v>183</v>
      </c>
      <c r="E1193" s="635"/>
      <c r="F1193" s="636"/>
      <c r="G1193" s="637"/>
      <c r="H1193" s="635"/>
      <c r="I1193" s="636"/>
      <c r="J1193" s="3" t="str">
        <f t="shared" si="72"/>
        <v/>
      </c>
      <c r="K1193" s="284"/>
    </row>
    <row r="1194" spans="2:11" ht="16.2">
      <c r="B1194" s="179"/>
      <c r="C1194" s="180">
        <v>205</v>
      </c>
      <c r="D1194" s="181" t="s">
        <v>184</v>
      </c>
      <c r="E1194" s="635">
        <v>4000</v>
      </c>
      <c r="F1194" s="636">
        <v>4000</v>
      </c>
      <c r="G1194" s="637">
        <v>4000</v>
      </c>
      <c r="H1194" s="635">
        <v>4000</v>
      </c>
      <c r="I1194" s="636">
        <v>4000</v>
      </c>
      <c r="J1194" s="3">
        <f t="shared" si="72"/>
        <v>1</v>
      </c>
      <c r="K1194" s="284"/>
    </row>
    <row r="1195" spans="2:11" ht="16.2" hidden="1">
      <c r="B1195" s="179"/>
      <c r="C1195" s="180">
        <v>208</v>
      </c>
      <c r="D1195" s="183" t="s">
        <v>185</v>
      </c>
      <c r="E1195" s="635"/>
      <c r="F1195" s="636"/>
      <c r="G1195" s="637"/>
      <c r="H1195" s="635"/>
      <c r="I1195" s="636"/>
      <c r="J1195" s="3" t="str">
        <f t="shared" si="72"/>
        <v/>
      </c>
      <c r="K1195" s="284"/>
    </row>
    <row r="1196" spans="2:11" ht="16.2" hidden="1">
      <c r="B1196" s="178"/>
      <c r="C1196" s="175">
        <v>209</v>
      </c>
      <c r="D1196" s="184" t="s">
        <v>186</v>
      </c>
      <c r="E1196" s="632"/>
      <c r="F1196" s="633"/>
      <c r="G1196" s="634"/>
      <c r="H1196" s="632"/>
      <c r="I1196" s="633"/>
      <c r="J1196" s="3" t="str">
        <f t="shared" si="72"/>
        <v/>
      </c>
      <c r="K1196" s="284"/>
    </row>
    <row r="1197" spans="2:11">
      <c r="B1197" s="168">
        <v>500</v>
      </c>
      <c r="C1197" s="728" t="s">
        <v>187</v>
      </c>
      <c r="D1197" s="728"/>
      <c r="E1197" s="626">
        <f>SUM(E1198:E1204)</f>
        <v>14800</v>
      </c>
      <c r="F1197" s="627">
        <f>SUM(F1198:F1204)</f>
        <v>19500</v>
      </c>
      <c r="G1197" s="628">
        <f>SUM(G1198:G1204)</f>
        <v>19500</v>
      </c>
      <c r="H1197" s="626">
        <f>SUM(H1198:H1204)</f>
        <v>19500</v>
      </c>
      <c r="I1197" s="627">
        <f>SUM(I1198:I1204)</f>
        <v>19500</v>
      </c>
      <c r="J1197" s="3">
        <f t="shared" si="72"/>
        <v>1</v>
      </c>
      <c r="K1197" s="284"/>
    </row>
    <row r="1198" spans="2:11" ht="16.2">
      <c r="B1198" s="178"/>
      <c r="C1198" s="185">
        <v>551</v>
      </c>
      <c r="D1198" s="186" t="s">
        <v>188</v>
      </c>
      <c r="E1198" s="629">
        <v>10000</v>
      </c>
      <c r="F1198" s="630">
        <v>13000</v>
      </c>
      <c r="G1198" s="631">
        <v>13000</v>
      </c>
      <c r="H1198" s="629">
        <v>13000</v>
      </c>
      <c r="I1198" s="630">
        <v>13000</v>
      </c>
      <c r="J1198" s="3">
        <f t="shared" si="72"/>
        <v>1</v>
      </c>
      <c r="K1198" s="284"/>
    </row>
    <row r="1199" spans="2:11" ht="16.2" hidden="1">
      <c r="B1199" s="178"/>
      <c r="C1199" s="187">
        <v>552</v>
      </c>
      <c r="D1199" s="188" t="s">
        <v>189</v>
      </c>
      <c r="E1199" s="635"/>
      <c r="F1199" s="636"/>
      <c r="G1199" s="637"/>
      <c r="H1199" s="635"/>
      <c r="I1199" s="636"/>
      <c r="J1199" s="3" t="str">
        <f t="shared" si="72"/>
        <v/>
      </c>
      <c r="K1199" s="284"/>
    </row>
    <row r="1200" spans="2:11" ht="16.2" hidden="1">
      <c r="B1200" s="189"/>
      <c r="C1200" s="187">
        <v>558</v>
      </c>
      <c r="D1200" s="190" t="s">
        <v>45</v>
      </c>
      <c r="E1200" s="638">
        <v>0</v>
      </c>
      <c r="F1200" s="639">
        <v>0</v>
      </c>
      <c r="G1200" s="640">
        <v>0</v>
      </c>
      <c r="H1200" s="638">
        <v>0</v>
      </c>
      <c r="I1200" s="639">
        <v>0</v>
      </c>
      <c r="J1200" s="3" t="str">
        <f t="shared" si="72"/>
        <v/>
      </c>
      <c r="K1200" s="284"/>
    </row>
    <row r="1201" spans="2:11" ht="16.2">
      <c r="B1201" s="189"/>
      <c r="C1201" s="187">
        <v>560</v>
      </c>
      <c r="D1201" s="190" t="s">
        <v>190</v>
      </c>
      <c r="E1201" s="635">
        <v>3800</v>
      </c>
      <c r="F1201" s="636">
        <v>5000</v>
      </c>
      <c r="G1201" s="637">
        <v>5000</v>
      </c>
      <c r="H1201" s="635">
        <v>5000</v>
      </c>
      <c r="I1201" s="636">
        <v>5000</v>
      </c>
      <c r="J1201" s="3">
        <f t="shared" si="72"/>
        <v>1</v>
      </c>
      <c r="K1201" s="284"/>
    </row>
    <row r="1202" spans="2:11" ht="16.2">
      <c r="B1202" s="189"/>
      <c r="C1202" s="187">
        <v>580</v>
      </c>
      <c r="D1202" s="188" t="s">
        <v>191</v>
      </c>
      <c r="E1202" s="635">
        <v>1000</v>
      </c>
      <c r="F1202" s="636">
        <v>1500</v>
      </c>
      <c r="G1202" s="637">
        <v>1500</v>
      </c>
      <c r="H1202" s="635">
        <v>1500</v>
      </c>
      <c r="I1202" s="636">
        <v>1500</v>
      </c>
      <c r="J1202" s="3">
        <f t="shared" si="72"/>
        <v>1</v>
      </c>
      <c r="K1202" s="284"/>
    </row>
    <row r="1203" spans="2:11" hidden="1">
      <c r="B1203" s="178"/>
      <c r="C1203" s="187">
        <v>588</v>
      </c>
      <c r="D1203" s="188" t="s">
        <v>192</v>
      </c>
      <c r="E1203" s="638">
        <v>0</v>
      </c>
      <c r="F1203" s="639">
        <v>0</v>
      </c>
      <c r="G1203" s="640">
        <v>0</v>
      </c>
      <c r="H1203" s="638">
        <v>0</v>
      </c>
      <c r="I1203" s="639">
        <v>0</v>
      </c>
      <c r="J1203" s="3" t="str">
        <f t="shared" si="72"/>
        <v/>
      </c>
      <c r="K1203" s="284"/>
    </row>
    <row r="1204" spans="2:11" ht="31.8" hidden="1">
      <c r="B1204" s="178"/>
      <c r="C1204" s="175">
        <v>590</v>
      </c>
      <c r="D1204" s="191" t="s">
        <v>193</v>
      </c>
      <c r="E1204" s="632"/>
      <c r="F1204" s="633"/>
      <c r="G1204" s="634"/>
      <c r="H1204" s="632"/>
      <c r="I1204" s="633"/>
      <c r="J1204" s="3" t="str">
        <f t="shared" si="72"/>
        <v/>
      </c>
      <c r="K1204" s="284"/>
    </row>
    <row r="1205" spans="2:11" hidden="1">
      <c r="B1205" s="168">
        <v>800</v>
      </c>
      <c r="C1205" s="729" t="s">
        <v>194</v>
      </c>
      <c r="D1205" s="729"/>
      <c r="E1205" s="641"/>
      <c r="F1205" s="642"/>
      <c r="G1205" s="643"/>
      <c r="H1205" s="641"/>
      <c r="I1205" s="642"/>
      <c r="J1205" s="3" t="str">
        <f t="shared" si="72"/>
        <v/>
      </c>
      <c r="K1205" s="284"/>
    </row>
    <row r="1206" spans="2:11">
      <c r="B1206" s="168">
        <v>1000</v>
      </c>
      <c r="C1206" s="728" t="s">
        <v>195</v>
      </c>
      <c r="D1206" s="728"/>
      <c r="E1206" s="626">
        <f>SUM(E1207:E1223)</f>
        <v>28000</v>
      </c>
      <c r="F1206" s="627">
        <f>SUM(F1207:F1223)</f>
        <v>49900</v>
      </c>
      <c r="G1206" s="628">
        <f>SUM(G1207:G1223)</f>
        <v>52000</v>
      </c>
      <c r="H1206" s="626">
        <f>SUM(H1207:H1223)</f>
        <v>48000</v>
      </c>
      <c r="I1206" s="627">
        <f>SUM(I1207:I1223)</f>
        <v>49000</v>
      </c>
      <c r="J1206" s="3">
        <f t="shared" si="72"/>
        <v>1</v>
      </c>
      <c r="K1206" s="284"/>
    </row>
    <row r="1207" spans="2:11" hidden="1">
      <c r="B1207" s="179"/>
      <c r="C1207" s="172">
        <v>1011</v>
      </c>
      <c r="D1207" s="192" t="s">
        <v>196</v>
      </c>
      <c r="E1207" s="629"/>
      <c r="F1207" s="630"/>
      <c r="G1207" s="631"/>
      <c r="H1207" s="629"/>
      <c r="I1207" s="630"/>
      <c r="J1207" s="3" t="str">
        <f t="shared" si="72"/>
        <v/>
      </c>
      <c r="K1207" s="284"/>
    </row>
    <row r="1208" spans="2:11" hidden="1">
      <c r="B1208" s="179"/>
      <c r="C1208" s="180">
        <v>1012</v>
      </c>
      <c r="D1208" s="181" t="s">
        <v>197</v>
      </c>
      <c r="E1208" s="635"/>
      <c r="F1208" s="636"/>
      <c r="G1208" s="637"/>
      <c r="H1208" s="635"/>
      <c r="I1208" s="636"/>
      <c r="J1208" s="3" t="str">
        <f t="shared" si="72"/>
        <v/>
      </c>
      <c r="K1208" s="284"/>
    </row>
    <row r="1209" spans="2:11" hidden="1">
      <c r="B1209" s="179"/>
      <c r="C1209" s="180">
        <v>1013</v>
      </c>
      <c r="D1209" s="181" t="s">
        <v>198</v>
      </c>
      <c r="E1209" s="635"/>
      <c r="F1209" s="636"/>
      <c r="G1209" s="637"/>
      <c r="H1209" s="635"/>
      <c r="I1209" s="636"/>
      <c r="J1209" s="3" t="str">
        <f t="shared" si="72"/>
        <v/>
      </c>
      <c r="K1209" s="284"/>
    </row>
    <row r="1210" spans="2:11" hidden="1">
      <c r="B1210" s="179"/>
      <c r="C1210" s="180">
        <v>1014</v>
      </c>
      <c r="D1210" s="181" t="s">
        <v>199</v>
      </c>
      <c r="E1210" s="635"/>
      <c r="F1210" s="636"/>
      <c r="G1210" s="637"/>
      <c r="H1210" s="635"/>
      <c r="I1210" s="636"/>
      <c r="J1210" s="3" t="str">
        <f t="shared" si="72"/>
        <v/>
      </c>
      <c r="K1210" s="284"/>
    </row>
    <row r="1211" spans="2:11">
      <c r="B1211" s="179"/>
      <c r="C1211" s="180">
        <v>1015</v>
      </c>
      <c r="D1211" s="181" t="s">
        <v>200</v>
      </c>
      <c r="E1211" s="635">
        <v>1900</v>
      </c>
      <c r="F1211" s="636">
        <v>8000</v>
      </c>
      <c r="G1211" s="637">
        <v>8000</v>
      </c>
      <c r="H1211" s="635">
        <v>8000</v>
      </c>
      <c r="I1211" s="636">
        <v>8000</v>
      </c>
      <c r="J1211" s="3">
        <f t="shared" si="72"/>
        <v>1</v>
      </c>
      <c r="K1211" s="284"/>
    </row>
    <row r="1212" spans="2:11">
      <c r="B1212" s="179"/>
      <c r="C1212" s="193">
        <v>1016</v>
      </c>
      <c r="D1212" s="194" t="s">
        <v>201</v>
      </c>
      <c r="E1212" s="645">
        <v>14000</v>
      </c>
      <c r="F1212" s="646">
        <v>20900</v>
      </c>
      <c r="G1212" s="647">
        <v>24000</v>
      </c>
      <c r="H1212" s="645">
        <v>23000</v>
      </c>
      <c r="I1212" s="646">
        <v>23000</v>
      </c>
      <c r="J1212" s="3">
        <f t="shared" si="72"/>
        <v>1</v>
      </c>
      <c r="K1212" s="284"/>
    </row>
    <row r="1213" spans="2:11" ht="16.2">
      <c r="B1213" s="171"/>
      <c r="C1213" s="196">
        <v>1020</v>
      </c>
      <c r="D1213" s="197" t="s">
        <v>202</v>
      </c>
      <c r="E1213" s="648">
        <v>6200</v>
      </c>
      <c r="F1213" s="649">
        <v>11000</v>
      </c>
      <c r="G1213" s="650">
        <v>11000</v>
      </c>
      <c r="H1213" s="648">
        <v>10000</v>
      </c>
      <c r="I1213" s="649">
        <v>10000</v>
      </c>
      <c r="J1213" s="3">
        <f t="shared" si="72"/>
        <v>1</v>
      </c>
      <c r="K1213" s="284"/>
    </row>
    <row r="1214" spans="2:11">
      <c r="B1214" s="179"/>
      <c r="C1214" s="199">
        <v>1030</v>
      </c>
      <c r="D1214" s="200" t="s">
        <v>203</v>
      </c>
      <c r="E1214" s="651">
        <v>3400</v>
      </c>
      <c r="F1214" s="652">
        <v>6000</v>
      </c>
      <c r="G1214" s="653">
        <v>5000</v>
      </c>
      <c r="H1214" s="651">
        <v>3000</v>
      </c>
      <c r="I1214" s="652">
        <v>4000</v>
      </c>
      <c r="J1214" s="3">
        <f t="shared" si="72"/>
        <v>1</v>
      </c>
      <c r="K1214" s="284"/>
    </row>
    <row r="1215" spans="2:11" ht="16.2">
      <c r="B1215" s="179"/>
      <c r="C1215" s="196">
        <v>1051</v>
      </c>
      <c r="D1215" s="203" t="s">
        <v>204</v>
      </c>
      <c r="E1215" s="648">
        <v>1600</v>
      </c>
      <c r="F1215" s="649">
        <v>2000</v>
      </c>
      <c r="G1215" s="650">
        <v>2000</v>
      </c>
      <c r="H1215" s="648">
        <v>2000</v>
      </c>
      <c r="I1215" s="649">
        <v>2000</v>
      </c>
      <c r="J1215" s="3">
        <f t="shared" si="72"/>
        <v>1</v>
      </c>
      <c r="K1215" s="284"/>
    </row>
    <row r="1216" spans="2:11" ht="16.2" hidden="1">
      <c r="B1216" s="179"/>
      <c r="C1216" s="180">
        <v>1052</v>
      </c>
      <c r="D1216" s="181" t="s">
        <v>205</v>
      </c>
      <c r="E1216" s="635"/>
      <c r="F1216" s="636"/>
      <c r="G1216" s="637"/>
      <c r="H1216" s="635"/>
      <c r="I1216" s="636"/>
      <c r="J1216" s="3" t="str">
        <f t="shared" si="72"/>
        <v/>
      </c>
      <c r="K1216" s="284"/>
    </row>
    <row r="1217" spans="2:11" ht="16.2" hidden="1">
      <c r="B1217" s="179"/>
      <c r="C1217" s="199">
        <v>1053</v>
      </c>
      <c r="D1217" s="200" t="s">
        <v>206</v>
      </c>
      <c r="E1217" s="651"/>
      <c r="F1217" s="652"/>
      <c r="G1217" s="653"/>
      <c r="H1217" s="651"/>
      <c r="I1217" s="652"/>
      <c r="J1217" s="3" t="str">
        <f t="shared" si="72"/>
        <v/>
      </c>
      <c r="K1217" s="284"/>
    </row>
    <row r="1218" spans="2:11" ht="16.2">
      <c r="B1218" s="179"/>
      <c r="C1218" s="196">
        <v>1062</v>
      </c>
      <c r="D1218" s="197" t="s">
        <v>207</v>
      </c>
      <c r="E1218" s="648">
        <v>900</v>
      </c>
      <c r="F1218" s="649">
        <v>2000</v>
      </c>
      <c r="G1218" s="650">
        <v>2000</v>
      </c>
      <c r="H1218" s="648">
        <v>2000</v>
      </c>
      <c r="I1218" s="649">
        <v>2000</v>
      </c>
      <c r="J1218" s="3">
        <f t="shared" si="72"/>
        <v>1</v>
      </c>
      <c r="K1218" s="284"/>
    </row>
    <row r="1219" spans="2:11" ht="16.2" hidden="1">
      <c r="B1219" s="179"/>
      <c r="C1219" s="199">
        <v>1063</v>
      </c>
      <c r="D1219" s="204" t="s">
        <v>208</v>
      </c>
      <c r="E1219" s="651"/>
      <c r="F1219" s="652"/>
      <c r="G1219" s="653"/>
      <c r="H1219" s="651"/>
      <c r="I1219" s="652"/>
      <c r="J1219" s="3" t="str">
        <f t="shared" si="72"/>
        <v/>
      </c>
      <c r="K1219" s="284"/>
    </row>
    <row r="1220" spans="2:11" ht="16.2" hidden="1">
      <c r="B1220" s="179"/>
      <c r="C1220" s="205">
        <v>1069</v>
      </c>
      <c r="D1220" s="206" t="s">
        <v>209</v>
      </c>
      <c r="E1220" s="654"/>
      <c r="F1220" s="655"/>
      <c r="G1220" s="656"/>
      <c r="H1220" s="654"/>
      <c r="I1220" s="655"/>
      <c r="J1220" s="3" t="str">
        <f t="shared" ref="J1220:J1251" si="73">(IF(OR($E1220&lt;&gt;0,$F1220&lt;&gt;0,$G1220&lt;&gt;0,$H1220&lt;&gt;0,$I1220&lt;&gt;0),$J$2,""))</f>
        <v/>
      </c>
      <c r="K1220" s="284"/>
    </row>
    <row r="1221" spans="2:11" hidden="1">
      <c r="B1221" s="171"/>
      <c r="C1221" s="196">
        <v>1091</v>
      </c>
      <c r="D1221" s="203" t="s">
        <v>210</v>
      </c>
      <c r="E1221" s="648"/>
      <c r="F1221" s="649"/>
      <c r="G1221" s="650"/>
      <c r="H1221" s="648"/>
      <c r="I1221" s="649"/>
      <c r="J1221" s="3" t="str">
        <f t="shared" si="73"/>
        <v/>
      </c>
      <c r="K1221" s="284"/>
    </row>
    <row r="1222" spans="2:11" hidden="1">
      <c r="B1222" s="179"/>
      <c r="C1222" s="180">
        <v>1092</v>
      </c>
      <c r="D1222" s="181" t="s">
        <v>211</v>
      </c>
      <c r="E1222" s="635"/>
      <c r="F1222" s="636"/>
      <c r="G1222" s="637"/>
      <c r="H1222" s="635"/>
      <c r="I1222" s="636"/>
      <c r="J1222" s="3" t="str">
        <f t="shared" si="73"/>
        <v/>
      </c>
      <c r="K1222" s="284"/>
    </row>
    <row r="1223" spans="2:11" hidden="1">
      <c r="B1223" s="179"/>
      <c r="C1223" s="175">
        <v>1098</v>
      </c>
      <c r="D1223" s="208" t="s">
        <v>212</v>
      </c>
      <c r="E1223" s="632"/>
      <c r="F1223" s="633"/>
      <c r="G1223" s="634"/>
      <c r="H1223" s="632"/>
      <c r="I1223" s="633"/>
      <c r="J1223" s="3" t="str">
        <f t="shared" si="73"/>
        <v/>
      </c>
      <c r="K1223" s="284"/>
    </row>
    <row r="1224" spans="2:11" hidden="1">
      <c r="B1224" s="168">
        <v>1900</v>
      </c>
      <c r="C1224" s="730" t="s">
        <v>213</v>
      </c>
      <c r="D1224" s="730"/>
      <c r="E1224" s="626">
        <f>SUM(E1225:E1227)</f>
        <v>0</v>
      </c>
      <c r="F1224" s="627">
        <f>SUM(F1225:F1227)</f>
        <v>0</v>
      </c>
      <c r="G1224" s="628">
        <f>SUM(G1225:G1227)</f>
        <v>0</v>
      </c>
      <c r="H1224" s="626">
        <f>SUM(H1225:H1227)</f>
        <v>0</v>
      </c>
      <c r="I1224" s="627">
        <f>SUM(I1225:I1227)</f>
        <v>0</v>
      </c>
      <c r="J1224" s="3" t="str">
        <f t="shared" si="73"/>
        <v/>
      </c>
      <c r="K1224" s="284"/>
    </row>
    <row r="1225" spans="2:11" ht="16.2" hidden="1">
      <c r="B1225" s="179"/>
      <c r="C1225" s="172">
        <v>1901</v>
      </c>
      <c r="D1225" s="209" t="s">
        <v>214</v>
      </c>
      <c r="E1225" s="629"/>
      <c r="F1225" s="630"/>
      <c r="G1225" s="631"/>
      <c r="H1225" s="629"/>
      <c r="I1225" s="630"/>
      <c r="J1225" s="3" t="str">
        <f t="shared" si="73"/>
        <v/>
      </c>
      <c r="K1225" s="284"/>
    </row>
    <row r="1226" spans="2:11" ht="16.2" hidden="1">
      <c r="B1226" s="210"/>
      <c r="C1226" s="180">
        <v>1981</v>
      </c>
      <c r="D1226" s="211" t="s">
        <v>215</v>
      </c>
      <c r="E1226" s="635"/>
      <c r="F1226" s="636"/>
      <c r="G1226" s="637"/>
      <c r="H1226" s="635"/>
      <c r="I1226" s="636"/>
      <c r="J1226" s="3" t="str">
        <f t="shared" si="73"/>
        <v/>
      </c>
      <c r="K1226" s="284"/>
    </row>
    <row r="1227" spans="2:11" ht="16.2" hidden="1">
      <c r="B1227" s="179"/>
      <c r="C1227" s="175">
        <v>1991</v>
      </c>
      <c r="D1227" s="212" t="s">
        <v>216</v>
      </c>
      <c r="E1227" s="632"/>
      <c r="F1227" s="633"/>
      <c r="G1227" s="634"/>
      <c r="H1227" s="632"/>
      <c r="I1227" s="633"/>
      <c r="J1227" s="3" t="str">
        <f t="shared" si="73"/>
        <v/>
      </c>
      <c r="K1227" s="284"/>
    </row>
    <row r="1228" spans="2:11" hidden="1">
      <c r="B1228" s="168">
        <v>2100</v>
      </c>
      <c r="C1228" s="730" t="s">
        <v>217</v>
      </c>
      <c r="D1228" s="730"/>
      <c r="E1228" s="626">
        <f>SUM(E1229:E1233)</f>
        <v>0</v>
      </c>
      <c r="F1228" s="627">
        <f>SUM(F1229:F1233)</f>
        <v>0</v>
      </c>
      <c r="G1228" s="628">
        <f>SUM(G1229:G1233)</f>
        <v>0</v>
      </c>
      <c r="H1228" s="626">
        <f>SUM(H1229:H1233)</f>
        <v>0</v>
      </c>
      <c r="I1228" s="627">
        <f>SUM(I1229:I1233)</f>
        <v>0</v>
      </c>
      <c r="J1228" s="3" t="str">
        <f t="shared" si="73"/>
        <v/>
      </c>
      <c r="K1228" s="284"/>
    </row>
    <row r="1229" spans="2:11" ht="16.2" hidden="1">
      <c r="B1229" s="179"/>
      <c r="C1229" s="172">
        <v>2110</v>
      </c>
      <c r="D1229" s="213" t="s">
        <v>218</v>
      </c>
      <c r="E1229" s="629"/>
      <c r="F1229" s="630"/>
      <c r="G1229" s="631"/>
      <c r="H1229" s="629"/>
      <c r="I1229" s="630"/>
      <c r="J1229" s="3" t="str">
        <f t="shared" si="73"/>
        <v/>
      </c>
      <c r="K1229" s="284"/>
    </row>
    <row r="1230" spans="2:11" ht="16.2" hidden="1">
      <c r="B1230" s="210"/>
      <c r="C1230" s="180">
        <v>2120</v>
      </c>
      <c r="D1230" s="183" t="s">
        <v>219</v>
      </c>
      <c r="E1230" s="635"/>
      <c r="F1230" s="636"/>
      <c r="G1230" s="637"/>
      <c r="H1230" s="635"/>
      <c r="I1230" s="636"/>
      <c r="J1230" s="3" t="str">
        <f t="shared" si="73"/>
        <v/>
      </c>
      <c r="K1230" s="284"/>
    </row>
    <row r="1231" spans="2:11" ht="16.2" hidden="1">
      <c r="B1231" s="210"/>
      <c r="C1231" s="180">
        <v>2125</v>
      </c>
      <c r="D1231" s="183" t="s">
        <v>220</v>
      </c>
      <c r="E1231" s="638">
        <v>0</v>
      </c>
      <c r="F1231" s="639">
        <v>0</v>
      </c>
      <c r="G1231" s="640">
        <v>0</v>
      </c>
      <c r="H1231" s="638">
        <v>0</v>
      </c>
      <c r="I1231" s="639">
        <v>0</v>
      </c>
      <c r="J1231" s="3" t="str">
        <f t="shared" si="73"/>
        <v/>
      </c>
      <c r="K1231" s="284"/>
    </row>
    <row r="1232" spans="2:11" ht="16.2" hidden="1">
      <c r="B1232" s="178"/>
      <c r="C1232" s="180">
        <v>2140</v>
      </c>
      <c r="D1232" s="183" t="s">
        <v>221</v>
      </c>
      <c r="E1232" s="638">
        <v>0</v>
      </c>
      <c r="F1232" s="639">
        <v>0</v>
      </c>
      <c r="G1232" s="640">
        <v>0</v>
      </c>
      <c r="H1232" s="638">
        <v>0</v>
      </c>
      <c r="I1232" s="639">
        <v>0</v>
      </c>
      <c r="J1232" s="3" t="str">
        <f t="shared" si="73"/>
        <v/>
      </c>
      <c r="K1232" s="284"/>
    </row>
    <row r="1233" spans="2:11" ht="16.2" hidden="1">
      <c r="B1233" s="179"/>
      <c r="C1233" s="175">
        <v>2190</v>
      </c>
      <c r="D1233" s="214" t="s">
        <v>222</v>
      </c>
      <c r="E1233" s="632"/>
      <c r="F1233" s="633"/>
      <c r="G1233" s="634"/>
      <c r="H1233" s="632"/>
      <c r="I1233" s="633"/>
      <c r="J1233" s="3" t="str">
        <f t="shared" si="73"/>
        <v/>
      </c>
      <c r="K1233" s="284"/>
    </row>
    <row r="1234" spans="2:11" hidden="1">
      <c r="B1234" s="168">
        <v>2200</v>
      </c>
      <c r="C1234" s="730" t="s">
        <v>223</v>
      </c>
      <c r="D1234" s="730"/>
      <c r="E1234" s="626">
        <f>SUM(E1235:E1236)</f>
        <v>0</v>
      </c>
      <c r="F1234" s="627">
        <f>SUM(F1235:F1236)</f>
        <v>0</v>
      </c>
      <c r="G1234" s="628">
        <f>SUM(G1235:G1236)</f>
        <v>0</v>
      </c>
      <c r="H1234" s="626">
        <f>SUM(H1235:H1236)</f>
        <v>0</v>
      </c>
      <c r="I1234" s="627">
        <f>SUM(I1235:I1236)</f>
        <v>0</v>
      </c>
      <c r="J1234" s="3" t="str">
        <f t="shared" si="73"/>
        <v/>
      </c>
      <c r="K1234" s="284"/>
    </row>
    <row r="1235" spans="2:11" ht="16.2" hidden="1">
      <c r="B1235" s="179"/>
      <c r="C1235" s="172">
        <v>2221</v>
      </c>
      <c r="D1235" s="173" t="s">
        <v>224</v>
      </c>
      <c r="E1235" s="629"/>
      <c r="F1235" s="630"/>
      <c r="G1235" s="631"/>
      <c r="H1235" s="629"/>
      <c r="I1235" s="630"/>
      <c r="J1235" s="3" t="str">
        <f t="shared" si="73"/>
        <v/>
      </c>
      <c r="K1235" s="284"/>
    </row>
    <row r="1236" spans="2:11" ht="16.2" hidden="1">
      <c r="B1236" s="179"/>
      <c r="C1236" s="175">
        <v>2224</v>
      </c>
      <c r="D1236" s="176" t="s">
        <v>225</v>
      </c>
      <c r="E1236" s="632"/>
      <c r="F1236" s="633"/>
      <c r="G1236" s="634"/>
      <c r="H1236" s="632"/>
      <c r="I1236" s="633"/>
      <c r="J1236" s="3" t="str">
        <f t="shared" si="73"/>
        <v/>
      </c>
      <c r="K1236" s="284"/>
    </row>
    <row r="1237" spans="2:11" hidden="1">
      <c r="B1237" s="168">
        <v>2500</v>
      </c>
      <c r="C1237" s="730" t="s">
        <v>226</v>
      </c>
      <c r="D1237" s="730"/>
      <c r="E1237" s="641"/>
      <c r="F1237" s="642"/>
      <c r="G1237" s="643"/>
      <c r="H1237" s="641"/>
      <c r="I1237" s="642"/>
      <c r="J1237" s="3" t="str">
        <f t="shared" si="73"/>
        <v/>
      </c>
      <c r="K1237" s="284"/>
    </row>
    <row r="1238" spans="2:11" hidden="1">
      <c r="B1238" s="168">
        <v>2600</v>
      </c>
      <c r="C1238" s="736" t="s">
        <v>227</v>
      </c>
      <c r="D1238" s="736"/>
      <c r="E1238" s="641"/>
      <c r="F1238" s="642"/>
      <c r="G1238" s="643"/>
      <c r="H1238" s="641"/>
      <c r="I1238" s="642"/>
      <c r="J1238" s="3" t="str">
        <f t="shared" si="73"/>
        <v/>
      </c>
      <c r="K1238" s="284"/>
    </row>
    <row r="1239" spans="2:11" hidden="1">
      <c r="B1239" s="168">
        <v>2700</v>
      </c>
      <c r="C1239" s="736" t="s">
        <v>228</v>
      </c>
      <c r="D1239" s="736"/>
      <c r="E1239" s="641"/>
      <c r="F1239" s="642"/>
      <c r="G1239" s="643"/>
      <c r="H1239" s="641"/>
      <c r="I1239" s="642"/>
      <c r="J1239" s="3" t="str">
        <f t="shared" si="73"/>
        <v/>
      </c>
      <c r="K1239" s="284"/>
    </row>
    <row r="1240" spans="2:11" hidden="1">
      <c r="B1240" s="168">
        <v>2800</v>
      </c>
      <c r="C1240" s="736" t="s">
        <v>1761</v>
      </c>
      <c r="D1240" s="736"/>
      <c r="E1240" s="641"/>
      <c r="F1240" s="642"/>
      <c r="G1240" s="643"/>
      <c r="H1240" s="641"/>
      <c r="I1240" s="642"/>
      <c r="J1240" s="3" t="str">
        <f t="shared" si="73"/>
        <v/>
      </c>
      <c r="K1240" s="284"/>
    </row>
    <row r="1241" spans="2:11" hidden="1">
      <c r="B1241" s="168">
        <v>2900</v>
      </c>
      <c r="C1241" s="730" t="s">
        <v>230</v>
      </c>
      <c r="D1241" s="730"/>
      <c r="E1241" s="626">
        <f>SUM(E1242:E1249)</f>
        <v>0</v>
      </c>
      <c r="F1241" s="626">
        <f>SUM(F1242:F1249)</f>
        <v>0</v>
      </c>
      <c r="G1241" s="626">
        <f>SUM(G1242:G1249)</f>
        <v>0</v>
      </c>
      <c r="H1241" s="626">
        <f>SUM(H1242:H1249)</f>
        <v>0</v>
      </c>
      <c r="I1241" s="626">
        <f>SUM(I1242:I1249)</f>
        <v>0</v>
      </c>
      <c r="J1241" s="3" t="str">
        <f t="shared" si="73"/>
        <v/>
      </c>
      <c r="K1241" s="284"/>
    </row>
    <row r="1242" spans="2:11" ht="16.2" hidden="1">
      <c r="B1242" s="210"/>
      <c r="C1242" s="172">
        <v>2910</v>
      </c>
      <c r="D1242" s="217" t="s">
        <v>231</v>
      </c>
      <c r="E1242" s="629"/>
      <c r="F1242" s="630"/>
      <c r="G1242" s="631"/>
      <c r="H1242" s="629"/>
      <c r="I1242" s="630"/>
      <c r="J1242" s="3" t="str">
        <f t="shared" si="73"/>
        <v/>
      </c>
      <c r="K1242" s="284"/>
    </row>
    <row r="1243" spans="2:11" ht="16.2" hidden="1">
      <c r="B1243" s="210"/>
      <c r="C1243" s="172">
        <v>2920</v>
      </c>
      <c r="D1243" s="217" t="s">
        <v>232</v>
      </c>
      <c r="E1243" s="629"/>
      <c r="F1243" s="630"/>
      <c r="G1243" s="631"/>
      <c r="H1243" s="629"/>
      <c r="I1243" s="630"/>
      <c r="J1243" s="3" t="str">
        <f t="shared" si="73"/>
        <v/>
      </c>
      <c r="K1243" s="284"/>
    </row>
    <row r="1244" spans="2:11" ht="32.4" hidden="1">
      <c r="B1244" s="210"/>
      <c r="C1244" s="199">
        <v>2969</v>
      </c>
      <c r="D1244" s="218" t="s">
        <v>233</v>
      </c>
      <c r="E1244" s="651"/>
      <c r="F1244" s="652"/>
      <c r="G1244" s="653"/>
      <c r="H1244" s="651"/>
      <c r="I1244" s="652"/>
      <c r="J1244" s="3" t="str">
        <f t="shared" si="73"/>
        <v/>
      </c>
      <c r="K1244" s="284"/>
    </row>
    <row r="1245" spans="2:11" ht="32.4" hidden="1">
      <c r="B1245" s="210"/>
      <c r="C1245" s="219">
        <v>2970</v>
      </c>
      <c r="D1245" s="220" t="s">
        <v>234</v>
      </c>
      <c r="E1245" s="657"/>
      <c r="F1245" s="658"/>
      <c r="G1245" s="659"/>
      <c r="H1245" s="657"/>
      <c r="I1245" s="658"/>
      <c r="J1245" s="3" t="str">
        <f t="shared" si="73"/>
        <v/>
      </c>
      <c r="K1245" s="284"/>
    </row>
    <row r="1246" spans="2:11" ht="16.2" hidden="1">
      <c r="B1246" s="210"/>
      <c r="C1246" s="205">
        <v>2989</v>
      </c>
      <c r="D1246" s="222" t="s">
        <v>235</v>
      </c>
      <c r="E1246" s="654"/>
      <c r="F1246" s="655"/>
      <c r="G1246" s="656"/>
      <c r="H1246" s="654"/>
      <c r="I1246" s="655"/>
      <c r="J1246" s="3" t="str">
        <f t="shared" si="73"/>
        <v/>
      </c>
      <c r="K1246" s="284"/>
    </row>
    <row r="1247" spans="2:11" ht="32.4" hidden="1">
      <c r="B1247" s="179"/>
      <c r="C1247" s="196">
        <v>2990</v>
      </c>
      <c r="D1247" s="223" t="s">
        <v>236</v>
      </c>
      <c r="E1247" s="648"/>
      <c r="F1247" s="649"/>
      <c r="G1247" s="650"/>
      <c r="H1247" s="648"/>
      <c r="I1247" s="649"/>
      <c r="J1247" s="3" t="str">
        <f t="shared" si="73"/>
        <v/>
      </c>
      <c r="K1247" s="284"/>
    </row>
    <row r="1248" spans="2:11" ht="16.2" hidden="1">
      <c r="B1248" s="179"/>
      <c r="C1248" s="196">
        <v>2991</v>
      </c>
      <c r="D1248" s="223" t="s">
        <v>237</v>
      </c>
      <c r="E1248" s="648"/>
      <c r="F1248" s="649"/>
      <c r="G1248" s="650"/>
      <c r="H1248" s="648"/>
      <c r="I1248" s="649"/>
      <c r="J1248" s="3" t="str">
        <f t="shared" si="73"/>
        <v/>
      </c>
      <c r="K1248" s="284"/>
    </row>
    <row r="1249" spans="2:11" ht="16.2" hidden="1">
      <c r="B1249" s="179"/>
      <c r="C1249" s="175">
        <v>2992</v>
      </c>
      <c r="D1249" s="660" t="s">
        <v>238</v>
      </c>
      <c r="E1249" s="632"/>
      <c r="F1249" s="633"/>
      <c r="G1249" s="634"/>
      <c r="H1249" s="632"/>
      <c r="I1249" s="633"/>
      <c r="J1249" s="3" t="str">
        <f t="shared" si="73"/>
        <v/>
      </c>
      <c r="K1249" s="284"/>
    </row>
    <row r="1250" spans="2:11" hidden="1">
      <c r="B1250" s="168">
        <v>3300</v>
      </c>
      <c r="C1250" s="225" t="s">
        <v>239</v>
      </c>
      <c r="D1250" s="215"/>
      <c r="E1250" s="626">
        <f>SUM(E1251:E1255)</f>
        <v>0</v>
      </c>
      <c r="F1250" s="627">
        <f>SUM(F1251:F1255)</f>
        <v>0</v>
      </c>
      <c r="G1250" s="628">
        <f>SUM(G1251:G1255)</f>
        <v>0</v>
      </c>
      <c r="H1250" s="626">
        <f>SUM(H1251:H1255)</f>
        <v>0</v>
      </c>
      <c r="I1250" s="627">
        <f>SUM(I1251:I1255)</f>
        <v>0</v>
      </c>
      <c r="J1250" s="3" t="str">
        <f t="shared" si="73"/>
        <v/>
      </c>
      <c r="K1250" s="284"/>
    </row>
    <row r="1251" spans="2:11" hidden="1">
      <c r="B1251" s="178"/>
      <c r="C1251" s="172">
        <v>3301</v>
      </c>
      <c r="D1251" s="226" t="s">
        <v>240</v>
      </c>
      <c r="E1251" s="661">
        <v>0</v>
      </c>
      <c r="F1251" s="662">
        <v>0</v>
      </c>
      <c r="G1251" s="663">
        <v>0</v>
      </c>
      <c r="H1251" s="661">
        <v>0</v>
      </c>
      <c r="I1251" s="662">
        <v>0</v>
      </c>
      <c r="J1251" s="3" t="str">
        <f t="shared" si="73"/>
        <v/>
      </c>
      <c r="K1251" s="284"/>
    </row>
    <row r="1252" spans="2:11" hidden="1">
      <c r="B1252" s="178"/>
      <c r="C1252" s="180">
        <v>3302</v>
      </c>
      <c r="D1252" s="227" t="s">
        <v>241</v>
      </c>
      <c r="E1252" s="638">
        <v>0</v>
      </c>
      <c r="F1252" s="639">
        <v>0</v>
      </c>
      <c r="G1252" s="640">
        <v>0</v>
      </c>
      <c r="H1252" s="638">
        <v>0</v>
      </c>
      <c r="I1252" s="639">
        <v>0</v>
      </c>
      <c r="J1252" s="3" t="str">
        <f t="shared" ref="J1252:J1283" si="74">(IF(OR($E1252&lt;&gt;0,$F1252&lt;&gt;0,$G1252&lt;&gt;0,$H1252&lt;&gt;0,$I1252&lt;&gt;0),$J$2,""))</f>
        <v/>
      </c>
      <c r="K1252" s="284"/>
    </row>
    <row r="1253" spans="2:11" hidden="1">
      <c r="B1253" s="178"/>
      <c r="C1253" s="180">
        <v>3304</v>
      </c>
      <c r="D1253" s="227" t="s">
        <v>242</v>
      </c>
      <c r="E1253" s="638">
        <v>0</v>
      </c>
      <c r="F1253" s="639">
        <v>0</v>
      </c>
      <c r="G1253" s="640">
        <v>0</v>
      </c>
      <c r="H1253" s="638">
        <v>0</v>
      </c>
      <c r="I1253" s="639">
        <v>0</v>
      </c>
      <c r="J1253" s="3" t="str">
        <f t="shared" si="74"/>
        <v/>
      </c>
      <c r="K1253" s="284"/>
    </row>
    <row r="1254" spans="2:11" ht="31.2" hidden="1">
      <c r="B1254" s="178"/>
      <c r="C1254" s="175">
        <v>3306</v>
      </c>
      <c r="D1254" s="228" t="s">
        <v>243</v>
      </c>
      <c r="E1254" s="638">
        <v>0</v>
      </c>
      <c r="F1254" s="639">
        <v>0</v>
      </c>
      <c r="G1254" s="640">
        <v>0</v>
      </c>
      <c r="H1254" s="638">
        <v>0</v>
      </c>
      <c r="I1254" s="639">
        <v>0</v>
      </c>
      <c r="J1254" s="3" t="str">
        <f t="shared" si="74"/>
        <v/>
      </c>
      <c r="K1254" s="284"/>
    </row>
    <row r="1255" spans="2:11" hidden="1">
      <c r="B1255" s="178"/>
      <c r="C1255" s="175">
        <v>3307</v>
      </c>
      <c r="D1255" s="228" t="s">
        <v>244</v>
      </c>
      <c r="E1255" s="664">
        <v>0</v>
      </c>
      <c r="F1255" s="665">
        <v>0</v>
      </c>
      <c r="G1255" s="666">
        <v>0</v>
      </c>
      <c r="H1255" s="664">
        <v>0</v>
      </c>
      <c r="I1255" s="665">
        <v>0</v>
      </c>
      <c r="J1255" s="3" t="str">
        <f t="shared" si="74"/>
        <v/>
      </c>
      <c r="K1255" s="284"/>
    </row>
    <row r="1256" spans="2:11" hidden="1">
      <c r="B1256" s="168">
        <v>3900</v>
      </c>
      <c r="C1256" s="730" t="s">
        <v>245</v>
      </c>
      <c r="D1256" s="730"/>
      <c r="E1256" s="667">
        <v>0</v>
      </c>
      <c r="F1256" s="668">
        <v>0</v>
      </c>
      <c r="G1256" s="669">
        <v>0</v>
      </c>
      <c r="H1256" s="667">
        <v>0</v>
      </c>
      <c r="I1256" s="668">
        <v>0</v>
      </c>
      <c r="J1256" s="3" t="str">
        <f t="shared" si="74"/>
        <v/>
      </c>
      <c r="K1256" s="284"/>
    </row>
    <row r="1257" spans="2:11" hidden="1">
      <c r="B1257" s="168">
        <v>4000</v>
      </c>
      <c r="C1257" s="730" t="s">
        <v>246</v>
      </c>
      <c r="D1257" s="730"/>
      <c r="E1257" s="641"/>
      <c r="F1257" s="642"/>
      <c r="G1257" s="643"/>
      <c r="H1257" s="641"/>
      <c r="I1257" s="642"/>
      <c r="J1257" s="3" t="str">
        <f t="shared" si="74"/>
        <v/>
      </c>
      <c r="K1257" s="284"/>
    </row>
    <row r="1258" spans="2:11" hidden="1">
      <c r="B1258" s="168">
        <v>4100</v>
      </c>
      <c r="C1258" s="730" t="s">
        <v>247</v>
      </c>
      <c r="D1258" s="730"/>
      <c r="E1258" s="641"/>
      <c r="F1258" s="642"/>
      <c r="G1258" s="643"/>
      <c r="H1258" s="641"/>
      <c r="I1258" s="642"/>
      <c r="J1258" s="3" t="str">
        <f t="shared" si="74"/>
        <v/>
      </c>
      <c r="K1258" s="284"/>
    </row>
    <row r="1259" spans="2:11" hidden="1">
      <c r="B1259" s="168">
        <v>4200</v>
      </c>
      <c r="C1259" s="730" t="s">
        <v>248</v>
      </c>
      <c r="D1259" s="730"/>
      <c r="E1259" s="626">
        <f>SUM(E1260:E1265)</f>
        <v>0</v>
      </c>
      <c r="F1259" s="627">
        <f>SUM(F1260:F1265)</f>
        <v>0</v>
      </c>
      <c r="G1259" s="628">
        <f>SUM(G1260:G1265)</f>
        <v>0</v>
      </c>
      <c r="H1259" s="626">
        <f>SUM(H1260:H1265)</f>
        <v>0</v>
      </c>
      <c r="I1259" s="627">
        <f>SUM(I1260:I1265)</f>
        <v>0</v>
      </c>
      <c r="J1259" s="3" t="str">
        <f t="shared" si="74"/>
        <v/>
      </c>
      <c r="K1259" s="284"/>
    </row>
    <row r="1260" spans="2:11" ht="16.2" hidden="1">
      <c r="B1260" s="230"/>
      <c r="C1260" s="172">
        <v>4201</v>
      </c>
      <c r="D1260" s="173" t="s">
        <v>249</v>
      </c>
      <c r="E1260" s="629"/>
      <c r="F1260" s="630"/>
      <c r="G1260" s="631"/>
      <c r="H1260" s="629"/>
      <c r="I1260" s="630"/>
      <c r="J1260" s="3" t="str">
        <f t="shared" si="74"/>
        <v/>
      </c>
      <c r="K1260" s="284"/>
    </row>
    <row r="1261" spans="2:11" ht="16.2" hidden="1">
      <c r="B1261" s="230"/>
      <c r="C1261" s="180">
        <v>4202</v>
      </c>
      <c r="D1261" s="231" t="s">
        <v>250</v>
      </c>
      <c r="E1261" s="635"/>
      <c r="F1261" s="636"/>
      <c r="G1261" s="637"/>
      <c r="H1261" s="635"/>
      <c r="I1261" s="636"/>
      <c r="J1261" s="3" t="str">
        <f t="shared" si="74"/>
        <v/>
      </c>
      <c r="K1261" s="284"/>
    </row>
    <row r="1262" spans="2:11" ht="16.2" hidden="1">
      <c r="B1262" s="230"/>
      <c r="C1262" s="180">
        <v>4214</v>
      </c>
      <c r="D1262" s="231" t="s">
        <v>251</v>
      </c>
      <c r="E1262" s="635"/>
      <c r="F1262" s="636"/>
      <c r="G1262" s="637"/>
      <c r="H1262" s="635"/>
      <c r="I1262" s="636"/>
      <c r="J1262" s="3" t="str">
        <f t="shared" si="74"/>
        <v/>
      </c>
      <c r="K1262" s="284"/>
    </row>
    <row r="1263" spans="2:11" ht="16.2" hidden="1">
      <c r="B1263" s="230"/>
      <c r="C1263" s="180">
        <v>4217</v>
      </c>
      <c r="D1263" s="231" t="s">
        <v>252</v>
      </c>
      <c r="E1263" s="635"/>
      <c r="F1263" s="636"/>
      <c r="G1263" s="637"/>
      <c r="H1263" s="635"/>
      <c r="I1263" s="636"/>
      <c r="J1263" s="3" t="str">
        <f t="shared" si="74"/>
        <v/>
      </c>
      <c r="K1263" s="284"/>
    </row>
    <row r="1264" spans="2:11" ht="16.2" hidden="1">
      <c r="B1264" s="230"/>
      <c r="C1264" s="180">
        <v>4218</v>
      </c>
      <c r="D1264" s="181" t="s">
        <v>253</v>
      </c>
      <c r="E1264" s="635"/>
      <c r="F1264" s="636"/>
      <c r="G1264" s="637"/>
      <c r="H1264" s="635"/>
      <c r="I1264" s="636"/>
      <c r="J1264" s="3" t="str">
        <f t="shared" si="74"/>
        <v/>
      </c>
      <c r="K1264" s="284"/>
    </row>
    <row r="1265" spans="2:11" ht="16.2" hidden="1">
      <c r="B1265" s="230"/>
      <c r="C1265" s="175">
        <v>4219</v>
      </c>
      <c r="D1265" s="232" t="s">
        <v>254</v>
      </c>
      <c r="E1265" s="632"/>
      <c r="F1265" s="633"/>
      <c r="G1265" s="634"/>
      <c r="H1265" s="632"/>
      <c r="I1265" s="633"/>
      <c r="J1265" s="3" t="str">
        <f t="shared" si="74"/>
        <v/>
      </c>
      <c r="K1265" s="284"/>
    </row>
    <row r="1266" spans="2:11" hidden="1">
      <c r="B1266" s="168">
        <v>4300</v>
      </c>
      <c r="C1266" s="730" t="s">
        <v>255</v>
      </c>
      <c r="D1266" s="730"/>
      <c r="E1266" s="626">
        <f>SUM(E1267:E1269)</f>
        <v>0</v>
      </c>
      <c r="F1266" s="627">
        <f>SUM(F1267:F1269)</f>
        <v>0</v>
      </c>
      <c r="G1266" s="628">
        <f>SUM(G1267:G1269)</f>
        <v>0</v>
      </c>
      <c r="H1266" s="626">
        <f>SUM(H1267:H1269)</f>
        <v>0</v>
      </c>
      <c r="I1266" s="627">
        <f>SUM(I1267:I1269)</f>
        <v>0</v>
      </c>
      <c r="J1266" s="3" t="str">
        <f t="shared" si="74"/>
        <v/>
      </c>
      <c r="K1266" s="284"/>
    </row>
    <row r="1267" spans="2:11" hidden="1">
      <c r="B1267" s="230"/>
      <c r="C1267" s="172">
        <v>4301</v>
      </c>
      <c r="D1267" s="192" t="s">
        <v>256</v>
      </c>
      <c r="E1267" s="629"/>
      <c r="F1267" s="630"/>
      <c r="G1267" s="631"/>
      <c r="H1267" s="629"/>
      <c r="I1267" s="630"/>
      <c r="J1267" s="3" t="str">
        <f t="shared" si="74"/>
        <v/>
      </c>
      <c r="K1267" s="284"/>
    </row>
    <row r="1268" spans="2:11" ht="16.2" hidden="1">
      <c r="B1268" s="230"/>
      <c r="C1268" s="180">
        <v>4302</v>
      </c>
      <c r="D1268" s="231" t="s">
        <v>257</v>
      </c>
      <c r="E1268" s="635"/>
      <c r="F1268" s="636"/>
      <c r="G1268" s="637"/>
      <c r="H1268" s="635"/>
      <c r="I1268" s="636"/>
      <c r="J1268" s="3" t="str">
        <f t="shared" si="74"/>
        <v/>
      </c>
      <c r="K1268" s="284"/>
    </row>
    <row r="1269" spans="2:11" ht="16.2" hidden="1">
      <c r="B1269" s="230"/>
      <c r="C1269" s="175">
        <v>4309</v>
      </c>
      <c r="D1269" s="184" t="s">
        <v>258</v>
      </c>
      <c r="E1269" s="632"/>
      <c r="F1269" s="633"/>
      <c r="G1269" s="634"/>
      <c r="H1269" s="632"/>
      <c r="I1269" s="633"/>
      <c r="J1269" s="3" t="str">
        <f t="shared" si="74"/>
        <v/>
      </c>
      <c r="K1269" s="284"/>
    </row>
    <row r="1270" spans="2:11" hidden="1">
      <c r="B1270" s="168">
        <v>4400</v>
      </c>
      <c r="C1270" s="730" t="s">
        <v>259</v>
      </c>
      <c r="D1270" s="730"/>
      <c r="E1270" s="641"/>
      <c r="F1270" s="642"/>
      <c r="G1270" s="643"/>
      <c r="H1270" s="641"/>
      <c r="I1270" s="642"/>
      <c r="J1270" s="3" t="str">
        <f t="shared" si="74"/>
        <v/>
      </c>
      <c r="K1270" s="284"/>
    </row>
    <row r="1271" spans="2:11" hidden="1">
      <c r="B1271" s="168">
        <v>4500</v>
      </c>
      <c r="C1271" s="730" t="s">
        <v>260</v>
      </c>
      <c r="D1271" s="730"/>
      <c r="E1271" s="641"/>
      <c r="F1271" s="642"/>
      <c r="G1271" s="643"/>
      <c r="H1271" s="641"/>
      <c r="I1271" s="642"/>
      <c r="J1271" s="3" t="str">
        <f t="shared" si="74"/>
        <v/>
      </c>
      <c r="K1271" s="284"/>
    </row>
    <row r="1272" spans="2:11" hidden="1">
      <c r="B1272" s="168">
        <v>4600</v>
      </c>
      <c r="C1272" s="736" t="s">
        <v>261</v>
      </c>
      <c r="D1272" s="736"/>
      <c r="E1272" s="641"/>
      <c r="F1272" s="642"/>
      <c r="G1272" s="643"/>
      <c r="H1272" s="641"/>
      <c r="I1272" s="642"/>
      <c r="J1272" s="3" t="str">
        <f t="shared" si="74"/>
        <v/>
      </c>
      <c r="K1272" s="284"/>
    </row>
    <row r="1273" spans="2:11" hidden="1">
      <c r="B1273" s="168">
        <v>4900</v>
      </c>
      <c r="C1273" s="730" t="s">
        <v>262</v>
      </c>
      <c r="D1273" s="730"/>
      <c r="E1273" s="626">
        <f>+E1274+E1275</f>
        <v>0</v>
      </c>
      <c r="F1273" s="627">
        <f>+F1274+F1275</f>
        <v>0</v>
      </c>
      <c r="G1273" s="628">
        <f>+G1274+G1275</f>
        <v>0</v>
      </c>
      <c r="H1273" s="626">
        <f>+H1274+H1275</f>
        <v>0</v>
      </c>
      <c r="I1273" s="627">
        <f>+I1274+I1275</f>
        <v>0</v>
      </c>
      <c r="J1273" s="3" t="str">
        <f t="shared" si="74"/>
        <v/>
      </c>
      <c r="K1273" s="284"/>
    </row>
    <row r="1274" spans="2:11" ht="16.2" hidden="1">
      <c r="B1274" s="230"/>
      <c r="C1274" s="172">
        <v>4901</v>
      </c>
      <c r="D1274" s="233" t="s">
        <v>263</v>
      </c>
      <c r="E1274" s="629"/>
      <c r="F1274" s="630"/>
      <c r="G1274" s="631"/>
      <c r="H1274" s="629"/>
      <c r="I1274" s="630"/>
      <c r="J1274" s="3" t="str">
        <f t="shared" si="74"/>
        <v/>
      </c>
      <c r="K1274" s="284"/>
    </row>
    <row r="1275" spans="2:11" ht="16.2" hidden="1">
      <c r="B1275" s="230"/>
      <c r="C1275" s="175">
        <v>4902</v>
      </c>
      <c r="D1275" s="184" t="s">
        <v>264</v>
      </c>
      <c r="E1275" s="632"/>
      <c r="F1275" s="633"/>
      <c r="G1275" s="634"/>
      <c r="H1275" s="632"/>
      <c r="I1275" s="633"/>
      <c r="J1275" s="3" t="str">
        <f t="shared" si="74"/>
        <v/>
      </c>
      <c r="K1275" s="284"/>
    </row>
    <row r="1276" spans="2:11" hidden="1">
      <c r="B1276" s="234">
        <v>5100</v>
      </c>
      <c r="C1276" s="737" t="s">
        <v>265</v>
      </c>
      <c r="D1276" s="737"/>
      <c r="E1276" s="641"/>
      <c r="F1276" s="642"/>
      <c r="G1276" s="643"/>
      <c r="H1276" s="641"/>
      <c r="I1276" s="642"/>
      <c r="J1276" s="3" t="str">
        <f t="shared" si="74"/>
        <v/>
      </c>
      <c r="K1276" s="284"/>
    </row>
    <row r="1277" spans="2:11" hidden="1">
      <c r="B1277" s="234">
        <v>5200</v>
      </c>
      <c r="C1277" s="737" t="s">
        <v>266</v>
      </c>
      <c r="D1277" s="737"/>
      <c r="E1277" s="626">
        <f>SUM(E1278:E1284)</f>
        <v>0</v>
      </c>
      <c r="F1277" s="627">
        <f>SUM(F1278:F1284)</f>
        <v>0</v>
      </c>
      <c r="G1277" s="628">
        <f>SUM(G1278:G1284)</f>
        <v>0</v>
      </c>
      <c r="H1277" s="626">
        <f>SUM(H1278:H1284)</f>
        <v>0</v>
      </c>
      <c r="I1277" s="627">
        <f>SUM(I1278:I1284)</f>
        <v>0</v>
      </c>
      <c r="J1277" s="3" t="str">
        <f t="shared" si="74"/>
        <v/>
      </c>
      <c r="K1277" s="284"/>
    </row>
    <row r="1278" spans="2:11" ht="16.2" hidden="1">
      <c r="B1278" s="236"/>
      <c r="C1278" s="237">
        <v>5201</v>
      </c>
      <c r="D1278" s="238" t="s">
        <v>267</v>
      </c>
      <c r="E1278" s="629"/>
      <c r="F1278" s="630"/>
      <c r="G1278" s="631"/>
      <c r="H1278" s="629"/>
      <c r="I1278" s="630"/>
      <c r="J1278" s="3" t="str">
        <f t="shared" si="74"/>
        <v/>
      </c>
      <c r="K1278" s="284"/>
    </row>
    <row r="1279" spans="2:11" ht="16.2" hidden="1">
      <c r="B1279" s="236"/>
      <c r="C1279" s="240">
        <v>5202</v>
      </c>
      <c r="D1279" s="241" t="s">
        <v>268</v>
      </c>
      <c r="E1279" s="635"/>
      <c r="F1279" s="636"/>
      <c r="G1279" s="637"/>
      <c r="H1279" s="635"/>
      <c r="I1279" s="636"/>
      <c r="J1279" s="3" t="str">
        <f t="shared" si="74"/>
        <v/>
      </c>
      <c r="K1279" s="284"/>
    </row>
    <row r="1280" spans="2:11" ht="16.2" hidden="1">
      <c r="B1280" s="236"/>
      <c r="C1280" s="240">
        <v>5203</v>
      </c>
      <c r="D1280" s="241" t="s">
        <v>269</v>
      </c>
      <c r="E1280" s="635"/>
      <c r="F1280" s="636"/>
      <c r="G1280" s="637"/>
      <c r="H1280" s="635"/>
      <c r="I1280" s="636"/>
      <c r="J1280" s="3" t="str">
        <f t="shared" si="74"/>
        <v/>
      </c>
      <c r="K1280" s="284"/>
    </row>
    <row r="1281" spans="2:11" ht="16.2" hidden="1">
      <c r="B1281" s="236"/>
      <c r="C1281" s="240">
        <v>5204</v>
      </c>
      <c r="D1281" s="241" t="s">
        <v>270</v>
      </c>
      <c r="E1281" s="635"/>
      <c r="F1281" s="636"/>
      <c r="G1281" s="637"/>
      <c r="H1281" s="635"/>
      <c r="I1281" s="636"/>
      <c r="J1281" s="3" t="str">
        <f t="shared" si="74"/>
        <v/>
      </c>
      <c r="K1281" s="284"/>
    </row>
    <row r="1282" spans="2:11" ht="16.2" hidden="1">
      <c r="B1282" s="236"/>
      <c r="C1282" s="240">
        <v>5205</v>
      </c>
      <c r="D1282" s="241" t="s">
        <v>271</v>
      </c>
      <c r="E1282" s="635"/>
      <c r="F1282" s="636"/>
      <c r="G1282" s="637"/>
      <c r="H1282" s="635"/>
      <c r="I1282" s="636"/>
      <c r="J1282" s="3" t="str">
        <f t="shared" si="74"/>
        <v/>
      </c>
      <c r="K1282" s="284"/>
    </row>
    <row r="1283" spans="2:11" ht="16.2" hidden="1">
      <c r="B1283" s="236"/>
      <c r="C1283" s="240">
        <v>5206</v>
      </c>
      <c r="D1283" s="241" t="s">
        <v>272</v>
      </c>
      <c r="E1283" s="635"/>
      <c r="F1283" s="636"/>
      <c r="G1283" s="637"/>
      <c r="H1283" s="635"/>
      <c r="I1283" s="636"/>
      <c r="J1283" s="3" t="str">
        <f t="shared" si="74"/>
        <v/>
      </c>
      <c r="K1283" s="284"/>
    </row>
    <row r="1284" spans="2:11" ht="16.2" hidden="1">
      <c r="B1284" s="236"/>
      <c r="C1284" s="242">
        <v>5219</v>
      </c>
      <c r="D1284" s="243" t="s">
        <v>273</v>
      </c>
      <c r="E1284" s="632"/>
      <c r="F1284" s="633"/>
      <c r="G1284" s="634"/>
      <c r="H1284" s="632"/>
      <c r="I1284" s="633"/>
      <c r="J1284" s="3" t="str">
        <f t="shared" ref="J1284:J1303" si="75">(IF(OR($E1284&lt;&gt;0,$F1284&lt;&gt;0,$G1284&lt;&gt;0,$H1284&lt;&gt;0,$I1284&lt;&gt;0),$J$2,""))</f>
        <v/>
      </c>
      <c r="K1284" s="284"/>
    </row>
    <row r="1285" spans="2:11" hidden="1">
      <c r="B1285" s="234">
        <v>5300</v>
      </c>
      <c r="C1285" s="737" t="s">
        <v>274</v>
      </c>
      <c r="D1285" s="737"/>
      <c r="E1285" s="626">
        <f>SUM(E1286:E1287)</f>
        <v>0</v>
      </c>
      <c r="F1285" s="627">
        <f>SUM(F1286:F1287)</f>
        <v>0</v>
      </c>
      <c r="G1285" s="628">
        <f>SUM(G1286:G1287)</f>
        <v>0</v>
      </c>
      <c r="H1285" s="626">
        <f>SUM(H1286:H1287)</f>
        <v>0</v>
      </c>
      <c r="I1285" s="627">
        <f>SUM(I1286:I1287)</f>
        <v>0</v>
      </c>
      <c r="J1285" s="3" t="str">
        <f t="shared" si="75"/>
        <v/>
      </c>
      <c r="K1285" s="284"/>
    </row>
    <row r="1286" spans="2:11" hidden="1">
      <c r="B1286" s="236"/>
      <c r="C1286" s="237">
        <v>5301</v>
      </c>
      <c r="D1286" s="238" t="s">
        <v>275</v>
      </c>
      <c r="E1286" s="629"/>
      <c r="F1286" s="630"/>
      <c r="G1286" s="631"/>
      <c r="H1286" s="629"/>
      <c r="I1286" s="630"/>
      <c r="J1286" s="3" t="str">
        <f t="shared" si="75"/>
        <v/>
      </c>
      <c r="K1286" s="284"/>
    </row>
    <row r="1287" spans="2:11" ht="16.2" hidden="1">
      <c r="B1287" s="236"/>
      <c r="C1287" s="242">
        <v>5309</v>
      </c>
      <c r="D1287" s="243" t="s">
        <v>276</v>
      </c>
      <c r="E1287" s="632"/>
      <c r="F1287" s="633"/>
      <c r="G1287" s="634"/>
      <c r="H1287" s="632"/>
      <c r="I1287" s="633"/>
      <c r="J1287" s="3" t="str">
        <f t="shared" si="75"/>
        <v/>
      </c>
      <c r="K1287" s="284"/>
    </row>
    <row r="1288" spans="2:11" hidden="1">
      <c r="B1288" s="234">
        <v>5400</v>
      </c>
      <c r="C1288" s="737" t="s">
        <v>277</v>
      </c>
      <c r="D1288" s="737"/>
      <c r="E1288" s="641"/>
      <c r="F1288" s="642"/>
      <c r="G1288" s="643"/>
      <c r="H1288" s="641"/>
      <c r="I1288" s="642"/>
      <c r="J1288" s="3" t="str">
        <f t="shared" si="75"/>
        <v/>
      </c>
      <c r="K1288" s="284"/>
    </row>
    <row r="1289" spans="2:11" hidden="1">
      <c r="B1289" s="168">
        <v>5500</v>
      </c>
      <c r="C1289" s="730" t="s">
        <v>278</v>
      </c>
      <c r="D1289" s="730"/>
      <c r="E1289" s="626">
        <f>SUM(E1290:E1293)</f>
        <v>0</v>
      </c>
      <c r="F1289" s="627">
        <f>SUM(F1290:F1293)</f>
        <v>0</v>
      </c>
      <c r="G1289" s="628">
        <f>SUM(G1290:G1293)</f>
        <v>0</v>
      </c>
      <c r="H1289" s="626">
        <f>SUM(H1290:H1293)</f>
        <v>0</v>
      </c>
      <c r="I1289" s="627">
        <f>SUM(I1290:I1293)</f>
        <v>0</v>
      </c>
      <c r="J1289" s="3" t="str">
        <f t="shared" si="75"/>
        <v/>
      </c>
      <c r="K1289" s="284"/>
    </row>
    <row r="1290" spans="2:11" ht="16.2" hidden="1">
      <c r="B1290" s="230"/>
      <c r="C1290" s="172">
        <v>5501</v>
      </c>
      <c r="D1290" s="192" t="s">
        <v>279</v>
      </c>
      <c r="E1290" s="629"/>
      <c r="F1290" s="630"/>
      <c r="G1290" s="631"/>
      <c r="H1290" s="629"/>
      <c r="I1290" s="630"/>
      <c r="J1290" s="3" t="str">
        <f t="shared" si="75"/>
        <v/>
      </c>
      <c r="K1290" s="284"/>
    </row>
    <row r="1291" spans="2:11" ht="16.2" hidden="1">
      <c r="B1291" s="230"/>
      <c r="C1291" s="180">
        <v>5502</v>
      </c>
      <c r="D1291" s="181" t="s">
        <v>280</v>
      </c>
      <c r="E1291" s="635"/>
      <c r="F1291" s="636"/>
      <c r="G1291" s="637"/>
      <c r="H1291" s="635"/>
      <c r="I1291" s="636"/>
      <c r="J1291" s="3" t="str">
        <f t="shared" si="75"/>
        <v/>
      </c>
      <c r="K1291" s="284"/>
    </row>
    <row r="1292" spans="2:11" ht="16.2" hidden="1">
      <c r="B1292" s="230"/>
      <c r="C1292" s="180">
        <v>5503</v>
      </c>
      <c r="D1292" s="231" t="s">
        <v>281</v>
      </c>
      <c r="E1292" s="635"/>
      <c r="F1292" s="636"/>
      <c r="G1292" s="637"/>
      <c r="H1292" s="635"/>
      <c r="I1292" s="636"/>
      <c r="J1292" s="3" t="str">
        <f t="shared" si="75"/>
        <v/>
      </c>
      <c r="K1292" s="284"/>
    </row>
    <row r="1293" spans="2:11" ht="16.2" hidden="1">
      <c r="B1293" s="230"/>
      <c r="C1293" s="175">
        <v>5504</v>
      </c>
      <c r="D1293" s="208" t="s">
        <v>282</v>
      </c>
      <c r="E1293" s="632"/>
      <c r="F1293" s="633"/>
      <c r="G1293" s="634"/>
      <c r="H1293" s="632"/>
      <c r="I1293" s="633"/>
      <c r="J1293" s="3" t="str">
        <f t="shared" si="75"/>
        <v/>
      </c>
      <c r="K1293" s="284"/>
    </row>
    <row r="1294" spans="2:11" ht="16.2" hidden="1">
      <c r="B1294" s="234">
        <v>5700</v>
      </c>
      <c r="C1294" s="738" t="s">
        <v>283</v>
      </c>
      <c r="D1294" s="738"/>
      <c r="E1294" s="626">
        <f>SUM(E1295:E1297)</f>
        <v>0</v>
      </c>
      <c r="F1294" s="627">
        <f>SUM(F1295:F1297)</f>
        <v>0</v>
      </c>
      <c r="G1294" s="628">
        <f>SUM(G1295:G1297)</f>
        <v>0</v>
      </c>
      <c r="H1294" s="626">
        <f>SUM(H1295:H1297)</f>
        <v>0</v>
      </c>
      <c r="I1294" s="627">
        <f>SUM(I1295:I1297)</f>
        <v>0</v>
      </c>
      <c r="J1294" s="3" t="str">
        <f t="shared" si="75"/>
        <v/>
      </c>
      <c r="K1294" s="284"/>
    </row>
    <row r="1295" spans="2:11" ht="16.2" hidden="1">
      <c r="B1295" s="236"/>
      <c r="C1295" s="237">
        <v>5701</v>
      </c>
      <c r="D1295" s="238" t="s">
        <v>284</v>
      </c>
      <c r="E1295" s="629"/>
      <c r="F1295" s="630"/>
      <c r="G1295" s="631"/>
      <c r="H1295" s="629"/>
      <c r="I1295" s="630"/>
      <c r="J1295" s="3" t="str">
        <f t="shared" si="75"/>
        <v/>
      </c>
      <c r="K1295" s="284"/>
    </row>
    <row r="1296" spans="2:11" ht="16.2" hidden="1">
      <c r="B1296" s="236"/>
      <c r="C1296" s="244">
        <v>5702</v>
      </c>
      <c r="D1296" s="245" t="s">
        <v>285</v>
      </c>
      <c r="E1296" s="645"/>
      <c r="F1296" s="646"/>
      <c r="G1296" s="647"/>
      <c r="H1296" s="645"/>
      <c r="I1296" s="646"/>
      <c r="J1296" s="3" t="str">
        <f t="shared" si="75"/>
        <v/>
      </c>
      <c r="K1296" s="284"/>
    </row>
    <row r="1297" spans="2:11" hidden="1">
      <c r="B1297" s="179"/>
      <c r="C1297" s="246">
        <v>4071</v>
      </c>
      <c r="D1297" s="247" t="s">
        <v>286</v>
      </c>
      <c r="E1297" s="670"/>
      <c r="F1297" s="671"/>
      <c r="G1297" s="672"/>
      <c r="H1297" s="670"/>
      <c r="I1297" s="671"/>
      <c r="J1297" s="3" t="str">
        <f t="shared" si="75"/>
        <v/>
      </c>
      <c r="K1297" s="284"/>
    </row>
    <row r="1298" spans="2:11" hidden="1">
      <c r="B1298" s="387"/>
      <c r="C1298" s="739" t="s">
        <v>287</v>
      </c>
      <c r="D1298" s="739"/>
      <c r="E1298" s="673"/>
      <c r="F1298" s="673"/>
      <c r="G1298" s="673"/>
      <c r="H1298" s="673"/>
      <c r="I1298" s="673"/>
      <c r="J1298" s="3" t="str">
        <f t="shared" si="75"/>
        <v/>
      </c>
      <c r="K1298" s="284"/>
    </row>
    <row r="1299" spans="2:11" hidden="1">
      <c r="B1299" s="251">
        <v>98</v>
      </c>
      <c r="C1299" s="739" t="s">
        <v>287</v>
      </c>
      <c r="D1299" s="739"/>
      <c r="E1299" s="674"/>
      <c r="F1299" s="675"/>
      <c r="G1299" s="676"/>
      <c r="H1299" s="676"/>
      <c r="I1299" s="676"/>
      <c r="J1299" s="3" t="str">
        <f t="shared" si="75"/>
        <v/>
      </c>
      <c r="K1299" s="284"/>
    </row>
    <row r="1300" spans="2:11" hidden="1">
      <c r="B1300" s="677"/>
      <c r="C1300" s="678"/>
      <c r="D1300" s="679"/>
      <c r="E1300" s="680"/>
      <c r="F1300" s="680"/>
      <c r="G1300" s="680"/>
      <c r="H1300" s="680"/>
      <c r="I1300" s="680"/>
      <c r="J1300" s="3" t="str">
        <f t="shared" si="75"/>
        <v/>
      </c>
      <c r="K1300" s="284"/>
    </row>
    <row r="1301" spans="2:11" hidden="1">
      <c r="B1301" s="681"/>
      <c r="C1301" s="15"/>
      <c r="D1301" s="682"/>
      <c r="E1301" s="136"/>
      <c r="F1301" s="136"/>
      <c r="G1301" s="136"/>
      <c r="H1301" s="136"/>
      <c r="I1301" s="136"/>
      <c r="J1301" s="3" t="str">
        <f t="shared" si="75"/>
        <v/>
      </c>
      <c r="K1301" s="284"/>
    </row>
    <row r="1302" spans="2:11" hidden="1">
      <c r="B1302" s="681"/>
      <c r="C1302" s="15"/>
      <c r="D1302" s="682"/>
      <c r="E1302" s="136"/>
      <c r="F1302" s="136"/>
      <c r="G1302" s="136"/>
      <c r="H1302" s="136"/>
      <c r="I1302" s="136"/>
      <c r="J1302" s="3" t="str">
        <f t="shared" si="75"/>
        <v/>
      </c>
      <c r="K1302" s="284"/>
    </row>
    <row r="1303" spans="2:11" ht="16.2">
      <c r="B1303" s="683"/>
      <c r="C1303" s="259" t="s">
        <v>171</v>
      </c>
      <c r="D1303" s="684">
        <f>+B1303</f>
        <v>0</v>
      </c>
      <c r="E1303" s="685">
        <f>SUM(E1188,E1191,E1197,E1205,E1206,E1224,E1228,E1234,E1237,E1238,E1239,E1240,E1241,E1250,E1256,E1257,E1258,E1259,E1266,E1270,E1271,E1272,E1273,E1276,E1277,E1285,E1288,E1289,E1294)+E1299</f>
        <v>119400</v>
      </c>
      <c r="F1303" s="686">
        <f>SUM(F1188,F1191,F1197,F1205,F1206,F1224,F1228,F1234,F1237,F1238,F1239,F1240,F1241,F1250,F1256,F1257,F1258,F1259,F1266,F1270,F1271,F1272,F1273,F1276,F1277,F1285,F1288,F1289,F1294)+F1299</f>
        <v>174400</v>
      </c>
      <c r="G1303" s="687">
        <f>SUM(G1188,G1191,G1197,G1205,G1206,G1224,G1228,G1234,G1237,G1238,G1239,G1240,G1241,G1250,G1256,G1257,G1258,G1259,G1266,G1270,G1271,G1272,G1273,G1276,G1277,G1285,G1288,G1289,G1294)+G1299</f>
        <v>177500</v>
      </c>
      <c r="H1303" s="685">
        <f>SUM(H1188,H1191,H1197,H1205,H1206,H1224,H1228,H1234,H1237,H1238,H1239,H1240,H1241,H1250,H1256,H1257,H1258,H1259,H1266,H1270,H1271,H1272,H1273,H1276,H1277,H1285,H1288,H1289,H1294)+H1299</f>
        <v>173500</v>
      </c>
      <c r="I1303" s="686">
        <f>SUM(I1188,I1191,I1197,I1205,I1206,I1224,I1228,I1234,I1237,I1238,I1239,I1240,I1241,I1250,I1256,I1257,I1258,I1259,I1266,I1270,I1271,I1272,I1273,I1276,I1277,I1285,I1288,I1289,I1294)+I1299</f>
        <v>174500</v>
      </c>
      <c r="J1303" s="3">
        <f t="shared" si="75"/>
        <v>1</v>
      </c>
      <c r="K1303" s="688" t="str">
        <f>LEFT(C1185,1)</f>
        <v>6</v>
      </c>
    </row>
    <row r="1304" spans="2:11">
      <c r="B1304" s="689" t="s">
        <v>1762</v>
      </c>
      <c r="C1304" s="690"/>
      <c r="J1304" s="3">
        <v>1</v>
      </c>
    </row>
    <row r="1305" spans="2:11">
      <c r="B1305" s="691"/>
      <c r="C1305" s="691"/>
      <c r="D1305" s="692"/>
      <c r="E1305" s="691"/>
      <c r="F1305" s="691"/>
      <c r="G1305" s="691"/>
      <c r="H1305" s="691"/>
      <c r="I1305" s="691"/>
      <c r="J1305" s="3">
        <v>1</v>
      </c>
    </row>
    <row r="1306" spans="2:11">
      <c r="B1306" s="584"/>
      <c r="C1306" s="584"/>
      <c r="D1306" s="584"/>
      <c r="E1306" s="584"/>
      <c r="F1306" s="584"/>
      <c r="G1306" s="584"/>
      <c r="H1306" s="584"/>
      <c r="I1306" s="584"/>
      <c r="J1306" s="3">
        <v>1</v>
      </c>
    </row>
    <row r="1307" spans="2:11" hidden="1">
      <c r="B1307" s="584"/>
      <c r="C1307" s="584"/>
      <c r="D1307" s="584"/>
      <c r="E1307" s="584"/>
      <c r="F1307" s="584"/>
      <c r="G1307" s="584"/>
      <c r="H1307" s="584"/>
      <c r="I1307" s="584"/>
      <c r="J1307" s="3" t="str">
        <f>(IF(OR($E1307&lt;&gt;0,$F1307&lt;&gt;0,$G1307&lt;&gt;0,$H1307&lt;&gt;0,$I1307&lt;&gt;0),$J$2,""))</f>
        <v/>
      </c>
    </row>
    <row r="1308" spans="2:11" hidden="1">
      <c r="B1308" s="293"/>
      <c r="C1308" s="293"/>
      <c r="D1308" s="360"/>
      <c r="E1308" s="592"/>
      <c r="F1308" s="592"/>
      <c r="G1308" s="592"/>
      <c r="H1308" s="592"/>
      <c r="I1308" s="592"/>
      <c r="J1308" s="3" t="str">
        <f>(IF(OR($E1308&lt;&gt;0,$F1308&lt;&gt;0,$G1308&lt;&gt;0,$H1308&lt;&gt;0,$I1308&lt;&gt;0),$J$2,""))</f>
        <v/>
      </c>
    </row>
    <row r="1309" spans="2:11">
      <c r="B1309" s="293"/>
      <c r="C1309" s="593"/>
      <c r="D1309" s="594"/>
      <c r="E1309" s="592"/>
      <c r="F1309" s="592"/>
      <c r="G1309" s="592"/>
      <c r="H1309" s="592"/>
      <c r="I1309" s="592"/>
      <c r="J1309" s="3">
        <v>1</v>
      </c>
    </row>
    <row r="1310" spans="2:11">
      <c r="B1310" s="734" t="str">
        <f>$B$7</f>
        <v>ПРОГНОЗА ЗА ПЕРИОДА 2022-2025 г. НА ПОСТЪПЛЕНИЯТА ОТ МЕСТНИ ПРИХОДИ  И НА РАЗХОДИТЕ ЗА МЕСТНИ ДЕЙНОСТИ</v>
      </c>
      <c r="C1310" s="734"/>
      <c r="D1310" s="734"/>
      <c r="E1310" s="596"/>
      <c r="F1310" s="147"/>
      <c r="G1310" s="147"/>
      <c r="H1310" s="147"/>
      <c r="I1310" s="147"/>
      <c r="J1310" s="3">
        <v>1</v>
      </c>
    </row>
    <row r="1311" spans="2:11">
      <c r="B1311" s="142"/>
      <c r="C1311" s="257"/>
      <c r="D1311" s="263"/>
      <c r="E1311" s="597" t="s">
        <v>9</v>
      </c>
      <c r="F1311" s="597" t="s">
        <v>10</v>
      </c>
      <c r="G1311" s="598" t="s">
        <v>1756</v>
      </c>
      <c r="H1311" s="599"/>
      <c r="I1311" s="600"/>
      <c r="J1311" s="3">
        <v>1</v>
      </c>
    </row>
    <row r="1312" spans="2:11" ht="17.399999999999999">
      <c r="B1312" s="696" t="str">
        <f>$B$9</f>
        <v>Маджарово</v>
      </c>
      <c r="C1312" s="696"/>
      <c r="D1312" s="696"/>
      <c r="E1312" s="20">
        <f>$E$9</f>
        <v>44562</v>
      </c>
      <c r="F1312" s="21">
        <f>$F$9</f>
        <v>46022</v>
      </c>
      <c r="G1312" s="147"/>
      <c r="H1312" s="147"/>
      <c r="I1312" s="147"/>
      <c r="J1312" s="3">
        <v>1</v>
      </c>
    </row>
    <row r="1313" spans="2:11">
      <c r="B1313" s="142" t="str">
        <f>$B$10</f>
        <v>(наименование на разпоредителя с бюджет)</v>
      </c>
      <c r="C1313" s="142"/>
      <c r="D1313" s="143"/>
      <c r="E1313" s="147"/>
      <c r="F1313" s="147"/>
      <c r="G1313" s="147"/>
      <c r="H1313" s="147"/>
      <c r="I1313" s="147"/>
      <c r="J1313" s="3">
        <v>1</v>
      </c>
    </row>
    <row r="1314" spans="2:11">
      <c r="B1314" s="142"/>
      <c r="C1314" s="142"/>
      <c r="D1314" s="143"/>
      <c r="E1314" s="147"/>
      <c r="F1314" s="147"/>
      <c r="G1314" s="147"/>
      <c r="H1314" s="147"/>
      <c r="I1314" s="147"/>
      <c r="J1314" s="3">
        <v>1</v>
      </c>
    </row>
    <row r="1315" spans="2:11" ht="18">
      <c r="B1315" s="735" t="str">
        <f>$B$12</f>
        <v>Маджарово</v>
      </c>
      <c r="C1315" s="735"/>
      <c r="D1315" s="735"/>
      <c r="E1315" s="601" t="s">
        <v>174</v>
      </c>
      <c r="F1315" s="602" t="str">
        <f>$F$12</f>
        <v>7604</v>
      </c>
      <c r="G1315" s="147"/>
      <c r="H1315" s="147"/>
      <c r="I1315" s="147"/>
      <c r="J1315" s="3">
        <v>1</v>
      </c>
    </row>
    <row r="1316" spans="2:11">
      <c r="B1316" s="144" t="str">
        <f>$B$13</f>
        <v>(наименование на първостепенния разпоредител с бюджет)</v>
      </c>
      <c r="C1316" s="142"/>
      <c r="D1316" s="143"/>
      <c r="E1316" s="596"/>
      <c r="F1316" s="147"/>
      <c r="G1316" s="147"/>
      <c r="H1316" s="147"/>
      <c r="I1316" s="147"/>
      <c r="J1316" s="3">
        <v>1</v>
      </c>
    </row>
    <row r="1317" spans="2:11">
      <c r="B1317" s="146"/>
      <c r="C1317" s="147"/>
      <c r="D1317" s="295"/>
      <c r="E1317" s="136"/>
      <c r="F1317" s="136"/>
      <c r="G1317" s="136"/>
      <c r="H1317" s="136"/>
      <c r="I1317" s="136"/>
      <c r="J1317" s="3">
        <v>1</v>
      </c>
    </row>
    <row r="1318" spans="2:11">
      <c r="B1318" s="142"/>
      <c r="C1318" s="257"/>
      <c r="D1318" s="263"/>
      <c r="E1318" s="147"/>
      <c r="F1318" s="147"/>
      <c r="G1318" s="147"/>
      <c r="H1318" s="147"/>
      <c r="I1318" s="147"/>
      <c r="J1318" s="3">
        <v>1</v>
      </c>
    </row>
    <row r="1319" spans="2:11" ht="16.8">
      <c r="B1319" s="152"/>
      <c r="C1319" s="153"/>
      <c r="D1319" s="603" t="s">
        <v>1757</v>
      </c>
      <c r="E1319" s="35" t="str">
        <f>$E$19</f>
        <v>Годишен отчет</v>
      </c>
      <c r="F1319" s="36" t="str">
        <f>$F$19</f>
        <v>Бюджет</v>
      </c>
      <c r="G1319" s="36" t="str">
        <f>$G$19</f>
        <v>Прогноза</v>
      </c>
      <c r="H1319" s="36" t="str">
        <f>$H$19</f>
        <v>Прогноза</v>
      </c>
      <c r="I1319" s="36" t="str">
        <f>$I$19</f>
        <v>Прогноза</v>
      </c>
      <c r="J1319" s="3">
        <v>1</v>
      </c>
    </row>
    <row r="1320" spans="2:11" ht="16.2">
      <c r="B1320" s="155" t="s">
        <v>19</v>
      </c>
      <c r="C1320" s="156" t="s">
        <v>20</v>
      </c>
      <c r="D1320" s="604" t="s">
        <v>1758</v>
      </c>
      <c r="E1320" s="40">
        <f>$E$20</f>
        <v>2021</v>
      </c>
      <c r="F1320" s="41">
        <f>$F$20</f>
        <v>2022</v>
      </c>
      <c r="G1320" s="41">
        <f>$G$20</f>
        <v>2023</v>
      </c>
      <c r="H1320" s="41">
        <f>$H$20</f>
        <v>2024</v>
      </c>
      <c r="I1320" s="41">
        <f>$I$20</f>
        <v>2025</v>
      </c>
      <c r="J1320" s="3">
        <v>1</v>
      </c>
    </row>
    <row r="1321" spans="2:11" ht="18">
      <c r="B1321" s="159"/>
      <c r="C1321" s="160"/>
      <c r="D1321" s="605" t="s">
        <v>177</v>
      </c>
      <c r="E1321" s="46"/>
      <c r="F1321" s="47"/>
      <c r="G1321" s="48"/>
      <c r="H1321" s="46"/>
      <c r="I1321" s="47"/>
      <c r="J1321" s="3">
        <v>1</v>
      </c>
    </row>
    <row r="1322" spans="2:11">
      <c r="B1322" s="606"/>
      <c r="C1322" s="607" t="e">
        <f>VLOOKUP(D1322,OP_LIST2,2,FALSE)</f>
        <v>#N/A</v>
      </c>
      <c r="D1322" s="608"/>
      <c r="E1322" s="609"/>
      <c r="F1322" s="610"/>
      <c r="G1322" s="611"/>
      <c r="H1322" s="609"/>
      <c r="I1322" s="610"/>
      <c r="J1322" s="3">
        <v>1</v>
      </c>
    </row>
    <row r="1323" spans="2:11">
      <c r="B1323" s="612"/>
      <c r="C1323" s="613">
        <f>VLOOKUP(D1324,GROUPS2,2,FALSE)</f>
        <v>703</v>
      </c>
      <c r="D1323" s="608" t="s">
        <v>1759</v>
      </c>
      <c r="E1323" s="614"/>
      <c r="F1323" s="615"/>
      <c r="G1323" s="616"/>
      <c r="H1323" s="614"/>
      <c r="I1323" s="615"/>
      <c r="J1323" s="3">
        <v>1</v>
      </c>
    </row>
    <row r="1324" spans="2:11">
      <c r="B1324" s="617"/>
      <c r="C1324" s="618">
        <f>+C1323</f>
        <v>703</v>
      </c>
      <c r="D1324" s="619" t="s">
        <v>1729</v>
      </c>
      <c r="E1324" s="614"/>
      <c r="F1324" s="615"/>
      <c r="G1324" s="616"/>
      <c r="H1324" s="614"/>
      <c r="I1324" s="615"/>
      <c r="J1324" s="3">
        <v>1</v>
      </c>
    </row>
    <row r="1325" spans="2:11">
      <c r="B1325" s="620"/>
      <c r="C1325" s="621"/>
      <c r="D1325" s="622" t="s">
        <v>1760</v>
      </c>
      <c r="E1325" s="623"/>
      <c r="F1325" s="624"/>
      <c r="G1325" s="625"/>
      <c r="H1325" s="623"/>
      <c r="I1325" s="624"/>
      <c r="J1325" s="3">
        <v>1</v>
      </c>
    </row>
    <row r="1326" spans="2:11" hidden="1">
      <c r="B1326" s="168">
        <v>100</v>
      </c>
      <c r="C1326" s="727" t="s">
        <v>178</v>
      </c>
      <c r="D1326" s="727"/>
      <c r="E1326" s="626">
        <f>SUM(E1327:E1328)</f>
        <v>0</v>
      </c>
      <c r="F1326" s="627">
        <f>SUM(F1327:F1328)</f>
        <v>0</v>
      </c>
      <c r="G1326" s="628">
        <f>SUM(G1327:G1328)</f>
        <v>0</v>
      </c>
      <c r="H1326" s="626">
        <f>SUM(H1327:H1328)</f>
        <v>0</v>
      </c>
      <c r="I1326" s="627">
        <f>SUM(I1327:I1328)</f>
        <v>0</v>
      </c>
      <c r="J1326" s="3" t="str">
        <f t="shared" ref="J1326:J1357" si="76">(IF(OR($E1326&lt;&gt;0,$F1326&lt;&gt;0,$G1326&lt;&gt;0,$H1326&lt;&gt;0,$I1326&lt;&gt;0),$J$2,""))</f>
        <v/>
      </c>
      <c r="K1326" s="284"/>
    </row>
    <row r="1327" spans="2:11" ht="16.2" hidden="1">
      <c r="B1327" s="171"/>
      <c r="C1327" s="172">
        <v>101</v>
      </c>
      <c r="D1327" s="173" t="s">
        <v>179</v>
      </c>
      <c r="E1327" s="629"/>
      <c r="F1327" s="630"/>
      <c r="G1327" s="631"/>
      <c r="H1327" s="629"/>
      <c r="I1327" s="630"/>
      <c r="J1327" s="3" t="str">
        <f t="shared" si="76"/>
        <v/>
      </c>
      <c r="K1327" s="284"/>
    </row>
    <row r="1328" spans="2:11" ht="16.2" hidden="1">
      <c r="B1328" s="171"/>
      <c r="C1328" s="175">
        <v>102</v>
      </c>
      <c r="D1328" s="176" t="s">
        <v>180</v>
      </c>
      <c r="E1328" s="632"/>
      <c r="F1328" s="633"/>
      <c r="G1328" s="634"/>
      <c r="H1328" s="632"/>
      <c r="I1328" s="633"/>
      <c r="J1328" s="3" t="str">
        <f t="shared" si="76"/>
        <v/>
      </c>
      <c r="K1328" s="284"/>
    </row>
    <row r="1329" spans="2:11" hidden="1">
      <c r="B1329" s="168">
        <v>200</v>
      </c>
      <c r="C1329" s="728" t="s">
        <v>181</v>
      </c>
      <c r="D1329" s="728"/>
      <c r="E1329" s="626">
        <f>SUM(E1330:E1334)</f>
        <v>0</v>
      </c>
      <c r="F1329" s="627">
        <f>SUM(F1330:F1334)</f>
        <v>0</v>
      </c>
      <c r="G1329" s="628">
        <f>SUM(G1330:G1334)</f>
        <v>0</v>
      </c>
      <c r="H1329" s="626">
        <f>SUM(H1330:H1334)</f>
        <v>0</v>
      </c>
      <c r="I1329" s="627">
        <f>SUM(I1330:I1334)</f>
        <v>0</v>
      </c>
      <c r="J1329" s="3" t="str">
        <f t="shared" si="76"/>
        <v/>
      </c>
      <c r="K1329" s="284"/>
    </row>
    <row r="1330" spans="2:11" ht="16.2" hidden="1">
      <c r="B1330" s="178"/>
      <c r="C1330" s="172">
        <v>201</v>
      </c>
      <c r="D1330" s="173" t="s">
        <v>182</v>
      </c>
      <c r="E1330" s="629"/>
      <c r="F1330" s="630"/>
      <c r="G1330" s="631"/>
      <c r="H1330" s="629"/>
      <c r="I1330" s="630"/>
      <c r="J1330" s="3" t="str">
        <f t="shared" si="76"/>
        <v/>
      </c>
      <c r="K1330" s="284"/>
    </row>
    <row r="1331" spans="2:11" ht="16.2" hidden="1">
      <c r="B1331" s="179"/>
      <c r="C1331" s="180">
        <v>202</v>
      </c>
      <c r="D1331" s="181" t="s">
        <v>183</v>
      </c>
      <c r="E1331" s="635"/>
      <c r="F1331" s="636"/>
      <c r="G1331" s="637"/>
      <c r="H1331" s="635"/>
      <c r="I1331" s="636"/>
      <c r="J1331" s="3" t="str">
        <f t="shared" si="76"/>
        <v/>
      </c>
      <c r="K1331" s="284"/>
    </row>
    <row r="1332" spans="2:11" ht="16.2" hidden="1">
      <c r="B1332" s="179"/>
      <c r="C1332" s="180">
        <v>205</v>
      </c>
      <c r="D1332" s="181" t="s">
        <v>184</v>
      </c>
      <c r="E1332" s="635"/>
      <c r="F1332" s="636"/>
      <c r="G1332" s="637"/>
      <c r="H1332" s="635"/>
      <c r="I1332" s="636"/>
      <c r="J1332" s="3" t="str">
        <f t="shared" si="76"/>
        <v/>
      </c>
      <c r="K1332" s="284"/>
    </row>
    <row r="1333" spans="2:11" ht="16.2" hidden="1">
      <c r="B1333" s="179"/>
      <c r="C1333" s="180">
        <v>208</v>
      </c>
      <c r="D1333" s="183" t="s">
        <v>185</v>
      </c>
      <c r="E1333" s="635"/>
      <c r="F1333" s="636"/>
      <c r="G1333" s="637"/>
      <c r="H1333" s="635"/>
      <c r="I1333" s="636"/>
      <c r="J1333" s="3" t="str">
        <f t="shared" si="76"/>
        <v/>
      </c>
      <c r="K1333" s="284"/>
    </row>
    <row r="1334" spans="2:11" ht="16.2" hidden="1">
      <c r="B1334" s="178"/>
      <c r="C1334" s="175">
        <v>209</v>
      </c>
      <c r="D1334" s="184" t="s">
        <v>186</v>
      </c>
      <c r="E1334" s="632"/>
      <c r="F1334" s="633"/>
      <c r="G1334" s="634"/>
      <c r="H1334" s="632"/>
      <c r="I1334" s="633"/>
      <c r="J1334" s="3" t="str">
        <f t="shared" si="76"/>
        <v/>
      </c>
      <c r="K1334" s="284"/>
    </row>
    <row r="1335" spans="2:11" hidden="1">
      <c r="B1335" s="168">
        <v>500</v>
      </c>
      <c r="C1335" s="728" t="s">
        <v>187</v>
      </c>
      <c r="D1335" s="728"/>
      <c r="E1335" s="626">
        <f>SUM(E1336:E1342)</f>
        <v>0</v>
      </c>
      <c r="F1335" s="627">
        <f>SUM(F1336:F1342)</f>
        <v>0</v>
      </c>
      <c r="G1335" s="628">
        <f>SUM(G1336:G1342)</f>
        <v>0</v>
      </c>
      <c r="H1335" s="626">
        <f>SUM(H1336:H1342)</f>
        <v>0</v>
      </c>
      <c r="I1335" s="627">
        <f>SUM(I1336:I1342)</f>
        <v>0</v>
      </c>
      <c r="J1335" s="3" t="str">
        <f t="shared" si="76"/>
        <v/>
      </c>
      <c r="K1335" s="284"/>
    </row>
    <row r="1336" spans="2:11" ht="16.2" hidden="1">
      <c r="B1336" s="178"/>
      <c r="C1336" s="185">
        <v>551</v>
      </c>
      <c r="D1336" s="186" t="s">
        <v>188</v>
      </c>
      <c r="E1336" s="629"/>
      <c r="F1336" s="630"/>
      <c r="G1336" s="631"/>
      <c r="H1336" s="629"/>
      <c r="I1336" s="630"/>
      <c r="J1336" s="3" t="str">
        <f t="shared" si="76"/>
        <v/>
      </c>
      <c r="K1336" s="284"/>
    </row>
    <row r="1337" spans="2:11" ht="16.2" hidden="1">
      <c r="B1337" s="178"/>
      <c r="C1337" s="187">
        <v>552</v>
      </c>
      <c r="D1337" s="188" t="s">
        <v>189</v>
      </c>
      <c r="E1337" s="635"/>
      <c r="F1337" s="636"/>
      <c r="G1337" s="637"/>
      <c r="H1337" s="635"/>
      <c r="I1337" s="636"/>
      <c r="J1337" s="3" t="str">
        <f t="shared" si="76"/>
        <v/>
      </c>
      <c r="K1337" s="284"/>
    </row>
    <row r="1338" spans="2:11" ht="16.2" hidden="1">
      <c r="B1338" s="189"/>
      <c r="C1338" s="187">
        <v>558</v>
      </c>
      <c r="D1338" s="190" t="s">
        <v>45</v>
      </c>
      <c r="E1338" s="638">
        <v>0</v>
      </c>
      <c r="F1338" s="639">
        <v>0</v>
      </c>
      <c r="G1338" s="640">
        <v>0</v>
      </c>
      <c r="H1338" s="638">
        <v>0</v>
      </c>
      <c r="I1338" s="639">
        <v>0</v>
      </c>
      <c r="J1338" s="3" t="str">
        <f t="shared" si="76"/>
        <v/>
      </c>
      <c r="K1338" s="284"/>
    </row>
    <row r="1339" spans="2:11" ht="16.2" hidden="1">
      <c r="B1339" s="189"/>
      <c r="C1339" s="187">
        <v>560</v>
      </c>
      <c r="D1339" s="190" t="s">
        <v>190</v>
      </c>
      <c r="E1339" s="635"/>
      <c r="F1339" s="636"/>
      <c r="G1339" s="637"/>
      <c r="H1339" s="635"/>
      <c r="I1339" s="636"/>
      <c r="J1339" s="3" t="str">
        <f t="shared" si="76"/>
        <v/>
      </c>
      <c r="K1339" s="284"/>
    </row>
    <row r="1340" spans="2:11" ht="16.2" hidden="1">
      <c r="B1340" s="189"/>
      <c r="C1340" s="187">
        <v>580</v>
      </c>
      <c r="D1340" s="188" t="s">
        <v>191</v>
      </c>
      <c r="E1340" s="635"/>
      <c r="F1340" s="636"/>
      <c r="G1340" s="637"/>
      <c r="H1340" s="635"/>
      <c r="I1340" s="636"/>
      <c r="J1340" s="3" t="str">
        <f t="shared" si="76"/>
        <v/>
      </c>
      <c r="K1340" s="284"/>
    </row>
    <row r="1341" spans="2:11" hidden="1">
      <c r="B1341" s="178"/>
      <c r="C1341" s="187">
        <v>588</v>
      </c>
      <c r="D1341" s="188" t="s">
        <v>192</v>
      </c>
      <c r="E1341" s="638">
        <v>0</v>
      </c>
      <c r="F1341" s="639">
        <v>0</v>
      </c>
      <c r="G1341" s="640">
        <v>0</v>
      </c>
      <c r="H1341" s="638">
        <v>0</v>
      </c>
      <c r="I1341" s="639">
        <v>0</v>
      </c>
      <c r="J1341" s="3" t="str">
        <f t="shared" si="76"/>
        <v/>
      </c>
      <c r="K1341" s="284"/>
    </row>
    <row r="1342" spans="2:11" ht="31.8" hidden="1">
      <c r="B1342" s="178"/>
      <c r="C1342" s="175">
        <v>590</v>
      </c>
      <c r="D1342" s="191" t="s">
        <v>193</v>
      </c>
      <c r="E1342" s="632"/>
      <c r="F1342" s="633"/>
      <c r="G1342" s="634"/>
      <c r="H1342" s="632"/>
      <c r="I1342" s="633"/>
      <c r="J1342" s="3" t="str">
        <f t="shared" si="76"/>
        <v/>
      </c>
      <c r="K1342" s="284"/>
    </row>
    <row r="1343" spans="2:11" hidden="1">
      <c r="B1343" s="168">
        <v>800</v>
      </c>
      <c r="C1343" s="729" t="s">
        <v>194</v>
      </c>
      <c r="D1343" s="729"/>
      <c r="E1343" s="641"/>
      <c r="F1343" s="642"/>
      <c r="G1343" s="643"/>
      <c r="H1343" s="641"/>
      <c r="I1343" s="642"/>
      <c r="J1343" s="3" t="str">
        <f t="shared" si="76"/>
        <v/>
      </c>
      <c r="K1343" s="284"/>
    </row>
    <row r="1344" spans="2:11">
      <c r="B1344" s="168">
        <v>1000</v>
      </c>
      <c r="C1344" s="728" t="s">
        <v>195</v>
      </c>
      <c r="D1344" s="728"/>
      <c r="E1344" s="626">
        <f>SUM(E1345:E1361)</f>
        <v>27600</v>
      </c>
      <c r="F1344" s="627">
        <f>SUM(F1345:F1361)</f>
        <v>0</v>
      </c>
      <c r="G1344" s="628">
        <f>SUM(G1345:G1361)</f>
        <v>0</v>
      </c>
      <c r="H1344" s="626">
        <f>SUM(H1345:H1361)</f>
        <v>0</v>
      </c>
      <c r="I1344" s="627">
        <f>SUM(I1345:I1361)</f>
        <v>0</v>
      </c>
      <c r="J1344" s="3">
        <f t="shared" si="76"/>
        <v>1</v>
      </c>
      <c r="K1344" s="284"/>
    </row>
    <row r="1345" spans="2:11" hidden="1">
      <c r="B1345" s="179"/>
      <c r="C1345" s="172">
        <v>1011</v>
      </c>
      <c r="D1345" s="192" t="s">
        <v>196</v>
      </c>
      <c r="E1345" s="629"/>
      <c r="F1345" s="630"/>
      <c r="G1345" s="631"/>
      <c r="H1345" s="629"/>
      <c r="I1345" s="630"/>
      <c r="J1345" s="3" t="str">
        <f t="shared" si="76"/>
        <v/>
      </c>
      <c r="K1345" s="284"/>
    </row>
    <row r="1346" spans="2:11" hidden="1">
      <c r="B1346" s="179"/>
      <c r="C1346" s="180">
        <v>1012</v>
      </c>
      <c r="D1346" s="181" t="s">
        <v>197</v>
      </c>
      <c r="E1346" s="635"/>
      <c r="F1346" s="636"/>
      <c r="G1346" s="637"/>
      <c r="H1346" s="635"/>
      <c r="I1346" s="636"/>
      <c r="J1346" s="3" t="str">
        <f t="shared" si="76"/>
        <v/>
      </c>
      <c r="K1346" s="284"/>
    </row>
    <row r="1347" spans="2:11" hidden="1">
      <c r="B1347" s="179"/>
      <c r="C1347" s="180">
        <v>1013</v>
      </c>
      <c r="D1347" s="181" t="s">
        <v>198</v>
      </c>
      <c r="E1347" s="635"/>
      <c r="F1347" s="636"/>
      <c r="G1347" s="637"/>
      <c r="H1347" s="635"/>
      <c r="I1347" s="636"/>
      <c r="J1347" s="3" t="str">
        <f t="shared" si="76"/>
        <v/>
      </c>
      <c r="K1347" s="284"/>
    </row>
    <row r="1348" spans="2:11" hidden="1">
      <c r="B1348" s="179"/>
      <c r="C1348" s="180">
        <v>1014</v>
      </c>
      <c r="D1348" s="181" t="s">
        <v>199</v>
      </c>
      <c r="E1348" s="635"/>
      <c r="F1348" s="636"/>
      <c r="G1348" s="637"/>
      <c r="H1348" s="635"/>
      <c r="I1348" s="636"/>
      <c r="J1348" s="3" t="str">
        <f t="shared" si="76"/>
        <v/>
      </c>
      <c r="K1348" s="284"/>
    </row>
    <row r="1349" spans="2:11" hidden="1">
      <c r="B1349" s="179"/>
      <c r="C1349" s="180">
        <v>1015</v>
      </c>
      <c r="D1349" s="181" t="s">
        <v>200</v>
      </c>
      <c r="E1349" s="635"/>
      <c r="F1349" s="636"/>
      <c r="G1349" s="637"/>
      <c r="H1349" s="635"/>
      <c r="I1349" s="636"/>
      <c r="J1349" s="3" t="str">
        <f t="shared" si="76"/>
        <v/>
      </c>
      <c r="K1349" s="284"/>
    </row>
    <row r="1350" spans="2:11" hidden="1">
      <c r="B1350" s="179"/>
      <c r="C1350" s="193">
        <v>1016</v>
      </c>
      <c r="D1350" s="194" t="s">
        <v>201</v>
      </c>
      <c r="E1350" s="645"/>
      <c r="F1350" s="646"/>
      <c r="G1350" s="647"/>
      <c r="H1350" s="645"/>
      <c r="I1350" s="646"/>
      <c r="J1350" s="3" t="str">
        <f t="shared" si="76"/>
        <v/>
      </c>
      <c r="K1350" s="284"/>
    </row>
    <row r="1351" spans="2:11" ht="16.2" hidden="1">
      <c r="B1351" s="171"/>
      <c r="C1351" s="196">
        <v>1020</v>
      </c>
      <c r="D1351" s="197" t="s">
        <v>202</v>
      </c>
      <c r="E1351" s="648">
        <v>0</v>
      </c>
      <c r="F1351" s="649">
        <v>0</v>
      </c>
      <c r="G1351" s="650">
        <v>0</v>
      </c>
      <c r="H1351" s="648">
        <v>0</v>
      </c>
      <c r="I1351" s="649">
        <v>0</v>
      </c>
      <c r="J1351" s="3" t="str">
        <f t="shared" si="76"/>
        <v/>
      </c>
      <c r="K1351" s="284"/>
    </row>
    <row r="1352" spans="2:11">
      <c r="B1352" s="179"/>
      <c r="C1352" s="199">
        <v>1030</v>
      </c>
      <c r="D1352" s="200" t="s">
        <v>203</v>
      </c>
      <c r="E1352" s="651">
        <v>27600</v>
      </c>
      <c r="F1352" s="652">
        <v>0</v>
      </c>
      <c r="G1352" s="653">
        <v>0</v>
      </c>
      <c r="H1352" s="651">
        <v>0</v>
      </c>
      <c r="I1352" s="652">
        <v>0</v>
      </c>
      <c r="J1352" s="3">
        <f t="shared" si="76"/>
        <v>1</v>
      </c>
      <c r="K1352" s="284"/>
    </row>
    <row r="1353" spans="2:11" ht="16.2" hidden="1">
      <c r="B1353" s="179"/>
      <c r="C1353" s="196">
        <v>1051</v>
      </c>
      <c r="D1353" s="203" t="s">
        <v>204</v>
      </c>
      <c r="E1353" s="648"/>
      <c r="F1353" s="649"/>
      <c r="G1353" s="650"/>
      <c r="H1353" s="648"/>
      <c r="I1353" s="649"/>
      <c r="J1353" s="3" t="str">
        <f t="shared" si="76"/>
        <v/>
      </c>
      <c r="K1353" s="284"/>
    </row>
    <row r="1354" spans="2:11" ht="16.2" hidden="1">
      <c r="B1354" s="179"/>
      <c r="C1354" s="180">
        <v>1052</v>
      </c>
      <c r="D1354" s="181" t="s">
        <v>205</v>
      </c>
      <c r="E1354" s="635"/>
      <c r="F1354" s="636"/>
      <c r="G1354" s="637"/>
      <c r="H1354" s="635"/>
      <c r="I1354" s="636"/>
      <c r="J1354" s="3" t="str">
        <f t="shared" si="76"/>
        <v/>
      </c>
      <c r="K1354" s="284"/>
    </row>
    <row r="1355" spans="2:11" ht="16.2" hidden="1">
      <c r="B1355" s="179"/>
      <c r="C1355" s="199">
        <v>1053</v>
      </c>
      <c r="D1355" s="200" t="s">
        <v>206</v>
      </c>
      <c r="E1355" s="651"/>
      <c r="F1355" s="652"/>
      <c r="G1355" s="653"/>
      <c r="H1355" s="651"/>
      <c r="I1355" s="652"/>
      <c r="J1355" s="3" t="str">
        <f t="shared" si="76"/>
        <v/>
      </c>
      <c r="K1355" s="284"/>
    </row>
    <row r="1356" spans="2:11" ht="16.2" hidden="1">
      <c r="B1356" s="179"/>
      <c r="C1356" s="196">
        <v>1062</v>
      </c>
      <c r="D1356" s="197" t="s">
        <v>207</v>
      </c>
      <c r="E1356" s="648"/>
      <c r="F1356" s="649"/>
      <c r="G1356" s="650"/>
      <c r="H1356" s="648"/>
      <c r="I1356" s="649"/>
      <c r="J1356" s="3" t="str">
        <f t="shared" si="76"/>
        <v/>
      </c>
      <c r="K1356" s="284"/>
    </row>
    <row r="1357" spans="2:11" ht="16.2" hidden="1">
      <c r="B1357" s="179"/>
      <c r="C1357" s="199">
        <v>1063</v>
      </c>
      <c r="D1357" s="204" t="s">
        <v>208</v>
      </c>
      <c r="E1357" s="651"/>
      <c r="F1357" s="652"/>
      <c r="G1357" s="653"/>
      <c r="H1357" s="651"/>
      <c r="I1357" s="652"/>
      <c r="J1357" s="3" t="str">
        <f t="shared" si="76"/>
        <v/>
      </c>
      <c r="K1357" s="284"/>
    </row>
    <row r="1358" spans="2:11" ht="16.2" hidden="1">
      <c r="B1358" s="179"/>
      <c r="C1358" s="205">
        <v>1069</v>
      </c>
      <c r="D1358" s="206" t="s">
        <v>209</v>
      </c>
      <c r="E1358" s="654"/>
      <c r="F1358" s="655"/>
      <c r="G1358" s="656"/>
      <c r="H1358" s="654"/>
      <c r="I1358" s="655"/>
      <c r="J1358" s="3" t="str">
        <f t="shared" ref="J1358:J1389" si="77">(IF(OR($E1358&lt;&gt;0,$F1358&lt;&gt;0,$G1358&lt;&gt;0,$H1358&lt;&gt;0,$I1358&lt;&gt;0),$J$2,""))</f>
        <v/>
      </c>
      <c r="K1358" s="284"/>
    </row>
    <row r="1359" spans="2:11" hidden="1">
      <c r="B1359" s="171"/>
      <c r="C1359" s="196">
        <v>1091</v>
      </c>
      <c r="D1359" s="203" t="s">
        <v>210</v>
      </c>
      <c r="E1359" s="648"/>
      <c r="F1359" s="649"/>
      <c r="G1359" s="650"/>
      <c r="H1359" s="648"/>
      <c r="I1359" s="649"/>
      <c r="J1359" s="3" t="str">
        <f t="shared" si="77"/>
        <v/>
      </c>
      <c r="K1359" s="284"/>
    </row>
    <row r="1360" spans="2:11" hidden="1">
      <c r="B1360" s="179"/>
      <c r="C1360" s="180">
        <v>1092</v>
      </c>
      <c r="D1360" s="181" t="s">
        <v>211</v>
      </c>
      <c r="E1360" s="635"/>
      <c r="F1360" s="636"/>
      <c r="G1360" s="637"/>
      <c r="H1360" s="635"/>
      <c r="I1360" s="636"/>
      <c r="J1360" s="3" t="str">
        <f t="shared" si="77"/>
        <v/>
      </c>
      <c r="K1360" s="284"/>
    </row>
    <row r="1361" spans="2:11" hidden="1">
      <c r="B1361" s="179"/>
      <c r="C1361" s="175">
        <v>1098</v>
      </c>
      <c r="D1361" s="208" t="s">
        <v>212</v>
      </c>
      <c r="E1361" s="632"/>
      <c r="F1361" s="633"/>
      <c r="G1361" s="634"/>
      <c r="H1361" s="632"/>
      <c r="I1361" s="633"/>
      <c r="J1361" s="3" t="str">
        <f t="shared" si="77"/>
        <v/>
      </c>
      <c r="K1361" s="284"/>
    </row>
    <row r="1362" spans="2:11" hidden="1">
      <c r="B1362" s="168">
        <v>1900</v>
      </c>
      <c r="C1362" s="730" t="s">
        <v>213</v>
      </c>
      <c r="D1362" s="730"/>
      <c r="E1362" s="626">
        <f>SUM(E1363:E1365)</f>
        <v>0</v>
      </c>
      <c r="F1362" s="627">
        <f>SUM(F1363:F1365)</f>
        <v>0</v>
      </c>
      <c r="G1362" s="628">
        <f>SUM(G1363:G1365)</f>
        <v>0</v>
      </c>
      <c r="H1362" s="626">
        <f>SUM(H1363:H1365)</f>
        <v>0</v>
      </c>
      <c r="I1362" s="627">
        <f>SUM(I1363:I1365)</f>
        <v>0</v>
      </c>
      <c r="J1362" s="3" t="str">
        <f t="shared" si="77"/>
        <v/>
      </c>
      <c r="K1362" s="284"/>
    </row>
    <row r="1363" spans="2:11" ht="16.2" hidden="1">
      <c r="B1363" s="179"/>
      <c r="C1363" s="172">
        <v>1901</v>
      </c>
      <c r="D1363" s="209" t="s">
        <v>214</v>
      </c>
      <c r="E1363" s="629"/>
      <c r="F1363" s="630"/>
      <c r="G1363" s="631"/>
      <c r="H1363" s="629"/>
      <c r="I1363" s="630"/>
      <c r="J1363" s="3" t="str">
        <f t="shared" si="77"/>
        <v/>
      </c>
      <c r="K1363" s="284"/>
    </row>
    <row r="1364" spans="2:11" ht="16.2" hidden="1">
      <c r="B1364" s="210"/>
      <c r="C1364" s="180">
        <v>1981</v>
      </c>
      <c r="D1364" s="211" t="s">
        <v>215</v>
      </c>
      <c r="E1364" s="635"/>
      <c r="F1364" s="636"/>
      <c r="G1364" s="637"/>
      <c r="H1364" s="635"/>
      <c r="I1364" s="636"/>
      <c r="J1364" s="3" t="str">
        <f t="shared" si="77"/>
        <v/>
      </c>
      <c r="K1364" s="284"/>
    </row>
    <row r="1365" spans="2:11" ht="16.2" hidden="1">
      <c r="B1365" s="179"/>
      <c r="C1365" s="175">
        <v>1991</v>
      </c>
      <c r="D1365" s="212" t="s">
        <v>216</v>
      </c>
      <c r="E1365" s="632"/>
      <c r="F1365" s="633"/>
      <c r="G1365" s="634"/>
      <c r="H1365" s="632"/>
      <c r="I1365" s="633"/>
      <c r="J1365" s="3" t="str">
        <f t="shared" si="77"/>
        <v/>
      </c>
      <c r="K1365" s="284"/>
    </row>
    <row r="1366" spans="2:11" hidden="1">
      <c r="B1366" s="168">
        <v>2100</v>
      </c>
      <c r="C1366" s="730" t="s">
        <v>217</v>
      </c>
      <c r="D1366" s="730"/>
      <c r="E1366" s="626">
        <f>SUM(E1367:E1371)</f>
        <v>0</v>
      </c>
      <c r="F1366" s="627">
        <f>SUM(F1367:F1371)</f>
        <v>0</v>
      </c>
      <c r="G1366" s="628">
        <f>SUM(G1367:G1371)</f>
        <v>0</v>
      </c>
      <c r="H1366" s="626">
        <f>SUM(H1367:H1371)</f>
        <v>0</v>
      </c>
      <c r="I1366" s="627">
        <f>SUM(I1367:I1371)</f>
        <v>0</v>
      </c>
      <c r="J1366" s="3" t="str">
        <f t="shared" si="77"/>
        <v/>
      </c>
      <c r="K1366" s="284"/>
    </row>
    <row r="1367" spans="2:11" ht="16.2" hidden="1">
      <c r="B1367" s="179"/>
      <c r="C1367" s="172">
        <v>2110</v>
      </c>
      <c r="D1367" s="213" t="s">
        <v>218</v>
      </c>
      <c r="E1367" s="629"/>
      <c r="F1367" s="630"/>
      <c r="G1367" s="631"/>
      <c r="H1367" s="629"/>
      <c r="I1367" s="630"/>
      <c r="J1367" s="3" t="str">
        <f t="shared" si="77"/>
        <v/>
      </c>
      <c r="K1367" s="284"/>
    </row>
    <row r="1368" spans="2:11" ht="16.2" hidden="1">
      <c r="B1368" s="210"/>
      <c r="C1368" s="180">
        <v>2120</v>
      </c>
      <c r="D1368" s="183" t="s">
        <v>219</v>
      </c>
      <c r="E1368" s="635"/>
      <c r="F1368" s="636"/>
      <c r="G1368" s="637"/>
      <c r="H1368" s="635"/>
      <c r="I1368" s="636"/>
      <c r="J1368" s="3" t="str">
        <f t="shared" si="77"/>
        <v/>
      </c>
      <c r="K1368" s="284"/>
    </row>
    <row r="1369" spans="2:11" ht="16.2" hidden="1">
      <c r="B1369" s="210"/>
      <c r="C1369" s="180">
        <v>2125</v>
      </c>
      <c r="D1369" s="183" t="s">
        <v>220</v>
      </c>
      <c r="E1369" s="638">
        <v>0</v>
      </c>
      <c r="F1369" s="639">
        <v>0</v>
      </c>
      <c r="G1369" s="640">
        <v>0</v>
      </c>
      <c r="H1369" s="638">
        <v>0</v>
      </c>
      <c r="I1369" s="639">
        <v>0</v>
      </c>
      <c r="J1369" s="3" t="str">
        <f t="shared" si="77"/>
        <v/>
      </c>
      <c r="K1369" s="284"/>
    </row>
    <row r="1370" spans="2:11" ht="16.2" hidden="1">
      <c r="B1370" s="178"/>
      <c r="C1370" s="180">
        <v>2140</v>
      </c>
      <c r="D1370" s="183" t="s">
        <v>221</v>
      </c>
      <c r="E1370" s="638">
        <v>0</v>
      </c>
      <c r="F1370" s="639">
        <v>0</v>
      </c>
      <c r="G1370" s="640">
        <v>0</v>
      </c>
      <c r="H1370" s="638">
        <v>0</v>
      </c>
      <c r="I1370" s="639">
        <v>0</v>
      </c>
      <c r="J1370" s="3" t="str">
        <f t="shared" si="77"/>
        <v/>
      </c>
      <c r="K1370" s="284"/>
    </row>
    <row r="1371" spans="2:11" ht="16.2" hidden="1">
      <c r="B1371" s="179"/>
      <c r="C1371" s="175">
        <v>2190</v>
      </c>
      <c r="D1371" s="214" t="s">
        <v>222</v>
      </c>
      <c r="E1371" s="632"/>
      <c r="F1371" s="633"/>
      <c r="G1371" s="634"/>
      <c r="H1371" s="632"/>
      <c r="I1371" s="633"/>
      <c r="J1371" s="3" t="str">
        <f t="shared" si="77"/>
        <v/>
      </c>
      <c r="K1371" s="284"/>
    </row>
    <row r="1372" spans="2:11" hidden="1">
      <c r="B1372" s="168">
        <v>2200</v>
      </c>
      <c r="C1372" s="730" t="s">
        <v>223</v>
      </c>
      <c r="D1372" s="730"/>
      <c r="E1372" s="626">
        <f>SUM(E1373:E1374)</f>
        <v>0</v>
      </c>
      <c r="F1372" s="627">
        <f>SUM(F1373:F1374)</f>
        <v>0</v>
      </c>
      <c r="G1372" s="628">
        <f>SUM(G1373:G1374)</f>
        <v>0</v>
      </c>
      <c r="H1372" s="626">
        <f>SUM(H1373:H1374)</f>
        <v>0</v>
      </c>
      <c r="I1372" s="627">
        <f>SUM(I1373:I1374)</f>
        <v>0</v>
      </c>
      <c r="J1372" s="3" t="str">
        <f t="shared" si="77"/>
        <v/>
      </c>
      <c r="K1372" s="284"/>
    </row>
    <row r="1373" spans="2:11" ht="16.2" hidden="1">
      <c r="B1373" s="179"/>
      <c r="C1373" s="172">
        <v>2221</v>
      </c>
      <c r="D1373" s="173" t="s">
        <v>224</v>
      </c>
      <c r="E1373" s="629"/>
      <c r="F1373" s="630"/>
      <c r="G1373" s="631"/>
      <c r="H1373" s="629"/>
      <c r="I1373" s="630"/>
      <c r="J1373" s="3" t="str">
        <f t="shared" si="77"/>
        <v/>
      </c>
      <c r="K1373" s="284"/>
    </row>
    <row r="1374" spans="2:11" ht="16.2" hidden="1">
      <c r="B1374" s="179"/>
      <c r="C1374" s="175">
        <v>2224</v>
      </c>
      <c r="D1374" s="176" t="s">
        <v>225</v>
      </c>
      <c r="E1374" s="632"/>
      <c r="F1374" s="633"/>
      <c r="G1374" s="634"/>
      <c r="H1374" s="632"/>
      <c r="I1374" s="633"/>
      <c r="J1374" s="3" t="str">
        <f t="shared" si="77"/>
        <v/>
      </c>
      <c r="K1374" s="284"/>
    </row>
    <row r="1375" spans="2:11" hidden="1">
      <c r="B1375" s="168">
        <v>2500</v>
      </c>
      <c r="C1375" s="730" t="s">
        <v>226</v>
      </c>
      <c r="D1375" s="730"/>
      <c r="E1375" s="641"/>
      <c r="F1375" s="642"/>
      <c r="G1375" s="643"/>
      <c r="H1375" s="641"/>
      <c r="I1375" s="642"/>
      <c r="J1375" s="3" t="str">
        <f t="shared" si="77"/>
        <v/>
      </c>
      <c r="K1375" s="284"/>
    </row>
    <row r="1376" spans="2:11" hidden="1">
      <c r="B1376" s="168">
        <v>2600</v>
      </c>
      <c r="C1376" s="736" t="s">
        <v>227</v>
      </c>
      <c r="D1376" s="736"/>
      <c r="E1376" s="641"/>
      <c r="F1376" s="642"/>
      <c r="G1376" s="643"/>
      <c r="H1376" s="641"/>
      <c r="I1376" s="642"/>
      <c r="J1376" s="3" t="str">
        <f t="shared" si="77"/>
        <v/>
      </c>
      <c r="K1376" s="284"/>
    </row>
    <row r="1377" spans="2:11" hidden="1">
      <c r="B1377" s="168">
        <v>2700</v>
      </c>
      <c r="C1377" s="736" t="s">
        <v>228</v>
      </c>
      <c r="D1377" s="736"/>
      <c r="E1377" s="641"/>
      <c r="F1377" s="642"/>
      <c r="G1377" s="643"/>
      <c r="H1377" s="641"/>
      <c r="I1377" s="642"/>
      <c r="J1377" s="3" t="str">
        <f t="shared" si="77"/>
        <v/>
      </c>
      <c r="K1377" s="284"/>
    </row>
    <row r="1378" spans="2:11" hidden="1">
      <c r="B1378" s="168">
        <v>2800</v>
      </c>
      <c r="C1378" s="736" t="s">
        <v>1761</v>
      </c>
      <c r="D1378" s="736"/>
      <c r="E1378" s="641"/>
      <c r="F1378" s="642"/>
      <c r="G1378" s="643"/>
      <c r="H1378" s="641"/>
      <c r="I1378" s="642"/>
      <c r="J1378" s="3" t="str">
        <f t="shared" si="77"/>
        <v/>
      </c>
      <c r="K1378" s="284"/>
    </row>
    <row r="1379" spans="2:11" hidden="1">
      <c r="B1379" s="168">
        <v>2900</v>
      </c>
      <c r="C1379" s="730" t="s">
        <v>230</v>
      </c>
      <c r="D1379" s="730"/>
      <c r="E1379" s="626">
        <f>SUM(E1380:E1387)</f>
        <v>0</v>
      </c>
      <c r="F1379" s="626">
        <f>SUM(F1380:F1387)</f>
        <v>0</v>
      </c>
      <c r="G1379" s="626">
        <f>SUM(G1380:G1387)</f>
        <v>0</v>
      </c>
      <c r="H1379" s="626">
        <f>SUM(H1380:H1387)</f>
        <v>0</v>
      </c>
      <c r="I1379" s="626">
        <f>SUM(I1380:I1387)</f>
        <v>0</v>
      </c>
      <c r="J1379" s="3" t="str">
        <f t="shared" si="77"/>
        <v/>
      </c>
      <c r="K1379" s="284"/>
    </row>
    <row r="1380" spans="2:11" ht="16.2" hidden="1">
      <c r="B1380" s="210"/>
      <c r="C1380" s="172">
        <v>2910</v>
      </c>
      <c r="D1380" s="217" t="s">
        <v>231</v>
      </c>
      <c r="E1380" s="629"/>
      <c r="F1380" s="630"/>
      <c r="G1380" s="631"/>
      <c r="H1380" s="629"/>
      <c r="I1380" s="630"/>
      <c r="J1380" s="3" t="str">
        <f t="shared" si="77"/>
        <v/>
      </c>
      <c r="K1380" s="284"/>
    </row>
    <row r="1381" spans="2:11" ht="16.2" hidden="1">
      <c r="B1381" s="210"/>
      <c r="C1381" s="172">
        <v>2920</v>
      </c>
      <c r="D1381" s="217" t="s">
        <v>232</v>
      </c>
      <c r="E1381" s="629"/>
      <c r="F1381" s="630"/>
      <c r="G1381" s="631"/>
      <c r="H1381" s="629"/>
      <c r="I1381" s="630"/>
      <c r="J1381" s="3" t="str">
        <f t="shared" si="77"/>
        <v/>
      </c>
      <c r="K1381" s="284"/>
    </row>
    <row r="1382" spans="2:11" ht="32.4" hidden="1">
      <c r="B1382" s="210"/>
      <c r="C1382" s="199">
        <v>2969</v>
      </c>
      <c r="D1382" s="218" t="s">
        <v>233</v>
      </c>
      <c r="E1382" s="651"/>
      <c r="F1382" s="652"/>
      <c r="G1382" s="653"/>
      <c r="H1382" s="651"/>
      <c r="I1382" s="652"/>
      <c r="J1382" s="3" t="str">
        <f t="shared" si="77"/>
        <v/>
      </c>
      <c r="K1382" s="284"/>
    </row>
    <row r="1383" spans="2:11" ht="32.4" hidden="1">
      <c r="B1383" s="210"/>
      <c r="C1383" s="219">
        <v>2970</v>
      </c>
      <c r="D1383" s="220" t="s">
        <v>234</v>
      </c>
      <c r="E1383" s="657"/>
      <c r="F1383" s="658"/>
      <c r="G1383" s="659"/>
      <c r="H1383" s="657"/>
      <c r="I1383" s="658"/>
      <c r="J1383" s="3" t="str">
        <f t="shared" si="77"/>
        <v/>
      </c>
      <c r="K1383" s="284"/>
    </row>
    <row r="1384" spans="2:11" ht="16.2" hidden="1">
      <c r="B1384" s="210"/>
      <c r="C1384" s="205">
        <v>2989</v>
      </c>
      <c r="D1384" s="222" t="s">
        <v>235</v>
      </c>
      <c r="E1384" s="654"/>
      <c r="F1384" s="655"/>
      <c r="G1384" s="656"/>
      <c r="H1384" s="654"/>
      <c r="I1384" s="655"/>
      <c r="J1384" s="3" t="str">
        <f t="shared" si="77"/>
        <v/>
      </c>
      <c r="K1384" s="284"/>
    </row>
    <row r="1385" spans="2:11" ht="32.4" hidden="1">
      <c r="B1385" s="179"/>
      <c r="C1385" s="196">
        <v>2990</v>
      </c>
      <c r="D1385" s="223" t="s">
        <v>236</v>
      </c>
      <c r="E1385" s="648"/>
      <c r="F1385" s="649"/>
      <c r="G1385" s="650"/>
      <c r="H1385" s="648"/>
      <c r="I1385" s="649"/>
      <c r="J1385" s="3" t="str">
        <f t="shared" si="77"/>
        <v/>
      </c>
      <c r="K1385" s="284"/>
    </row>
    <row r="1386" spans="2:11" ht="16.2" hidden="1">
      <c r="B1386" s="179"/>
      <c r="C1386" s="196">
        <v>2991</v>
      </c>
      <c r="D1386" s="223" t="s">
        <v>237</v>
      </c>
      <c r="E1386" s="648"/>
      <c r="F1386" s="649"/>
      <c r="G1386" s="650"/>
      <c r="H1386" s="648"/>
      <c r="I1386" s="649"/>
      <c r="J1386" s="3" t="str">
        <f t="shared" si="77"/>
        <v/>
      </c>
      <c r="K1386" s="284"/>
    </row>
    <row r="1387" spans="2:11" ht="16.2" hidden="1">
      <c r="B1387" s="179"/>
      <c r="C1387" s="175">
        <v>2992</v>
      </c>
      <c r="D1387" s="660" t="s">
        <v>238</v>
      </c>
      <c r="E1387" s="632"/>
      <c r="F1387" s="633"/>
      <c r="G1387" s="634"/>
      <c r="H1387" s="632"/>
      <c r="I1387" s="633"/>
      <c r="J1387" s="3" t="str">
        <f t="shared" si="77"/>
        <v/>
      </c>
      <c r="K1387" s="284"/>
    </row>
    <row r="1388" spans="2:11" hidden="1">
      <c r="B1388" s="168">
        <v>3300</v>
      </c>
      <c r="C1388" s="225" t="s">
        <v>239</v>
      </c>
      <c r="D1388" s="215"/>
      <c r="E1388" s="626">
        <f>SUM(E1389:E1393)</f>
        <v>0</v>
      </c>
      <c r="F1388" s="627">
        <f>SUM(F1389:F1393)</f>
        <v>0</v>
      </c>
      <c r="G1388" s="628">
        <f>SUM(G1389:G1393)</f>
        <v>0</v>
      </c>
      <c r="H1388" s="626">
        <f>SUM(H1389:H1393)</f>
        <v>0</v>
      </c>
      <c r="I1388" s="627">
        <f>SUM(I1389:I1393)</f>
        <v>0</v>
      </c>
      <c r="J1388" s="3" t="str">
        <f t="shared" si="77"/>
        <v/>
      </c>
      <c r="K1388" s="284"/>
    </row>
    <row r="1389" spans="2:11" hidden="1">
      <c r="B1389" s="178"/>
      <c r="C1389" s="172">
        <v>3301</v>
      </c>
      <c r="D1389" s="226" t="s">
        <v>240</v>
      </c>
      <c r="E1389" s="661">
        <v>0</v>
      </c>
      <c r="F1389" s="662">
        <v>0</v>
      </c>
      <c r="G1389" s="663">
        <v>0</v>
      </c>
      <c r="H1389" s="661">
        <v>0</v>
      </c>
      <c r="I1389" s="662">
        <v>0</v>
      </c>
      <c r="J1389" s="3" t="str">
        <f t="shared" si="77"/>
        <v/>
      </c>
      <c r="K1389" s="284"/>
    </row>
    <row r="1390" spans="2:11" hidden="1">
      <c r="B1390" s="178"/>
      <c r="C1390" s="180">
        <v>3302</v>
      </c>
      <c r="D1390" s="227" t="s">
        <v>241</v>
      </c>
      <c r="E1390" s="638">
        <v>0</v>
      </c>
      <c r="F1390" s="639">
        <v>0</v>
      </c>
      <c r="G1390" s="640">
        <v>0</v>
      </c>
      <c r="H1390" s="638">
        <v>0</v>
      </c>
      <c r="I1390" s="639">
        <v>0</v>
      </c>
      <c r="J1390" s="3" t="str">
        <f t="shared" ref="J1390:J1421" si="78">(IF(OR($E1390&lt;&gt;0,$F1390&lt;&gt;0,$G1390&lt;&gt;0,$H1390&lt;&gt;0,$I1390&lt;&gt;0),$J$2,""))</f>
        <v/>
      </c>
      <c r="K1390" s="284"/>
    </row>
    <row r="1391" spans="2:11" hidden="1">
      <c r="B1391" s="178"/>
      <c r="C1391" s="180">
        <v>3304</v>
      </c>
      <c r="D1391" s="227" t="s">
        <v>242</v>
      </c>
      <c r="E1391" s="638">
        <v>0</v>
      </c>
      <c r="F1391" s="639">
        <v>0</v>
      </c>
      <c r="G1391" s="640">
        <v>0</v>
      </c>
      <c r="H1391" s="638">
        <v>0</v>
      </c>
      <c r="I1391" s="639">
        <v>0</v>
      </c>
      <c r="J1391" s="3" t="str">
        <f t="shared" si="78"/>
        <v/>
      </c>
      <c r="K1391" s="284"/>
    </row>
    <row r="1392" spans="2:11" ht="31.2" hidden="1">
      <c r="B1392" s="178"/>
      <c r="C1392" s="175">
        <v>3306</v>
      </c>
      <c r="D1392" s="228" t="s">
        <v>243</v>
      </c>
      <c r="E1392" s="638">
        <v>0</v>
      </c>
      <c r="F1392" s="639">
        <v>0</v>
      </c>
      <c r="G1392" s="640">
        <v>0</v>
      </c>
      <c r="H1392" s="638">
        <v>0</v>
      </c>
      <c r="I1392" s="639">
        <v>0</v>
      </c>
      <c r="J1392" s="3" t="str">
        <f t="shared" si="78"/>
        <v/>
      </c>
      <c r="K1392" s="284"/>
    </row>
    <row r="1393" spans="2:11" hidden="1">
      <c r="B1393" s="178"/>
      <c r="C1393" s="175">
        <v>3307</v>
      </c>
      <c r="D1393" s="228" t="s">
        <v>244</v>
      </c>
      <c r="E1393" s="664">
        <v>0</v>
      </c>
      <c r="F1393" s="665">
        <v>0</v>
      </c>
      <c r="G1393" s="666">
        <v>0</v>
      </c>
      <c r="H1393" s="664">
        <v>0</v>
      </c>
      <c r="I1393" s="665">
        <v>0</v>
      </c>
      <c r="J1393" s="3" t="str">
        <f t="shared" si="78"/>
        <v/>
      </c>
      <c r="K1393" s="284"/>
    </row>
    <row r="1394" spans="2:11" hidden="1">
      <c r="B1394" s="168">
        <v>3900</v>
      </c>
      <c r="C1394" s="730" t="s">
        <v>245</v>
      </c>
      <c r="D1394" s="730"/>
      <c r="E1394" s="667">
        <v>0</v>
      </c>
      <c r="F1394" s="668">
        <v>0</v>
      </c>
      <c r="G1394" s="669">
        <v>0</v>
      </c>
      <c r="H1394" s="667">
        <v>0</v>
      </c>
      <c r="I1394" s="668">
        <v>0</v>
      </c>
      <c r="J1394" s="3" t="str">
        <f t="shared" si="78"/>
        <v/>
      </c>
      <c r="K1394" s="284"/>
    </row>
    <row r="1395" spans="2:11" hidden="1">
      <c r="B1395" s="168">
        <v>4000</v>
      </c>
      <c r="C1395" s="730" t="s">
        <v>246</v>
      </c>
      <c r="D1395" s="730"/>
      <c r="E1395" s="641"/>
      <c r="F1395" s="642"/>
      <c r="G1395" s="643"/>
      <c r="H1395" s="641"/>
      <c r="I1395" s="642"/>
      <c r="J1395" s="3" t="str">
        <f t="shared" si="78"/>
        <v/>
      </c>
      <c r="K1395" s="284"/>
    </row>
    <row r="1396" spans="2:11" hidden="1">
      <c r="B1396" s="168">
        <v>4100</v>
      </c>
      <c r="C1396" s="730" t="s">
        <v>247</v>
      </c>
      <c r="D1396" s="730"/>
      <c r="E1396" s="641"/>
      <c r="F1396" s="642"/>
      <c r="G1396" s="643"/>
      <c r="H1396" s="641"/>
      <c r="I1396" s="642"/>
      <c r="J1396" s="3" t="str">
        <f t="shared" si="78"/>
        <v/>
      </c>
      <c r="K1396" s="284"/>
    </row>
    <row r="1397" spans="2:11">
      <c r="B1397" s="168">
        <v>4200</v>
      </c>
      <c r="C1397" s="730" t="s">
        <v>248</v>
      </c>
      <c r="D1397" s="730"/>
      <c r="E1397" s="626">
        <f>SUM(E1398:E1403)</f>
        <v>700</v>
      </c>
      <c r="F1397" s="627">
        <f>SUM(F1398:F1403)</f>
        <v>3000</v>
      </c>
      <c r="G1397" s="628">
        <v>3000</v>
      </c>
      <c r="H1397" s="626">
        <v>3000</v>
      </c>
      <c r="I1397" s="627">
        <v>3000</v>
      </c>
      <c r="J1397" s="3">
        <f t="shared" si="78"/>
        <v>1</v>
      </c>
      <c r="K1397" s="284"/>
    </row>
    <row r="1398" spans="2:11" ht="16.2" hidden="1">
      <c r="B1398" s="230"/>
      <c r="C1398" s="172">
        <v>4201</v>
      </c>
      <c r="D1398" s="173" t="s">
        <v>249</v>
      </c>
      <c r="E1398" s="629"/>
      <c r="F1398" s="630"/>
      <c r="G1398" s="631"/>
      <c r="H1398" s="629"/>
      <c r="I1398" s="630"/>
      <c r="J1398" s="3" t="str">
        <f t="shared" si="78"/>
        <v/>
      </c>
      <c r="K1398" s="284"/>
    </row>
    <row r="1399" spans="2:11" ht="16.2" hidden="1">
      <c r="B1399" s="230"/>
      <c r="C1399" s="180">
        <v>4202</v>
      </c>
      <c r="D1399" s="231" t="s">
        <v>250</v>
      </c>
      <c r="E1399" s="635"/>
      <c r="F1399" s="636"/>
      <c r="G1399" s="637"/>
      <c r="H1399" s="635"/>
      <c r="I1399" s="636"/>
      <c r="J1399" s="3" t="str">
        <f t="shared" si="78"/>
        <v/>
      </c>
      <c r="K1399" s="284"/>
    </row>
    <row r="1400" spans="2:11" ht="16.2">
      <c r="B1400" s="230"/>
      <c r="C1400" s="180">
        <v>4214</v>
      </c>
      <c r="D1400" s="231" t="s">
        <v>251</v>
      </c>
      <c r="E1400" s="635">
        <v>700</v>
      </c>
      <c r="F1400" s="636">
        <v>3000</v>
      </c>
      <c r="G1400" s="637">
        <v>0</v>
      </c>
      <c r="H1400" s="635">
        <v>0</v>
      </c>
      <c r="I1400" s="636">
        <v>0</v>
      </c>
      <c r="J1400" s="3">
        <f t="shared" si="78"/>
        <v>1</v>
      </c>
      <c r="K1400" s="284"/>
    </row>
    <row r="1401" spans="2:11" ht="16.2" hidden="1">
      <c r="B1401" s="230"/>
      <c r="C1401" s="180">
        <v>4217</v>
      </c>
      <c r="D1401" s="231" t="s">
        <v>252</v>
      </c>
      <c r="E1401" s="635"/>
      <c r="F1401" s="636"/>
      <c r="G1401" s="637"/>
      <c r="H1401" s="635"/>
      <c r="I1401" s="636"/>
      <c r="J1401" s="3" t="str">
        <f t="shared" si="78"/>
        <v/>
      </c>
      <c r="K1401" s="284"/>
    </row>
    <row r="1402" spans="2:11" ht="16.2" hidden="1">
      <c r="B1402" s="230"/>
      <c r="C1402" s="180">
        <v>4218</v>
      </c>
      <c r="D1402" s="181" t="s">
        <v>253</v>
      </c>
      <c r="E1402" s="635"/>
      <c r="F1402" s="636"/>
      <c r="G1402" s="637"/>
      <c r="H1402" s="635"/>
      <c r="I1402" s="636"/>
      <c r="J1402" s="3" t="str">
        <f t="shared" si="78"/>
        <v/>
      </c>
      <c r="K1402" s="284"/>
    </row>
    <row r="1403" spans="2:11" ht="16.2" hidden="1">
      <c r="B1403" s="230"/>
      <c r="C1403" s="175">
        <v>4219</v>
      </c>
      <c r="D1403" s="232" t="s">
        <v>254</v>
      </c>
      <c r="E1403" s="632"/>
      <c r="F1403" s="633"/>
      <c r="G1403" s="634"/>
      <c r="H1403" s="632"/>
      <c r="I1403" s="633"/>
      <c r="J1403" s="3" t="str">
        <f t="shared" si="78"/>
        <v/>
      </c>
      <c r="K1403" s="284"/>
    </row>
    <row r="1404" spans="2:11" hidden="1">
      <c r="B1404" s="168">
        <v>4300</v>
      </c>
      <c r="C1404" s="730" t="s">
        <v>255</v>
      </c>
      <c r="D1404" s="730"/>
      <c r="E1404" s="626">
        <f>SUM(E1405:E1407)</f>
        <v>0</v>
      </c>
      <c r="F1404" s="627">
        <f>SUM(F1405:F1407)</f>
        <v>0</v>
      </c>
      <c r="G1404" s="628">
        <f>SUM(G1405:G1407)</f>
        <v>0</v>
      </c>
      <c r="H1404" s="626">
        <f>SUM(H1405:H1407)</f>
        <v>0</v>
      </c>
      <c r="I1404" s="627">
        <f>SUM(I1405:I1407)</f>
        <v>0</v>
      </c>
      <c r="J1404" s="3" t="str">
        <f t="shared" si="78"/>
        <v/>
      </c>
      <c r="K1404" s="284"/>
    </row>
    <row r="1405" spans="2:11" hidden="1">
      <c r="B1405" s="230"/>
      <c r="C1405" s="172">
        <v>4301</v>
      </c>
      <c r="D1405" s="192" t="s">
        <v>256</v>
      </c>
      <c r="E1405" s="629"/>
      <c r="F1405" s="630"/>
      <c r="G1405" s="631"/>
      <c r="H1405" s="629"/>
      <c r="I1405" s="630"/>
      <c r="J1405" s="3" t="str">
        <f t="shared" si="78"/>
        <v/>
      </c>
      <c r="K1405" s="284"/>
    </row>
    <row r="1406" spans="2:11" ht="16.2" hidden="1">
      <c r="B1406" s="230"/>
      <c r="C1406" s="180">
        <v>4302</v>
      </c>
      <c r="D1406" s="231" t="s">
        <v>257</v>
      </c>
      <c r="E1406" s="635"/>
      <c r="F1406" s="636"/>
      <c r="G1406" s="637"/>
      <c r="H1406" s="635"/>
      <c r="I1406" s="636"/>
      <c r="J1406" s="3" t="str">
        <f t="shared" si="78"/>
        <v/>
      </c>
      <c r="K1406" s="284"/>
    </row>
    <row r="1407" spans="2:11" ht="16.2" hidden="1">
      <c r="B1407" s="230"/>
      <c r="C1407" s="175">
        <v>4309</v>
      </c>
      <c r="D1407" s="184" t="s">
        <v>258</v>
      </c>
      <c r="E1407" s="632"/>
      <c r="F1407" s="633"/>
      <c r="G1407" s="634"/>
      <c r="H1407" s="632"/>
      <c r="I1407" s="633"/>
      <c r="J1407" s="3" t="str">
        <f t="shared" si="78"/>
        <v/>
      </c>
      <c r="K1407" s="284"/>
    </row>
    <row r="1408" spans="2:11" hidden="1">
      <c r="B1408" s="168">
        <v>4400</v>
      </c>
      <c r="C1408" s="730" t="s">
        <v>259</v>
      </c>
      <c r="D1408" s="730"/>
      <c r="E1408" s="641"/>
      <c r="F1408" s="642"/>
      <c r="G1408" s="643"/>
      <c r="H1408" s="641"/>
      <c r="I1408" s="642"/>
      <c r="J1408" s="3" t="str">
        <f t="shared" si="78"/>
        <v/>
      </c>
      <c r="K1408" s="284"/>
    </row>
    <row r="1409" spans="2:11" hidden="1">
      <c r="B1409" s="168">
        <v>4500</v>
      </c>
      <c r="C1409" s="730" t="s">
        <v>260</v>
      </c>
      <c r="D1409" s="730"/>
      <c r="E1409" s="641"/>
      <c r="F1409" s="642"/>
      <c r="G1409" s="643"/>
      <c r="H1409" s="641"/>
      <c r="I1409" s="642"/>
      <c r="J1409" s="3" t="str">
        <f t="shared" si="78"/>
        <v/>
      </c>
      <c r="K1409" s="284"/>
    </row>
    <row r="1410" spans="2:11" hidden="1">
      <c r="B1410" s="168">
        <v>4600</v>
      </c>
      <c r="C1410" s="736" t="s">
        <v>261</v>
      </c>
      <c r="D1410" s="736"/>
      <c r="E1410" s="641"/>
      <c r="F1410" s="642"/>
      <c r="G1410" s="643"/>
      <c r="H1410" s="641"/>
      <c r="I1410" s="642"/>
      <c r="J1410" s="3" t="str">
        <f t="shared" si="78"/>
        <v/>
      </c>
      <c r="K1410" s="284"/>
    </row>
    <row r="1411" spans="2:11" hidden="1">
      <c r="B1411" s="168">
        <v>4900</v>
      </c>
      <c r="C1411" s="730" t="s">
        <v>262</v>
      </c>
      <c r="D1411" s="730"/>
      <c r="E1411" s="626">
        <f>+E1412+E1413</f>
        <v>0</v>
      </c>
      <c r="F1411" s="627">
        <f>+F1412+F1413</f>
        <v>0</v>
      </c>
      <c r="G1411" s="628">
        <f>+G1412+G1413</f>
        <v>0</v>
      </c>
      <c r="H1411" s="626">
        <f>+H1412+H1413</f>
        <v>0</v>
      </c>
      <c r="I1411" s="627">
        <f>+I1412+I1413</f>
        <v>0</v>
      </c>
      <c r="J1411" s="3" t="str">
        <f t="shared" si="78"/>
        <v/>
      </c>
      <c r="K1411" s="284"/>
    </row>
    <row r="1412" spans="2:11" ht="16.2" hidden="1">
      <c r="B1412" s="230"/>
      <c r="C1412" s="172">
        <v>4901</v>
      </c>
      <c r="D1412" s="233" t="s">
        <v>263</v>
      </c>
      <c r="E1412" s="629"/>
      <c r="F1412" s="630"/>
      <c r="G1412" s="631"/>
      <c r="H1412" s="629"/>
      <c r="I1412" s="630"/>
      <c r="J1412" s="3" t="str">
        <f t="shared" si="78"/>
        <v/>
      </c>
      <c r="K1412" s="284"/>
    </row>
    <row r="1413" spans="2:11" ht="16.2" hidden="1">
      <c r="B1413" s="230"/>
      <c r="C1413" s="175">
        <v>4902</v>
      </c>
      <c r="D1413" s="184" t="s">
        <v>264</v>
      </c>
      <c r="E1413" s="632"/>
      <c r="F1413" s="633"/>
      <c r="G1413" s="634"/>
      <c r="H1413" s="632"/>
      <c r="I1413" s="633"/>
      <c r="J1413" s="3" t="str">
        <f t="shared" si="78"/>
        <v/>
      </c>
      <c r="K1413" s="284"/>
    </row>
    <row r="1414" spans="2:11">
      <c r="B1414" s="234">
        <v>5100</v>
      </c>
      <c r="C1414" s="737" t="s">
        <v>265</v>
      </c>
      <c r="D1414" s="737"/>
      <c r="E1414" s="641">
        <v>40000</v>
      </c>
      <c r="F1414" s="642">
        <v>0</v>
      </c>
      <c r="G1414" s="643">
        <v>0</v>
      </c>
      <c r="H1414" s="641">
        <v>0</v>
      </c>
      <c r="I1414" s="642">
        <v>0</v>
      </c>
      <c r="J1414" s="3">
        <f t="shared" si="78"/>
        <v>1</v>
      </c>
      <c r="K1414" s="284"/>
    </row>
    <row r="1415" spans="2:11" hidden="1">
      <c r="B1415" s="234">
        <v>5200</v>
      </c>
      <c r="C1415" s="737" t="s">
        <v>266</v>
      </c>
      <c r="D1415" s="737"/>
      <c r="E1415" s="626">
        <f>SUM(E1416:E1422)</f>
        <v>0</v>
      </c>
      <c r="F1415" s="627">
        <f>SUM(F1416:F1422)</f>
        <v>0</v>
      </c>
      <c r="G1415" s="628">
        <f>SUM(G1416:G1422)</f>
        <v>0</v>
      </c>
      <c r="H1415" s="626">
        <f>SUM(H1416:H1422)</f>
        <v>0</v>
      </c>
      <c r="I1415" s="627">
        <f>SUM(I1416:I1422)</f>
        <v>0</v>
      </c>
      <c r="J1415" s="3" t="str">
        <f t="shared" si="78"/>
        <v/>
      </c>
      <c r="K1415" s="284"/>
    </row>
    <row r="1416" spans="2:11" ht="16.2" hidden="1">
      <c r="B1416" s="236"/>
      <c r="C1416" s="237">
        <v>5201</v>
      </c>
      <c r="D1416" s="238" t="s">
        <v>267</v>
      </c>
      <c r="E1416" s="629"/>
      <c r="F1416" s="630"/>
      <c r="G1416" s="631"/>
      <c r="H1416" s="629"/>
      <c r="I1416" s="630"/>
      <c r="J1416" s="3" t="str">
        <f t="shared" si="78"/>
        <v/>
      </c>
      <c r="K1416" s="284"/>
    </row>
    <row r="1417" spans="2:11" ht="16.2" hidden="1">
      <c r="B1417" s="236"/>
      <c r="C1417" s="240">
        <v>5202</v>
      </c>
      <c r="D1417" s="241" t="s">
        <v>268</v>
      </c>
      <c r="E1417" s="635"/>
      <c r="F1417" s="636"/>
      <c r="G1417" s="637"/>
      <c r="H1417" s="635"/>
      <c r="I1417" s="636"/>
      <c r="J1417" s="3" t="str">
        <f t="shared" si="78"/>
        <v/>
      </c>
      <c r="K1417" s="284"/>
    </row>
    <row r="1418" spans="2:11" ht="16.2" hidden="1">
      <c r="B1418" s="236"/>
      <c r="C1418" s="240">
        <v>5203</v>
      </c>
      <c r="D1418" s="241" t="s">
        <v>269</v>
      </c>
      <c r="E1418" s="635"/>
      <c r="F1418" s="636"/>
      <c r="G1418" s="637"/>
      <c r="H1418" s="635"/>
      <c r="I1418" s="636"/>
      <c r="J1418" s="3" t="str">
        <f t="shared" si="78"/>
        <v/>
      </c>
      <c r="K1418" s="284"/>
    </row>
    <row r="1419" spans="2:11" ht="16.2" hidden="1">
      <c r="B1419" s="236"/>
      <c r="C1419" s="240">
        <v>5204</v>
      </c>
      <c r="D1419" s="241" t="s">
        <v>270</v>
      </c>
      <c r="E1419" s="635"/>
      <c r="F1419" s="636"/>
      <c r="G1419" s="637"/>
      <c r="H1419" s="635"/>
      <c r="I1419" s="636"/>
      <c r="J1419" s="3" t="str">
        <f t="shared" si="78"/>
        <v/>
      </c>
      <c r="K1419" s="284"/>
    </row>
    <row r="1420" spans="2:11" ht="16.2" hidden="1">
      <c r="B1420" s="236"/>
      <c r="C1420" s="240">
        <v>5205</v>
      </c>
      <c r="D1420" s="241" t="s">
        <v>271</v>
      </c>
      <c r="E1420" s="635"/>
      <c r="F1420" s="636"/>
      <c r="G1420" s="637"/>
      <c r="H1420" s="635"/>
      <c r="I1420" s="636"/>
      <c r="J1420" s="3" t="str">
        <f t="shared" si="78"/>
        <v/>
      </c>
      <c r="K1420" s="284"/>
    </row>
    <row r="1421" spans="2:11" ht="16.2" hidden="1">
      <c r="B1421" s="236"/>
      <c r="C1421" s="240">
        <v>5206</v>
      </c>
      <c r="D1421" s="241" t="s">
        <v>272</v>
      </c>
      <c r="E1421" s="635"/>
      <c r="F1421" s="636"/>
      <c r="G1421" s="637"/>
      <c r="H1421" s="635"/>
      <c r="I1421" s="636"/>
      <c r="J1421" s="3" t="str">
        <f t="shared" si="78"/>
        <v/>
      </c>
      <c r="K1421" s="284"/>
    </row>
    <row r="1422" spans="2:11" ht="16.2" hidden="1">
      <c r="B1422" s="236"/>
      <c r="C1422" s="242">
        <v>5219</v>
      </c>
      <c r="D1422" s="243" t="s">
        <v>273</v>
      </c>
      <c r="E1422" s="632"/>
      <c r="F1422" s="633"/>
      <c r="G1422" s="634"/>
      <c r="H1422" s="632"/>
      <c r="I1422" s="633"/>
      <c r="J1422" s="3" t="str">
        <f t="shared" ref="J1422:J1441" si="79">(IF(OR($E1422&lt;&gt;0,$F1422&lt;&gt;0,$G1422&lt;&gt;0,$H1422&lt;&gt;0,$I1422&lt;&gt;0),$J$2,""))</f>
        <v/>
      </c>
      <c r="K1422" s="284"/>
    </row>
    <row r="1423" spans="2:11" hidden="1">
      <c r="B1423" s="234">
        <v>5300</v>
      </c>
      <c r="C1423" s="737" t="s">
        <v>274</v>
      </c>
      <c r="D1423" s="737"/>
      <c r="E1423" s="626">
        <f>SUM(E1424:E1425)</f>
        <v>0</v>
      </c>
      <c r="F1423" s="627">
        <f>SUM(F1424:F1425)</f>
        <v>0</v>
      </c>
      <c r="G1423" s="628">
        <f>SUM(G1424:G1425)</f>
        <v>0</v>
      </c>
      <c r="H1423" s="626">
        <f>SUM(H1424:H1425)</f>
        <v>0</v>
      </c>
      <c r="I1423" s="627">
        <f>SUM(I1424:I1425)</f>
        <v>0</v>
      </c>
      <c r="J1423" s="3" t="str">
        <f t="shared" si="79"/>
        <v/>
      </c>
      <c r="K1423" s="284"/>
    </row>
    <row r="1424" spans="2:11" hidden="1">
      <c r="B1424" s="236"/>
      <c r="C1424" s="237">
        <v>5301</v>
      </c>
      <c r="D1424" s="238" t="s">
        <v>275</v>
      </c>
      <c r="E1424" s="629"/>
      <c r="F1424" s="630"/>
      <c r="G1424" s="631"/>
      <c r="H1424" s="629"/>
      <c r="I1424" s="630"/>
      <c r="J1424" s="3" t="str">
        <f t="shared" si="79"/>
        <v/>
      </c>
      <c r="K1424" s="284"/>
    </row>
    <row r="1425" spans="2:11" ht="16.2" hidden="1">
      <c r="B1425" s="236"/>
      <c r="C1425" s="242">
        <v>5309</v>
      </c>
      <c r="D1425" s="243" t="s">
        <v>276</v>
      </c>
      <c r="E1425" s="632"/>
      <c r="F1425" s="633"/>
      <c r="G1425" s="634"/>
      <c r="H1425" s="632"/>
      <c r="I1425" s="633"/>
      <c r="J1425" s="3" t="str">
        <f t="shared" si="79"/>
        <v/>
      </c>
      <c r="K1425" s="284"/>
    </row>
    <row r="1426" spans="2:11" hidden="1">
      <c r="B1426" s="234">
        <v>5400</v>
      </c>
      <c r="C1426" s="737" t="s">
        <v>277</v>
      </c>
      <c r="D1426" s="737"/>
      <c r="E1426" s="641"/>
      <c r="F1426" s="642"/>
      <c r="G1426" s="643"/>
      <c r="H1426" s="641"/>
      <c r="I1426" s="642"/>
      <c r="J1426" s="3" t="str">
        <f t="shared" si="79"/>
        <v/>
      </c>
      <c r="K1426" s="284"/>
    </row>
    <row r="1427" spans="2:11" hidden="1">
      <c r="B1427" s="168">
        <v>5500</v>
      </c>
      <c r="C1427" s="730" t="s">
        <v>278</v>
      </c>
      <c r="D1427" s="730"/>
      <c r="E1427" s="626">
        <f>SUM(E1428:E1431)</f>
        <v>0</v>
      </c>
      <c r="F1427" s="627">
        <f>SUM(F1428:F1431)</f>
        <v>0</v>
      </c>
      <c r="G1427" s="628">
        <f>SUM(G1428:G1431)</f>
        <v>0</v>
      </c>
      <c r="H1427" s="626">
        <f>SUM(H1428:H1431)</f>
        <v>0</v>
      </c>
      <c r="I1427" s="627">
        <f>SUM(I1428:I1431)</f>
        <v>0</v>
      </c>
      <c r="J1427" s="3" t="str">
        <f t="shared" si="79"/>
        <v/>
      </c>
      <c r="K1427" s="284"/>
    </row>
    <row r="1428" spans="2:11" ht="16.2" hidden="1">
      <c r="B1428" s="230"/>
      <c r="C1428" s="172">
        <v>5501</v>
      </c>
      <c r="D1428" s="192" t="s">
        <v>279</v>
      </c>
      <c r="E1428" s="629"/>
      <c r="F1428" s="630"/>
      <c r="G1428" s="631"/>
      <c r="H1428" s="629"/>
      <c r="I1428" s="630"/>
      <c r="J1428" s="3" t="str">
        <f t="shared" si="79"/>
        <v/>
      </c>
      <c r="K1428" s="284"/>
    </row>
    <row r="1429" spans="2:11" ht="16.2" hidden="1">
      <c r="B1429" s="230"/>
      <c r="C1429" s="180">
        <v>5502</v>
      </c>
      <c r="D1429" s="181" t="s">
        <v>280</v>
      </c>
      <c r="E1429" s="635"/>
      <c r="F1429" s="636"/>
      <c r="G1429" s="637"/>
      <c r="H1429" s="635"/>
      <c r="I1429" s="636"/>
      <c r="J1429" s="3" t="str">
        <f t="shared" si="79"/>
        <v/>
      </c>
      <c r="K1429" s="284"/>
    </row>
    <row r="1430" spans="2:11" ht="16.2" hidden="1">
      <c r="B1430" s="230"/>
      <c r="C1430" s="180">
        <v>5503</v>
      </c>
      <c r="D1430" s="231" t="s">
        <v>281</v>
      </c>
      <c r="E1430" s="635"/>
      <c r="F1430" s="636"/>
      <c r="G1430" s="637"/>
      <c r="H1430" s="635"/>
      <c r="I1430" s="636"/>
      <c r="J1430" s="3" t="str">
        <f t="shared" si="79"/>
        <v/>
      </c>
      <c r="K1430" s="284"/>
    </row>
    <row r="1431" spans="2:11" ht="16.2" hidden="1">
      <c r="B1431" s="230"/>
      <c r="C1431" s="175">
        <v>5504</v>
      </c>
      <c r="D1431" s="208" t="s">
        <v>282</v>
      </c>
      <c r="E1431" s="632"/>
      <c r="F1431" s="633"/>
      <c r="G1431" s="634"/>
      <c r="H1431" s="632"/>
      <c r="I1431" s="633"/>
      <c r="J1431" s="3" t="str">
        <f t="shared" si="79"/>
        <v/>
      </c>
      <c r="K1431" s="284"/>
    </row>
    <row r="1432" spans="2:11" ht="16.2" hidden="1">
      <c r="B1432" s="234">
        <v>5700</v>
      </c>
      <c r="C1432" s="738" t="s">
        <v>283</v>
      </c>
      <c r="D1432" s="738"/>
      <c r="E1432" s="626">
        <f>SUM(E1433:E1435)</f>
        <v>0</v>
      </c>
      <c r="F1432" s="627">
        <f>SUM(F1433:F1435)</f>
        <v>0</v>
      </c>
      <c r="G1432" s="628">
        <f>SUM(G1433:G1435)</f>
        <v>0</v>
      </c>
      <c r="H1432" s="626">
        <f>SUM(H1433:H1435)</f>
        <v>0</v>
      </c>
      <c r="I1432" s="627">
        <f>SUM(I1433:I1435)</f>
        <v>0</v>
      </c>
      <c r="J1432" s="3" t="str">
        <f t="shared" si="79"/>
        <v/>
      </c>
      <c r="K1432" s="284"/>
    </row>
    <row r="1433" spans="2:11" ht="16.2" hidden="1">
      <c r="B1433" s="236"/>
      <c r="C1433" s="237">
        <v>5701</v>
      </c>
      <c r="D1433" s="238" t="s">
        <v>284</v>
      </c>
      <c r="E1433" s="629"/>
      <c r="F1433" s="630"/>
      <c r="G1433" s="631"/>
      <c r="H1433" s="629"/>
      <c r="I1433" s="630"/>
      <c r="J1433" s="3" t="str">
        <f t="shared" si="79"/>
        <v/>
      </c>
      <c r="K1433" s="284"/>
    </row>
    <row r="1434" spans="2:11" ht="16.2" hidden="1">
      <c r="B1434" s="236"/>
      <c r="C1434" s="244">
        <v>5702</v>
      </c>
      <c r="D1434" s="245" t="s">
        <v>285</v>
      </c>
      <c r="E1434" s="645"/>
      <c r="F1434" s="646"/>
      <c r="G1434" s="647"/>
      <c r="H1434" s="645"/>
      <c r="I1434" s="646"/>
      <c r="J1434" s="3" t="str">
        <f t="shared" si="79"/>
        <v/>
      </c>
      <c r="K1434" s="284"/>
    </row>
    <row r="1435" spans="2:11" hidden="1">
      <c r="B1435" s="179"/>
      <c r="C1435" s="246">
        <v>4071</v>
      </c>
      <c r="D1435" s="247" t="s">
        <v>286</v>
      </c>
      <c r="E1435" s="670"/>
      <c r="F1435" s="671"/>
      <c r="G1435" s="672"/>
      <c r="H1435" s="670"/>
      <c r="I1435" s="671"/>
      <c r="J1435" s="3" t="str">
        <f t="shared" si="79"/>
        <v/>
      </c>
      <c r="K1435" s="284"/>
    </row>
    <row r="1436" spans="2:11" hidden="1">
      <c r="B1436" s="387"/>
      <c r="C1436" s="739" t="s">
        <v>287</v>
      </c>
      <c r="D1436" s="739"/>
      <c r="E1436" s="673"/>
      <c r="F1436" s="673"/>
      <c r="G1436" s="673"/>
      <c r="H1436" s="673"/>
      <c r="I1436" s="673"/>
      <c r="J1436" s="3" t="str">
        <f t="shared" si="79"/>
        <v/>
      </c>
      <c r="K1436" s="284"/>
    </row>
    <row r="1437" spans="2:11" hidden="1">
      <c r="B1437" s="251">
        <v>98</v>
      </c>
      <c r="C1437" s="739" t="s">
        <v>287</v>
      </c>
      <c r="D1437" s="739"/>
      <c r="E1437" s="674"/>
      <c r="F1437" s="675"/>
      <c r="G1437" s="676"/>
      <c r="H1437" s="676"/>
      <c r="I1437" s="676"/>
      <c r="J1437" s="3" t="str">
        <f t="shared" si="79"/>
        <v/>
      </c>
      <c r="K1437" s="284"/>
    </row>
    <row r="1438" spans="2:11" hidden="1">
      <c r="B1438" s="677"/>
      <c r="C1438" s="678"/>
      <c r="D1438" s="679"/>
      <c r="E1438" s="680"/>
      <c r="F1438" s="680"/>
      <c r="G1438" s="680"/>
      <c r="H1438" s="680"/>
      <c r="I1438" s="680"/>
      <c r="J1438" s="3" t="str">
        <f t="shared" si="79"/>
        <v/>
      </c>
      <c r="K1438" s="284"/>
    </row>
    <row r="1439" spans="2:11" hidden="1">
      <c r="B1439" s="681"/>
      <c r="C1439" s="15"/>
      <c r="D1439" s="682"/>
      <c r="E1439" s="136"/>
      <c r="F1439" s="136"/>
      <c r="G1439" s="136"/>
      <c r="H1439" s="136"/>
      <c r="I1439" s="136"/>
      <c r="J1439" s="3" t="str">
        <f t="shared" si="79"/>
        <v/>
      </c>
      <c r="K1439" s="284"/>
    </row>
    <row r="1440" spans="2:11" hidden="1">
      <c r="B1440" s="681"/>
      <c r="C1440" s="15"/>
      <c r="D1440" s="682"/>
      <c r="E1440" s="136"/>
      <c r="F1440" s="136"/>
      <c r="G1440" s="136"/>
      <c r="H1440" s="136"/>
      <c r="I1440" s="136"/>
      <c r="J1440" s="3" t="str">
        <f t="shared" si="79"/>
        <v/>
      </c>
      <c r="K1440" s="284"/>
    </row>
    <row r="1441" spans="2:11" ht="16.2">
      <c r="B1441" s="683"/>
      <c r="C1441" s="259" t="s">
        <v>171</v>
      </c>
      <c r="D1441" s="684">
        <f>+B1441</f>
        <v>0</v>
      </c>
      <c r="E1441" s="685">
        <f>SUM(E1326,E1329,E1335,E1343,E1344,E1362,E1366,E1372,E1375,E1376,E1377,E1378,E1379,E1388,E1394,E1395,E1396,E1397,E1404,E1408,E1409,E1410,E1411,E1414,E1415,E1423,E1426,E1427,E1432)+E1437</f>
        <v>68300</v>
      </c>
      <c r="F1441" s="686">
        <f>SUM(F1326,F1329,F1335,F1343,F1344,F1362,F1366,F1372,F1375,F1376,F1377,F1378,F1379,F1388,F1394,F1395,F1396,F1397,F1404,F1408,F1409,F1410,F1411,F1414,F1415,F1423,F1426,F1427,F1432)+F1437</f>
        <v>3000</v>
      </c>
      <c r="G1441" s="687">
        <f>SUM(G1326,G1329,G1335,G1343,G1344,G1362,G1366,G1372,G1375,G1376,G1377,G1378,G1379,G1388,G1394,G1395,G1396,G1397,G1404,G1408,G1409,G1410,G1411,G1414,G1415,G1423,G1426,G1427,G1432)+G1437</f>
        <v>3000</v>
      </c>
      <c r="H1441" s="685">
        <f>SUM(H1326,H1329,H1335,H1343,H1344,H1362,H1366,H1372,H1375,H1376,H1377,H1378,H1379,H1388,H1394,H1395,H1396,H1397,H1404,H1408,H1409,H1410,H1411,H1414,H1415,H1423,H1426,H1427,H1432)+H1437</f>
        <v>3000</v>
      </c>
      <c r="I1441" s="686">
        <f>SUM(I1326,I1329,I1335,I1343,I1344,I1362,I1366,I1372,I1375,I1376,I1377,I1378,I1379,I1388,I1394,I1395,I1396,I1397,I1404,I1408,I1409,I1410,I1411,I1414,I1415,I1423,I1426,I1427,I1432)+I1437</f>
        <v>3000</v>
      </c>
      <c r="J1441" s="3">
        <f t="shared" si="79"/>
        <v>1</v>
      </c>
      <c r="K1441" s="688" t="str">
        <f>LEFT(C1323,1)</f>
        <v>7</v>
      </c>
    </row>
    <row r="1442" spans="2:11">
      <c r="B1442" s="689" t="s">
        <v>1762</v>
      </c>
      <c r="C1442" s="690"/>
      <c r="J1442" s="3">
        <v>1</v>
      </c>
    </row>
    <row r="1443" spans="2:11">
      <c r="B1443" s="691"/>
      <c r="C1443" s="691"/>
      <c r="D1443" s="692"/>
      <c r="E1443" s="691"/>
      <c r="F1443" s="691"/>
      <c r="G1443" s="691"/>
      <c r="H1443" s="691"/>
      <c r="I1443" s="691"/>
      <c r="J1443" s="3">
        <v>1</v>
      </c>
    </row>
    <row r="1444" spans="2:11">
      <c r="B1444" s="584"/>
      <c r="C1444" s="584"/>
      <c r="D1444" s="584"/>
      <c r="E1444" s="584"/>
      <c r="F1444" s="584"/>
      <c r="G1444" s="584"/>
      <c r="H1444" s="584"/>
      <c r="I1444" s="584"/>
      <c r="J1444" s="3">
        <v>1</v>
      </c>
    </row>
    <row r="1445" spans="2:11" hidden="1">
      <c r="B1445" s="584"/>
      <c r="C1445" s="584"/>
      <c r="D1445" s="584"/>
      <c r="E1445" s="584"/>
      <c r="F1445" s="584"/>
      <c r="G1445" s="584"/>
      <c r="H1445" s="584"/>
      <c r="I1445" s="584"/>
      <c r="J1445" s="3" t="str">
        <f>(IF(OR($E1445&lt;&gt;0,$F1445&lt;&gt;0,$G1445&lt;&gt;0,$H1445&lt;&gt;0,$I1445&lt;&gt;0),$J$2,""))</f>
        <v/>
      </c>
    </row>
    <row r="1446" spans="2:11" hidden="1">
      <c r="B1446" s="293"/>
      <c r="C1446" s="293"/>
      <c r="D1446" s="360"/>
      <c r="E1446" s="592"/>
      <c r="F1446" s="592"/>
      <c r="G1446" s="592"/>
      <c r="H1446" s="592"/>
      <c r="I1446" s="592"/>
      <c r="J1446" s="3" t="str">
        <f>(IF(OR($E1446&lt;&gt;0,$F1446&lt;&gt;0,$G1446&lt;&gt;0,$H1446&lt;&gt;0,$I1446&lt;&gt;0),$J$2,""))</f>
        <v/>
      </c>
    </row>
    <row r="1447" spans="2:11">
      <c r="B1447" s="293"/>
      <c r="C1447" s="593"/>
      <c r="D1447" s="594"/>
      <c r="E1447" s="592"/>
      <c r="F1447" s="592"/>
      <c r="G1447" s="592"/>
      <c r="H1447" s="592"/>
      <c r="I1447" s="592"/>
      <c r="J1447" s="3">
        <v>1</v>
      </c>
    </row>
    <row r="1448" spans="2:11">
      <c r="B1448" s="734" t="str">
        <f>$B$7</f>
        <v>ПРОГНОЗА ЗА ПЕРИОДА 2022-2025 г. НА ПОСТЪПЛЕНИЯТА ОТ МЕСТНИ ПРИХОДИ  И НА РАЗХОДИТЕ ЗА МЕСТНИ ДЕЙНОСТИ</v>
      </c>
      <c r="C1448" s="734"/>
      <c r="D1448" s="734"/>
      <c r="E1448" s="596"/>
      <c r="F1448" s="147"/>
      <c r="G1448" s="147"/>
      <c r="H1448" s="147"/>
      <c r="I1448" s="147"/>
      <c r="J1448" s="3">
        <v>1</v>
      </c>
    </row>
    <row r="1449" spans="2:11">
      <c r="B1449" s="142"/>
      <c r="C1449" s="257"/>
      <c r="D1449" s="263"/>
      <c r="E1449" s="597" t="s">
        <v>9</v>
      </c>
      <c r="F1449" s="597" t="s">
        <v>10</v>
      </c>
      <c r="G1449" s="598" t="s">
        <v>1756</v>
      </c>
      <c r="H1449" s="599"/>
      <c r="I1449" s="600"/>
      <c r="J1449" s="3">
        <v>1</v>
      </c>
    </row>
    <row r="1450" spans="2:11" ht="17.399999999999999">
      <c r="B1450" s="696" t="str">
        <f>$B$9</f>
        <v>Маджарово</v>
      </c>
      <c r="C1450" s="696"/>
      <c r="D1450" s="696"/>
      <c r="E1450" s="20">
        <f>$E$9</f>
        <v>44562</v>
      </c>
      <c r="F1450" s="21">
        <f>$F$9</f>
        <v>46022</v>
      </c>
      <c r="G1450" s="147"/>
      <c r="H1450" s="147"/>
      <c r="I1450" s="147"/>
      <c r="J1450" s="3">
        <v>1</v>
      </c>
    </row>
    <row r="1451" spans="2:11">
      <c r="B1451" s="142" t="str">
        <f>$B$10</f>
        <v>(наименование на разпоредителя с бюджет)</v>
      </c>
      <c r="C1451" s="142"/>
      <c r="D1451" s="143"/>
      <c r="E1451" s="147"/>
      <c r="F1451" s="147"/>
      <c r="G1451" s="147"/>
      <c r="H1451" s="147"/>
      <c r="I1451" s="147"/>
      <c r="J1451" s="3">
        <v>1</v>
      </c>
    </row>
    <row r="1452" spans="2:11">
      <c r="B1452" s="142"/>
      <c r="C1452" s="142"/>
      <c r="D1452" s="143"/>
      <c r="E1452" s="147"/>
      <c r="F1452" s="147"/>
      <c r="G1452" s="147"/>
      <c r="H1452" s="147"/>
      <c r="I1452" s="147"/>
      <c r="J1452" s="3">
        <v>1</v>
      </c>
    </row>
    <row r="1453" spans="2:11" ht="18">
      <c r="B1453" s="735" t="str">
        <f>$B$12</f>
        <v>Маджарово</v>
      </c>
      <c r="C1453" s="735"/>
      <c r="D1453" s="735"/>
      <c r="E1453" s="601" t="s">
        <v>174</v>
      </c>
      <c r="F1453" s="602" t="str">
        <f>$F$12</f>
        <v>7604</v>
      </c>
      <c r="G1453" s="147"/>
      <c r="H1453" s="147"/>
      <c r="I1453" s="147"/>
      <c r="J1453" s="3">
        <v>1</v>
      </c>
    </row>
    <row r="1454" spans="2:11">
      <c r="B1454" s="144" t="str">
        <f>$B$13</f>
        <v>(наименование на първостепенния разпоредител с бюджет)</v>
      </c>
      <c r="C1454" s="142"/>
      <c r="D1454" s="143"/>
      <c r="E1454" s="596"/>
      <c r="F1454" s="147"/>
      <c r="G1454" s="147"/>
      <c r="H1454" s="147"/>
      <c r="I1454" s="147"/>
      <c r="J1454" s="3">
        <v>1</v>
      </c>
    </row>
    <row r="1455" spans="2:11">
      <c r="B1455" s="146"/>
      <c r="C1455" s="147"/>
      <c r="D1455" s="295"/>
      <c r="E1455" s="136"/>
      <c r="F1455" s="136"/>
      <c r="G1455" s="136"/>
      <c r="H1455" s="136"/>
      <c r="I1455" s="136"/>
      <c r="J1455" s="3">
        <v>1</v>
      </c>
    </row>
    <row r="1456" spans="2:11">
      <c r="B1456" s="142"/>
      <c r="C1456" s="257"/>
      <c r="D1456" s="263"/>
      <c r="E1456" s="147"/>
      <c r="F1456" s="147"/>
      <c r="G1456" s="147"/>
      <c r="H1456" s="147"/>
      <c r="I1456" s="147"/>
      <c r="J1456" s="3">
        <v>1</v>
      </c>
    </row>
    <row r="1457" spans="2:11" ht="16.8">
      <c r="B1457" s="152"/>
      <c r="C1457" s="153"/>
      <c r="D1457" s="603" t="s">
        <v>1757</v>
      </c>
      <c r="E1457" s="35" t="str">
        <f>$E$19</f>
        <v>Годишен отчет</v>
      </c>
      <c r="F1457" s="36" t="str">
        <f>$F$19</f>
        <v>Бюджет</v>
      </c>
      <c r="G1457" s="36" t="str">
        <f>$G$19</f>
        <v>Прогноза</v>
      </c>
      <c r="H1457" s="36" t="str">
        <f>$H$19</f>
        <v>Прогноза</v>
      </c>
      <c r="I1457" s="36" t="str">
        <f>$I$19</f>
        <v>Прогноза</v>
      </c>
      <c r="J1457" s="3">
        <v>1</v>
      </c>
    </row>
    <row r="1458" spans="2:11" ht="16.2">
      <c r="B1458" s="155" t="s">
        <v>19</v>
      </c>
      <c r="C1458" s="156" t="s">
        <v>20</v>
      </c>
      <c r="D1458" s="604" t="s">
        <v>1758</v>
      </c>
      <c r="E1458" s="40">
        <f>$E$20</f>
        <v>2021</v>
      </c>
      <c r="F1458" s="41">
        <f>$F$20</f>
        <v>2022</v>
      </c>
      <c r="G1458" s="41">
        <f>$G$20</f>
        <v>2023</v>
      </c>
      <c r="H1458" s="41">
        <f>$H$20</f>
        <v>2024</v>
      </c>
      <c r="I1458" s="41">
        <f>$I$20</f>
        <v>2025</v>
      </c>
      <c r="J1458" s="3">
        <v>1</v>
      </c>
    </row>
    <row r="1459" spans="2:11" ht="18">
      <c r="B1459" s="159"/>
      <c r="C1459" s="160"/>
      <c r="D1459" s="605" t="s">
        <v>177</v>
      </c>
      <c r="E1459" s="46"/>
      <c r="F1459" s="47"/>
      <c r="G1459" s="48"/>
      <c r="H1459" s="46"/>
      <c r="I1459" s="47"/>
      <c r="J1459" s="3">
        <v>1</v>
      </c>
    </row>
    <row r="1460" spans="2:11">
      <c r="B1460" s="606"/>
      <c r="C1460" s="607" t="e">
        <f>VLOOKUP(D1460,OP_LIST2,2,FALSE)</f>
        <v>#N/A</v>
      </c>
      <c r="D1460" s="608"/>
      <c r="E1460" s="609"/>
      <c r="F1460" s="610"/>
      <c r="G1460" s="611"/>
      <c r="H1460" s="609"/>
      <c r="I1460" s="610"/>
      <c r="J1460" s="3">
        <v>1</v>
      </c>
    </row>
    <row r="1461" spans="2:11">
      <c r="B1461" s="612"/>
      <c r="C1461" s="613">
        <f>VLOOKUP(D1462,GROUPS2,2,FALSE)</f>
        <v>802</v>
      </c>
      <c r="D1461" s="608" t="s">
        <v>1759</v>
      </c>
      <c r="E1461" s="614"/>
      <c r="F1461" s="615"/>
      <c r="G1461" s="616"/>
      <c r="H1461" s="614"/>
      <c r="I1461" s="615"/>
      <c r="J1461" s="3">
        <v>1</v>
      </c>
    </row>
    <row r="1462" spans="2:11">
      <c r="B1462" s="617"/>
      <c r="C1462" s="618">
        <f>+C1461</f>
        <v>802</v>
      </c>
      <c r="D1462" s="619" t="s">
        <v>1735</v>
      </c>
      <c r="E1462" s="614"/>
      <c r="F1462" s="615"/>
      <c r="G1462" s="616"/>
      <c r="H1462" s="614"/>
      <c r="I1462" s="615"/>
      <c r="J1462" s="3">
        <v>1</v>
      </c>
    </row>
    <row r="1463" spans="2:11">
      <c r="B1463" s="620"/>
      <c r="C1463" s="621"/>
      <c r="D1463" s="622" t="s">
        <v>1760</v>
      </c>
      <c r="E1463" s="623"/>
      <c r="F1463" s="624"/>
      <c r="G1463" s="625"/>
      <c r="H1463" s="623"/>
      <c r="I1463" s="624"/>
      <c r="J1463" s="3">
        <v>1</v>
      </c>
    </row>
    <row r="1464" spans="2:11">
      <c r="B1464" s="168">
        <v>100</v>
      </c>
      <c r="C1464" s="727" t="s">
        <v>178</v>
      </c>
      <c r="D1464" s="727"/>
      <c r="E1464" s="626">
        <f>SUM(E1465:E1466)</f>
        <v>11300</v>
      </c>
      <c r="F1464" s="627">
        <f>SUM(F1465:F1466)</f>
        <v>13000</v>
      </c>
      <c r="G1464" s="628">
        <f>SUM(G1465:G1466)</f>
        <v>13500</v>
      </c>
      <c r="H1464" s="626">
        <f>SUM(H1465:H1466)</f>
        <v>13500</v>
      </c>
      <c r="I1464" s="627">
        <f>SUM(I1465:I1466)</f>
        <v>14000</v>
      </c>
      <c r="J1464" s="3">
        <f t="shared" ref="J1464:J1495" si="80">(IF(OR($E1464&lt;&gt;0,$F1464&lt;&gt;0,$G1464&lt;&gt;0,$H1464&lt;&gt;0,$I1464&lt;&gt;0),$J$2,""))</f>
        <v>1</v>
      </c>
      <c r="K1464" s="284"/>
    </row>
    <row r="1465" spans="2:11" ht="16.2">
      <c r="B1465" s="171"/>
      <c r="C1465" s="172">
        <v>101</v>
      </c>
      <c r="D1465" s="173" t="s">
        <v>179</v>
      </c>
      <c r="E1465" s="629">
        <v>11300</v>
      </c>
      <c r="F1465" s="630">
        <v>13000</v>
      </c>
      <c r="G1465" s="631">
        <v>13500</v>
      </c>
      <c r="H1465" s="629">
        <v>13500</v>
      </c>
      <c r="I1465" s="630">
        <v>14000</v>
      </c>
      <c r="J1465" s="3">
        <f t="shared" si="80"/>
        <v>1</v>
      </c>
      <c r="K1465" s="284"/>
    </row>
    <row r="1466" spans="2:11" ht="16.2" hidden="1">
      <c r="B1466" s="171"/>
      <c r="C1466" s="175">
        <v>102</v>
      </c>
      <c r="D1466" s="176" t="s">
        <v>180</v>
      </c>
      <c r="E1466" s="632"/>
      <c r="F1466" s="633"/>
      <c r="G1466" s="634"/>
      <c r="H1466" s="632"/>
      <c r="I1466" s="633"/>
      <c r="J1466" s="3" t="str">
        <f t="shared" si="80"/>
        <v/>
      </c>
      <c r="K1466" s="284"/>
    </row>
    <row r="1467" spans="2:11">
      <c r="B1467" s="168">
        <v>200</v>
      </c>
      <c r="C1467" s="728" t="s">
        <v>181</v>
      </c>
      <c r="D1467" s="728"/>
      <c r="E1467" s="626">
        <f>SUM(E1468:E1472)</f>
        <v>600</v>
      </c>
      <c r="F1467" s="627">
        <f>SUM(F1468:F1472)</f>
        <v>500</v>
      </c>
      <c r="G1467" s="628">
        <f>SUM(G1468:G1472)</f>
        <v>600</v>
      </c>
      <c r="H1467" s="626">
        <f>SUM(H1468:H1472)</f>
        <v>600</v>
      </c>
      <c r="I1467" s="627">
        <f>SUM(I1468:I1472)</f>
        <v>600</v>
      </c>
      <c r="J1467" s="3">
        <f t="shared" si="80"/>
        <v>1</v>
      </c>
      <c r="K1467" s="284"/>
    </row>
    <row r="1468" spans="2:11" ht="16.2" hidden="1">
      <c r="B1468" s="178"/>
      <c r="C1468" s="172">
        <v>201</v>
      </c>
      <c r="D1468" s="173" t="s">
        <v>182</v>
      </c>
      <c r="E1468" s="629"/>
      <c r="F1468" s="630"/>
      <c r="G1468" s="631"/>
      <c r="H1468" s="629"/>
      <c r="I1468" s="630"/>
      <c r="J1468" s="3" t="str">
        <f t="shared" si="80"/>
        <v/>
      </c>
      <c r="K1468" s="284"/>
    </row>
    <row r="1469" spans="2:11" ht="16.2" hidden="1">
      <c r="B1469" s="179"/>
      <c r="C1469" s="180">
        <v>202</v>
      </c>
      <c r="D1469" s="181" t="s">
        <v>183</v>
      </c>
      <c r="E1469" s="635"/>
      <c r="F1469" s="636"/>
      <c r="G1469" s="637"/>
      <c r="H1469" s="635"/>
      <c r="I1469" s="636"/>
      <c r="J1469" s="3" t="str">
        <f t="shared" si="80"/>
        <v/>
      </c>
      <c r="K1469" s="284"/>
    </row>
    <row r="1470" spans="2:11" ht="16.2">
      <c r="B1470" s="179"/>
      <c r="C1470" s="180">
        <v>205</v>
      </c>
      <c r="D1470" s="181" t="s">
        <v>184</v>
      </c>
      <c r="E1470" s="635">
        <v>600</v>
      </c>
      <c r="F1470" s="636">
        <v>500</v>
      </c>
      <c r="G1470" s="637">
        <v>600</v>
      </c>
      <c r="H1470" s="635">
        <v>600</v>
      </c>
      <c r="I1470" s="636">
        <v>600</v>
      </c>
      <c r="J1470" s="3">
        <f t="shared" si="80"/>
        <v>1</v>
      </c>
      <c r="K1470" s="284"/>
    </row>
    <row r="1471" spans="2:11" ht="16.2" hidden="1">
      <c r="B1471" s="179"/>
      <c r="C1471" s="180">
        <v>208</v>
      </c>
      <c r="D1471" s="183" t="s">
        <v>185</v>
      </c>
      <c r="E1471" s="635"/>
      <c r="F1471" s="636"/>
      <c r="G1471" s="637"/>
      <c r="H1471" s="635"/>
      <c r="I1471" s="636"/>
      <c r="J1471" s="3" t="str">
        <f t="shared" si="80"/>
        <v/>
      </c>
      <c r="K1471" s="284"/>
    </row>
    <row r="1472" spans="2:11" ht="16.2" hidden="1">
      <c r="B1472" s="178"/>
      <c r="C1472" s="175">
        <v>209</v>
      </c>
      <c r="D1472" s="184" t="s">
        <v>186</v>
      </c>
      <c r="E1472" s="632"/>
      <c r="F1472" s="633"/>
      <c r="G1472" s="634"/>
      <c r="H1472" s="632"/>
      <c r="I1472" s="633"/>
      <c r="J1472" s="3" t="str">
        <f t="shared" si="80"/>
        <v/>
      </c>
      <c r="K1472" s="284"/>
    </row>
    <row r="1473" spans="2:11">
      <c r="B1473" s="168">
        <v>500</v>
      </c>
      <c r="C1473" s="728" t="s">
        <v>187</v>
      </c>
      <c r="D1473" s="728"/>
      <c r="E1473" s="626">
        <f>SUM(E1474:E1480)</f>
        <v>2300</v>
      </c>
      <c r="F1473" s="627">
        <f>SUM(F1474:F1480)</f>
        <v>2200</v>
      </c>
      <c r="G1473" s="628">
        <f>SUM(G1474:G1480)</f>
        <v>2200</v>
      </c>
      <c r="H1473" s="626">
        <f>SUM(H1474:H1480)</f>
        <v>2300</v>
      </c>
      <c r="I1473" s="627">
        <f>SUM(I1474:I1480)</f>
        <v>2400</v>
      </c>
      <c r="J1473" s="3">
        <f t="shared" si="80"/>
        <v>1</v>
      </c>
      <c r="K1473" s="284"/>
    </row>
    <row r="1474" spans="2:11" ht="16.2">
      <c r="B1474" s="178"/>
      <c r="C1474" s="185">
        <v>551</v>
      </c>
      <c r="D1474" s="186" t="s">
        <v>188</v>
      </c>
      <c r="E1474" s="629">
        <v>1400</v>
      </c>
      <c r="F1474" s="630">
        <v>1500</v>
      </c>
      <c r="G1474" s="631">
        <v>1500</v>
      </c>
      <c r="H1474" s="629">
        <v>1600</v>
      </c>
      <c r="I1474" s="630">
        <v>1700</v>
      </c>
      <c r="J1474" s="3">
        <f t="shared" si="80"/>
        <v>1</v>
      </c>
      <c r="K1474" s="284"/>
    </row>
    <row r="1475" spans="2:11" ht="16.2" hidden="1">
      <c r="B1475" s="178"/>
      <c r="C1475" s="187">
        <v>552</v>
      </c>
      <c r="D1475" s="188" t="s">
        <v>189</v>
      </c>
      <c r="E1475" s="635"/>
      <c r="F1475" s="636"/>
      <c r="G1475" s="637"/>
      <c r="H1475" s="635"/>
      <c r="I1475" s="636"/>
      <c r="J1475" s="3" t="str">
        <f t="shared" si="80"/>
        <v/>
      </c>
      <c r="K1475" s="284"/>
    </row>
    <row r="1476" spans="2:11" ht="16.2" hidden="1">
      <c r="B1476" s="189"/>
      <c r="C1476" s="187">
        <v>558</v>
      </c>
      <c r="D1476" s="190" t="s">
        <v>45</v>
      </c>
      <c r="E1476" s="638">
        <v>0</v>
      </c>
      <c r="F1476" s="639">
        <v>0</v>
      </c>
      <c r="G1476" s="640">
        <v>0</v>
      </c>
      <c r="H1476" s="638">
        <v>0</v>
      </c>
      <c r="I1476" s="639">
        <v>0</v>
      </c>
      <c r="J1476" s="3" t="str">
        <f t="shared" si="80"/>
        <v/>
      </c>
      <c r="K1476" s="284"/>
    </row>
    <row r="1477" spans="2:11" ht="16.2">
      <c r="B1477" s="189"/>
      <c r="C1477" s="187">
        <v>560</v>
      </c>
      <c r="D1477" s="190" t="s">
        <v>190</v>
      </c>
      <c r="E1477" s="635">
        <v>600</v>
      </c>
      <c r="F1477" s="636">
        <v>200</v>
      </c>
      <c r="G1477" s="637">
        <v>200</v>
      </c>
      <c r="H1477" s="635">
        <v>200</v>
      </c>
      <c r="I1477" s="636">
        <v>200</v>
      </c>
      <c r="J1477" s="3">
        <f t="shared" si="80"/>
        <v>1</v>
      </c>
      <c r="K1477" s="284"/>
    </row>
    <row r="1478" spans="2:11" ht="16.2">
      <c r="B1478" s="189"/>
      <c r="C1478" s="187">
        <v>580</v>
      </c>
      <c r="D1478" s="188" t="s">
        <v>191</v>
      </c>
      <c r="E1478" s="635">
        <v>300</v>
      </c>
      <c r="F1478" s="636">
        <v>500</v>
      </c>
      <c r="G1478" s="637">
        <v>500</v>
      </c>
      <c r="H1478" s="635">
        <v>500</v>
      </c>
      <c r="I1478" s="636">
        <v>500</v>
      </c>
      <c r="J1478" s="3">
        <f t="shared" si="80"/>
        <v>1</v>
      </c>
      <c r="K1478" s="284"/>
    </row>
    <row r="1479" spans="2:11" hidden="1">
      <c r="B1479" s="178"/>
      <c r="C1479" s="187">
        <v>588</v>
      </c>
      <c r="D1479" s="188" t="s">
        <v>192</v>
      </c>
      <c r="E1479" s="638">
        <v>0</v>
      </c>
      <c r="F1479" s="639">
        <v>0</v>
      </c>
      <c r="G1479" s="640">
        <v>0</v>
      </c>
      <c r="H1479" s="638">
        <v>0</v>
      </c>
      <c r="I1479" s="639">
        <v>0</v>
      </c>
      <c r="J1479" s="3" t="str">
        <f t="shared" si="80"/>
        <v/>
      </c>
      <c r="K1479" s="284"/>
    </row>
    <row r="1480" spans="2:11" ht="31.8" hidden="1">
      <c r="B1480" s="178"/>
      <c r="C1480" s="175">
        <v>590</v>
      </c>
      <c r="D1480" s="191" t="s">
        <v>193</v>
      </c>
      <c r="E1480" s="632"/>
      <c r="F1480" s="633"/>
      <c r="G1480" s="634"/>
      <c r="H1480" s="632"/>
      <c r="I1480" s="633"/>
      <c r="J1480" s="3" t="str">
        <f t="shared" si="80"/>
        <v/>
      </c>
      <c r="K1480" s="284"/>
    </row>
    <row r="1481" spans="2:11" hidden="1">
      <c r="B1481" s="168">
        <v>800</v>
      </c>
      <c r="C1481" s="729" t="s">
        <v>194</v>
      </c>
      <c r="D1481" s="729"/>
      <c r="E1481" s="641"/>
      <c r="F1481" s="642"/>
      <c r="G1481" s="643"/>
      <c r="H1481" s="641"/>
      <c r="I1481" s="642"/>
      <c r="J1481" s="3" t="str">
        <f t="shared" si="80"/>
        <v/>
      </c>
      <c r="K1481" s="284"/>
    </row>
    <row r="1482" spans="2:11">
      <c r="B1482" s="168">
        <v>1000</v>
      </c>
      <c r="C1482" s="728" t="s">
        <v>195</v>
      </c>
      <c r="D1482" s="728"/>
      <c r="E1482" s="626">
        <f>SUM(E1483:E1499)</f>
        <v>35700</v>
      </c>
      <c r="F1482" s="627">
        <f>SUM(F1483:F1499)</f>
        <v>39400</v>
      </c>
      <c r="G1482" s="628">
        <f>SUM(G1483:G1499)</f>
        <v>40900</v>
      </c>
      <c r="H1482" s="626">
        <f>SUM(H1483:H1499)</f>
        <v>40400</v>
      </c>
      <c r="I1482" s="627">
        <f>SUM(I1483:I1499)</f>
        <v>42400</v>
      </c>
      <c r="J1482" s="3">
        <f t="shared" si="80"/>
        <v>1</v>
      </c>
      <c r="K1482" s="284"/>
    </row>
    <row r="1483" spans="2:11" hidden="1">
      <c r="B1483" s="179"/>
      <c r="C1483" s="172">
        <v>1011</v>
      </c>
      <c r="D1483" s="192" t="s">
        <v>196</v>
      </c>
      <c r="E1483" s="629"/>
      <c r="F1483" s="630"/>
      <c r="G1483" s="631"/>
      <c r="H1483" s="629"/>
      <c r="I1483" s="630"/>
      <c r="J1483" s="3" t="str">
        <f t="shared" si="80"/>
        <v/>
      </c>
      <c r="K1483" s="284"/>
    </row>
    <row r="1484" spans="2:11" hidden="1">
      <c r="B1484" s="179"/>
      <c r="C1484" s="180">
        <v>1012</v>
      </c>
      <c r="D1484" s="181" t="s">
        <v>197</v>
      </c>
      <c r="E1484" s="635"/>
      <c r="F1484" s="636"/>
      <c r="G1484" s="637"/>
      <c r="H1484" s="635"/>
      <c r="I1484" s="636"/>
      <c r="J1484" s="3" t="str">
        <f t="shared" si="80"/>
        <v/>
      </c>
      <c r="K1484" s="284"/>
    </row>
    <row r="1485" spans="2:11" hidden="1">
      <c r="B1485" s="179"/>
      <c r="C1485" s="180">
        <v>1013</v>
      </c>
      <c r="D1485" s="181" t="s">
        <v>198</v>
      </c>
      <c r="E1485" s="635"/>
      <c r="F1485" s="636"/>
      <c r="G1485" s="637"/>
      <c r="H1485" s="635"/>
      <c r="I1485" s="636"/>
      <c r="J1485" s="3" t="str">
        <f t="shared" si="80"/>
        <v/>
      </c>
      <c r="K1485" s="284"/>
    </row>
    <row r="1486" spans="2:11" hidden="1">
      <c r="B1486" s="179"/>
      <c r="C1486" s="180">
        <v>1014</v>
      </c>
      <c r="D1486" s="181" t="s">
        <v>199</v>
      </c>
      <c r="E1486" s="635"/>
      <c r="F1486" s="636"/>
      <c r="G1486" s="637"/>
      <c r="H1486" s="635"/>
      <c r="I1486" s="636"/>
      <c r="J1486" s="3" t="str">
        <f t="shared" si="80"/>
        <v/>
      </c>
      <c r="K1486" s="284"/>
    </row>
    <row r="1487" spans="2:11" hidden="1">
      <c r="B1487" s="179"/>
      <c r="C1487" s="180">
        <v>1015</v>
      </c>
      <c r="D1487" s="181" t="s">
        <v>200</v>
      </c>
      <c r="E1487" s="635">
        <v>0</v>
      </c>
      <c r="F1487" s="636">
        <v>0</v>
      </c>
      <c r="G1487" s="637">
        <v>0</v>
      </c>
      <c r="H1487" s="635">
        <v>0</v>
      </c>
      <c r="I1487" s="636">
        <v>0</v>
      </c>
      <c r="J1487" s="3" t="str">
        <f t="shared" si="80"/>
        <v/>
      </c>
      <c r="K1487" s="284"/>
    </row>
    <row r="1488" spans="2:11" hidden="1">
      <c r="B1488" s="179"/>
      <c r="C1488" s="193">
        <v>1016</v>
      </c>
      <c r="D1488" s="194" t="s">
        <v>201</v>
      </c>
      <c r="E1488" s="645"/>
      <c r="F1488" s="646"/>
      <c r="G1488" s="647"/>
      <c r="H1488" s="645"/>
      <c r="I1488" s="646"/>
      <c r="J1488" s="3" t="str">
        <f t="shared" si="80"/>
        <v/>
      </c>
      <c r="K1488" s="284"/>
    </row>
    <row r="1489" spans="2:11" ht="16.2">
      <c r="B1489" s="171"/>
      <c r="C1489" s="196">
        <v>1020</v>
      </c>
      <c r="D1489" s="197" t="s">
        <v>202</v>
      </c>
      <c r="E1489" s="648">
        <v>34700</v>
      </c>
      <c r="F1489" s="649">
        <v>39000</v>
      </c>
      <c r="G1489" s="650">
        <v>40500</v>
      </c>
      <c r="H1489" s="648">
        <v>40000</v>
      </c>
      <c r="I1489" s="649">
        <v>42000</v>
      </c>
      <c r="J1489" s="3">
        <f t="shared" si="80"/>
        <v>1</v>
      </c>
      <c r="K1489" s="284"/>
    </row>
    <row r="1490" spans="2:11" hidden="1">
      <c r="B1490" s="179"/>
      <c r="C1490" s="199">
        <v>1030</v>
      </c>
      <c r="D1490" s="200" t="s">
        <v>203</v>
      </c>
      <c r="E1490" s="651"/>
      <c r="F1490" s="652"/>
      <c r="G1490" s="653"/>
      <c r="H1490" s="651"/>
      <c r="I1490" s="652"/>
      <c r="J1490" s="3" t="str">
        <f t="shared" si="80"/>
        <v/>
      </c>
      <c r="K1490" s="284"/>
    </row>
    <row r="1491" spans="2:11" ht="16.2">
      <c r="B1491" s="179"/>
      <c r="C1491" s="196">
        <v>1051</v>
      </c>
      <c r="D1491" s="203" t="s">
        <v>204</v>
      </c>
      <c r="E1491" s="648">
        <v>1000</v>
      </c>
      <c r="F1491" s="649">
        <v>400</v>
      </c>
      <c r="G1491" s="650">
        <v>400</v>
      </c>
      <c r="H1491" s="648">
        <v>400</v>
      </c>
      <c r="I1491" s="649">
        <v>400</v>
      </c>
      <c r="J1491" s="3">
        <f t="shared" si="80"/>
        <v>1</v>
      </c>
      <c r="K1491" s="284"/>
    </row>
    <row r="1492" spans="2:11" ht="16.2" hidden="1">
      <c r="B1492" s="179"/>
      <c r="C1492" s="180">
        <v>1052</v>
      </c>
      <c r="D1492" s="181" t="s">
        <v>205</v>
      </c>
      <c r="E1492" s="635"/>
      <c r="F1492" s="636"/>
      <c r="G1492" s="637"/>
      <c r="H1492" s="635"/>
      <c r="I1492" s="636"/>
      <c r="J1492" s="3" t="str">
        <f t="shared" si="80"/>
        <v/>
      </c>
      <c r="K1492" s="284"/>
    </row>
    <row r="1493" spans="2:11" ht="16.2" hidden="1">
      <c r="B1493" s="179"/>
      <c r="C1493" s="199">
        <v>1053</v>
      </c>
      <c r="D1493" s="200" t="s">
        <v>206</v>
      </c>
      <c r="E1493" s="651"/>
      <c r="F1493" s="652"/>
      <c r="G1493" s="653"/>
      <c r="H1493" s="651"/>
      <c r="I1493" s="652"/>
      <c r="J1493" s="3" t="str">
        <f t="shared" si="80"/>
        <v/>
      </c>
      <c r="K1493" s="284"/>
    </row>
    <row r="1494" spans="2:11" ht="16.2" hidden="1">
      <c r="B1494" s="179"/>
      <c r="C1494" s="196">
        <v>1062</v>
      </c>
      <c r="D1494" s="197" t="s">
        <v>207</v>
      </c>
      <c r="E1494" s="648"/>
      <c r="F1494" s="649"/>
      <c r="G1494" s="650"/>
      <c r="H1494" s="648"/>
      <c r="I1494" s="649"/>
      <c r="J1494" s="3" t="str">
        <f t="shared" si="80"/>
        <v/>
      </c>
      <c r="K1494" s="284"/>
    </row>
    <row r="1495" spans="2:11" ht="16.2" hidden="1">
      <c r="B1495" s="179"/>
      <c r="C1495" s="199">
        <v>1063</v>
      </c>
      <c r="D1495" s="204" t="s">
        <v>208</v>
      </c>
      <c r="E1495" s="651"/>
      <c r="F1495" s="652"/>
      <c r="G1495" s="653"/>
      <c r="H1495" s="651"/>
      <c r="I1495" s="652"/>
      <c r="J1495" s="3" t="str">
        <f t="shared" si="80"/>
        <v/>
      </c>
      <c r="K1495" s="284"/>
    </row>
    <row r="1496" spans="2:11" ht="16.2" hidden="1">
      <c r="B1496" s="179"/>
      <c r="C1496" s="205">
        <v>1069</v>
      </c>
      <c r="D1496" s="206" t="s">
        <v>209</v>
      </c>
      <c r="E1496" s="654"/>
      <c r="F1496" s="655"/>
      <c r="G1496" s="656"/>
      <c r="H1496" s="654"/>
      <c r="I1496" s="655"/>
      <c r="J1496" s="3" t="str">
        <f t="shared" ref="J1496:J1527" si="81">(IF(OR($E1496&lt;&gt;0,$F1496&lt;&gt;0,$G1496&lt;&gt;0,$H1496&lt;&gt;0,$I1496&lt;&gt;0),$J$2,""))</f>
        <v/>
      </c>
      <c r="K1496" s="284"/>
    </row>
    <row r="1497" spans="2:11" hidden="1">
      <c r="B1497" s="171"/>
      <c r="C1497" s="196">
        <v>1091</v>
      </c>
      <c r="D1497" s="203" t="s">
        <v>210</v>
      </c>
      <c r="E1497" s="648"/>
      <c r="F1497" s="649"/>
      <c r="G1497" s="650"/>
      <c r="H1497" s="648"/>
      <c r="I1497" s="649"/>
      <c r="J1497" s="3" t="str">
        <f t="shared" si="81"/>
        <v/>
      </c>
      <c r="K1497" s="284"/>
    </row>
    <row r="1498" spans="2:11" hidden="1">
      <c r="B1498" s="179"/>
      <c r="C1498" s="180">
        <v>1092</v>
      </c>
      <c r="D1498" s="181" t="s">
        <v>211</v>
      </c>
      <c r="E1498" s="635"/>
      <c r="F1498" s="636"/>
      <c r="G1498" s="637"/>
      <c r="H1498" s="635"/>
      <c r="I1498" s="636"/>
      <c r="J1498" s="3" t="str">
        <f t="shared" si="81"/>
        <v/>
      </c>
      <c r="K1498" s="284"/>
    </row>
    <row r="1499" spans="2:11" hidden="1">
      <c r="B1499" s="179"/>
      <c r="C1499" s="175">
        <v>1098</v>
      </c>
      <c r="D1499" s="208" t="s">
        <v>212</v>
      </c>
      <c r="E1499" s="632"/>
      <c r="F1499" s="633"/>
      <c r="G1499" s="634"/>
      <c r="H1499" s="632"/>
      <c r="I1499" s="633"/>
      <c r="J1499" s="3" t="str">
        <f t="shared" si="81"/>
        <v/>
      </c>
      <c r="K1499" s="284"/>
    </row>
    <row r="1500" spans="2:11" hidden="1">
      <c r="B1500" s="168">
        <v>1900</v>
      </c>
      <c r="C1500" s="730" t="s">
        <v>213</v>
      </c>
      <c r="D1500" s="730"/>
      <c r="E1500" s="626">
        <f>SUM(E1501:E1503)</f>
        <v>0</v>
      </c>
      <c r="F1500" s="627">
        <f>SUM(F1501:F1503)</f>
        <v>0</v>
      </c>
      <c r="G1500" s="628">
        <f>SUM(G1501:G1503)</f>
        <v>0</v>
      </c>
      <c r="H1500" s="626">
        <f>SUM(H1501:H1503)</f>
        <v>0</v>
      </c>
      <c r="I1500" s="627">
        <f>SUM(I1501:I1503)</f>
        <v>0</v>
      </c>
      <c r="J1500" s="3" t="str">
        <f t="shared" si="81"/>
        <v/>
      </c>
      <c r="K1500" s="284"/>
    </row>
    <row r="1501" spans="2:11" ht="16.2" hidden="1">
      <c r="B1501" s="179"/>
      <c r="C1501" s="172">
        <v>1901</v>
      </c>
      <c r="D1501" s="209" t="s">
        <v>214</v>
      </c>
      <c r="E1501" s="629"/>
      <c r="F1501" s="630"/>
      <c r="G1501" s="631"/>
      <c r="H1501" s="629"/>
      <c r="I1501" s="630"/>
      <c r="J1501" s="3" t="str">
        <f t="shared" si="81"/>
        <v/>
      </c>
      <c r="K1501" s="284"/>
    </row>
    <row r="1502" spans="2:11" ht="16.2" hidden="1">
      <c r="B1502" s="210"/>
      <c r="C1502" s="180">
        <v>1981</v>
      </c>
      <c r="D1502" s="211" t="s">
        <v>215</v>
      </c>
      <c r="E1502" s="635"/>
      <c r="F1502" s="636"/>
      <c r="G1502" s="637"/>
      <c r="H1502" s="635"/>
      <c r="I1502" s="636"/>
      <c r="J1502" s="3" t="str">
        <f t="shared" si="81"/>
        <v/>
      </c>
      <c r="K1502" s="284"/>
    </row>
    <row r="1503" spans="2:11" ht="16.2" hidden="1">
      <c r="B1503" s="179"/>
      <c r="C1503" s="175">
        <v>1991</v>
      </c>
      <c r="D1503" s="212" t="s">
        <v>216</v>
      </c>
      <c r="E1503" s="632"/>
      <c r="F1503" s="633"/>
      <c r="G1503" s="634"/>
      <c r="H1503" s="632"/>
      <c r="I1503" s="633"/>
      <c r="J1503" s="3" t="str">
        <f t="shared" si="81"/>
        <v/>
      </c>
      <c r="K1503" s="284"/>
    </row>
    <row r="1504" spans="2:11" hidden="1">
      <c r="B1504" s="168">
        <v>2100</v>
      </c>
      <c r="C1504" s="730" t="s">
        <v>217</v>
      </c>
      <c r="D1504" s="730"/>
      <c r="E1504" s="626">
        <f>SUM(E1505:E1509)</f>
        <v>0</v>
      </c>
      <c r="F1504" s="627">
        <f>SUM(F1505:F1509)</f>
        <v>0</v>
      </c>
      <c r="G1504" s="628">
        <f>SUM(G1505:G1509)</f>
        <v>0</v>
      </c>
      <c r="H1504" s="626">
        <f>SUM(H1505:H1509)</f>
        <v>0</v>
      </c>
      <c r="I1504" s="627">
        <f>SUM(I1505:I1509)</f>
        <v>0</v>
      </c>
      <c r="J1504" s="3" t="str">
        <f t="shared" si="81"/>
        <v/>
      </c>
      <c r="K1504" s="284"/>
    </row>
    <row r="1505" spans="2:11" ht="16.2" hidden="1">
      <c r="B1505" s="179"/>
      <c r="C1505" s="172">
        <v>2110</v>
      </c>
      <c r="D1505" s="213" t="s">
        <v>218</v>
      </c>
      <c r="E1505" s="629"/>
      <c r="F1505" s="630"/>
      <c r="G1505" s="631"/>
      <c r="H1505" s="629"/>
      <c r="I1505" s="630"/>
      <c r="J1505" s="3" t="str">
        <f t="shared" si="81"/>
        <v/>
      </c>
      <c r="K1505" s="284"/>
    </row>
    <row r="1506" spans="2:11" ht="16.2" hidden="1">
      <c r="B1506" s="210"/>
      <c r="C1506" s="180">
        <v>2120</v>
      </c>
      <c r="D1506" s="183" t="s">
        <v>219</v>
      </c>
      <c r="E1506" s="635"/>
      <c r="F1506" s="636"/>
      <c r="G1506" s="637"/>
      <c r="H1506" s="635"/>
      <c r="I1506" s="636"/>
      <c r="J1506" s="3" t="str">
        <f t="shared" si="81"/>
        <v/>
      </c>
      <c r="K1506" s="284"/>
    </row>
    <row r="1507" spans="2:11" ht="16.2" hidden="1">
      <c r="B1507" s="210"/>
      <c r="C1507" s="180">
        <v>2125</v>
      </c>
      <c r="D1507" s="183" t="s">
        <v>220</v>
      </c>
      <c r="E1507" s="638">
        <v>0</v>
      </c>
      <c r="F1507" s="639">
        <v>0</v>
      </c>
      <c r="G1507" s="640">
        <v>0</v>
      </c>
      <c r="H1507" s="638">
        <v>0</v>
      </c>
      <c r="I1507" s="639">
        <v>0</v>
      </c>
      <c r="J1507" s="3" t="str">
        <f t="shared" si="81"/>
        <v/>
      </c>
      <c r="K1507" s="284"/>
    </row>
    <row r="1508" spans="2:11" ht="16.2" hidden="1">
      <c r="B1508" s="178"/>
      <c r="C1508" s="180">
        <v>2140</v>
      </c>
      <c r="D1508" s="183" t="s">
        <v>221</v>
      </c>
      <c r="E1508" s="638">
        <v>0</v>
      </c>
      <c r="F1508" s="639">
        <v>0</v>
      </c>
      <c r="G1508" s="640">
        <v>0</v>
      </c>
      <c r="H1508" s="638">
        <v>0</v>
      </c>
      <c r="I1508" s="639">
        <v>0</v>
      </c>
      <c r="J1508" s="3" t="str">
        <f t="shared" si="81"/>
        <v/>
      </c>
      <c r="K1508" s="284"/>
    </row>
    <row r="1509" spans="2:11" ht="16.2" hidden="1">
      <c r="B1509" s="179"/>
      <c r="C1509" s="175">
        <v>2190</v>
      </c>
      <c r="D1509" s="214" t="s">
        <v>222</v>
      </c>
      <c r="E1509" s="632"/>
      <c r="F1509" s="633"/>
      <c r="G1509" s="634"/>
      <c r="H1509" s="632"/>
      <c r="I1509" s="633"/>
      <c r="J1509" s="3" t="str">
        <f t="shared" si="81"/>
        <v/>
      </c>
      <c r="K1509" s="284"/>
    </row>
    <row r="1510" spans="2:11" hidden="1">
      <c r="B1510" s="168">
        <v>2200</v>
      </c>
      <c r="C1510" s="730" t="s">
        <v>223</v>
      </c>
      <c r="D1510" s="730"/>
      <c r="E1510" s="626">
        <f>SUM(E1511:E1512)</f>
        <v>0</v>
      </c>
      <c r="F1510" s="627">
        <f>SUM(F1511:F1512)</f>
        <v>0</v>
      </c>
      <c r="G1510" s="628">
        <f>SUM(G1511:G1512)</f>
        <v>0</v>
      </c>
      <c r="H1510" s="626">
        <f>SUM(H1511:H1512)</f>
        <v>0</v>
      </c>
      <c r="I1510" s="627">
        <f>SUM(I1511:I1512)</f>
        <v>0</v>
      </c>
      <c r="J1510" s="3" t="str">
        <f t="shared" si="81"/>
        <v/>
      </c>
      <c r="K1510" s="284"/>
    </row>
    <row r="1511" spans="2:11" ht="16.2" hidden="1">
      <c r="B1511" s="179"/>
      <c r="C1511" s="172">
        <v>2221</v>
      </c>
      <c r="D1511" s="173" t="s">
        <v>224</v>
      </c>
      <c r="E1511" s="629"/>
      <c r="F1511" s="630"/>
      <c r="G1511" s="631"/>
      <c r="H1511" s="629"/>
      <c r="I1511" s="630"/>
      <c r="J1511" s="3" t="str">
        <f t="shared" si="81"/>
        <v/>
      </c>
      <c r="K1511" s="284"/>
    </row>
    <row r="1512" spans="2:11" ht="16.2" hidden="1">
      <c r="B1512" s="179"/>
      <c r="C1512" s="175">
        <v>2224</v>
      </c>
      <c r="D1512" s="176" t="s">
        <v>225</v>
      </c>
      <c r="E1512" s="632"/>
      <c r="F1512" s="633"/>
      <c r="G1512" s="634"/>
      <c r="H1512" s="632"/>
      <c r="I1512" s="633"/>
      <c r="J1512" s="3" t="str">
        <f t="shared" si="81"/>
        <v/>
      </c>
      <c r="K1512" s="284"/>
    </row>
    <row r="1513" spans="2:11" hidden="1">
      <c r="B1513" s="168">
        <v>2500</v>
      </c>
      <c r="C1513" s="730" t="s">
        <v>226</v>
      </c>
      <c r="D1513" s="730"/>
      <c r="E1513" s="641"/>
      <c r="F1513" s="642"/>
      <c r="G1513" s="643"/>
      <c r="H1513" s="641"/>
      <c r="I1513" s="642"/>
      <c r="J1513" s="3" t="str">
        <f t="shared" si="81"/>
        <v/>
      </c>
      <c r="K1513" s="284"/>
    </row>
    <row r="1514" spans="2:11" hidden="1">
      <c r="B1514" s="168">
        <v>2600</v>
      </c>
      <c r="C1514" s="736" t="s">
        <v>227</v>
      </c>
      <c r="D1514" s="736"/>
      <c r="E1514" s="641"/>
      <c r="F1514" s="642"/>
      <c r="G1514" s="643"/>
      <c r="H1514" s="641"/>
      <c r="I1514" s="642"/>
      <c r="J1514" s="3" t="str">
        <f t="shared" si="81"/>
        <v/>
      </c>
      <c r="K1514" s="284"/>
    </row>
    <row r="1515" spans="2:11" hidden="1">
      <c r="B1515" s="168">
        <v>2700</v>
      </c>
      <c r="C1515" s="736" t="s">
        <v>228</v>
      </c>
      <c r="D1515" s="736"/>
      <c r="E1515" s="641"/>
      <c r="F1515" s="642"/>
      <c r="G1515" s="643"/>
      <c r="H1515" s="641"/>
      <c r="I1515" s="642"/>
      <c r="J1515" s="3" t="str">
        <f t="shared" si="81"/>
        <v/>
      </c>
      <c r="K1515" s="284"/>
    </row>
    <row r="1516" spans="2:11" hidden="1">
      <c r="B1516" s="168">
        <v>2800</v>
      </c>
      <c r="C1516" s="736" t="s">
        <v>1761</v>
      </c>
      <c r="D1516" s="736"/>
      <c r="E1516" s="641"/>
      <c r="F1516" s="642"/>
      <c r="G1516" s="643"/>
      <c r="H1516" s="641"/>
      <c r="I1516" s="642"/>
      <c r="J1516" s="3" t="str">
        <f t="shared" si="81"/>
        <v/>
      </c>
      <c r="K1516" s="284"/>
    </row>
    <row r="1517" spans="2:11" hidden="1">
      <c r="B1517" s="168">
        <v>2900</v>
      </c>
      <c r="C1517" s="730" t="s">
        <v>230</v>
      </c>
      <c r="D1517" s="730"/>
      <c r="E1517" s="626">
        <f>SUM(E1518:E1525)</f>
        <v>0</v>
      </c>
      <c r="F1517" s="626">
        <f>SUM(F1518:F1525)</f>
        <v>0</v>
      </c>
      <c r="G1517" s="626">
        <f>SUM(G1518:G1525)</f>
        <v>0</v>
      </c>
      <c r="H1517" s="626">
        <f>SUM(H1518:H1525)</f>
        <v>0</v>
      </c>
      <c r="I1517" s="626">
        <f>SUM(I1518:I1525)</f>
        <v>0</v>
      </c>
      <c r="J1517" s="3" t="str">
        <f t="shared" si="81"/>
        <v/>
      </c>
      <c r="K1517" s="284"/>
    </row>
    <row r="1518" spans="2:11" ht="16.2" hidden="1">
      <c r="B1518" s="210"/>
      <c r="C1518" s="172">
        <v>2910</v>
      </c>
      <c r="D1518" s="217" t="s">
        <v>231</v>
      </c>
      <c r="E1518" s="629"/>
      <c r="F1518" s="630"/>
      <c r="G1518" s="631"/>
      <c r="H1518" s="629"/>
      <c r="I1518" s="630"/>
      <c r="J1518" s="3" t="str">
        <f t="shared" si="81"/>
        <v/>
      </c>
      <c r="K1518" s="284"/>
    </row>
    <row r="1519" spans="2:11" ht="16.2" hidden="1">
      <c r="B1519" s="210"/>
      <c r="C1519" s="172">
        <v>2920</v>
      </c>
      <c r="D1519" s="217" t="s">
        <v>232</v>
      </c>
      <c r="E1519" s="629"/>
      <c r="F1519" s="630"/>
      <c r="G1519" s="631"/>
      <c r="H1519" s="629"/>
      <c r="I1519" s="630"/>
      <c r="J1519" s="3" t="str">
        <f t="shared" si="81"/>
        <v/>
      </c>
      <c r="K1519" s="284"/>
    </row>
    <row r="1520" spans="2:11" ht="32.4" hidden="1">
      <c r="B1520" s="210"/>
      <c r="C1520" s="199">
        <v>2969</v>
      </c>
      <c r="D1520" s="218" t="s">
        <v>233</v>
      </c>
      <c r="E1520" s="651"/>
      <c r="F1520" s="652"/>
      <c r="G1520" s="653"/>
      <c r="H1520" s="651"/>
      <c r="I1520" s="652"/>
      <c r="J1520" s="3" t="str">
        <f t="shared" si="81"/>
        <v/>
      </c>
      <c r="K1520" s="284"/>
    </row>
    <row r="1521" spans="2:11" ht="32.4" hidden="1">
      <c r="B1521" s="210"/>
      <c r="C1521" s="219">
        <v>2970</v>
      </c>
      <c r="D1521" s="220" t="s">
        <v>234</v>
      </c>
      <c r="E1521" s="657"/>
      <c r="F1521" s="658"/>
      <c r="G1521" s="659"/>
      <c r="H1521" s="657"/>
      <c r="I1521" s="658"/>
      <c r="J1521" s="3" t="str">
        <f t="shared" si="81"/>
        <v/>
      </c>
      <c r="K1521" s="284"/>
    </row>
    <row r="1522" spans="2:11" ht="16.2" hidden="1">
      <c r="B1522" s="210"/>
      <c r="C1522" s="205">
        <v>2989</v>
      </c>
      <c r="D1522" s="222" t="s">
        <v>235</v>
      </c>
      <c r="E1522" s="654"/>
      <c r="F1522" s="655"/>
      <c r="G1522" s="656"/>
      <c r="H1522" s="654"/>
      <c r="I1522" s="655"/>
      <c r="J1522" s="3" t="str">
        <f t="shared" si="81"/>
        <v/>
      </c>
      <c r="K1522" s="284"/>
    </row>
    <row r="1523" spans="2:11" ht="32.4" hidden="1">
      <c r="B1523" s="179"/>
      <c r="C1523" s="196">
        <v>2990</v>
      </c>
      <c r="D1523" s="223" t="s">
        <v>236</v>
      </c>
      <c r="E1523" s="648"/>
      <c r="F1523" s="649"/>
      <c r="G1523" s="650"/>
      <c r="H1523" s="648"/>
      <c r="I1523" s="649"/>
      <c r="J1523" s="3" t="str">
        <f t="shared" si="81"/>
        <v/>
      </c>
      <c r="K1523" s="284"/>
    </row>
    <row r="1524" spans="2:11" ht="16.2" hidden="1">
      <c r="B1524" s="179"/>
      <c r="C1524" s="196">
        <v>2991</v>
      </c>
      <c r="D1524" s="223" t="s">
        <v>237</v>
      </c>
      <c r="E1524" s="648"/>
      <c r="F1524" s="649"/>
      <c r="G1524" s="650"/>
      <c r="H1524" s="648"/>
      <c r="I1524" s="649"/>
      <c r="J1524" s="3" t="str">
        <f t="shared" si="81"/>
        <v/>
      </c>
      <c r="K1524" s="284"/>
    </row>
    <row r="1525" spans="2:11" ht="16.2" hidden="1">
      <c r="B1525" s="179"/>
      <c r="C1525" s="175">
        <v>2992</v>
      </c>
      <c r="D1525" s="660" t="s">
        <v>238</v>
      </c>
      <c r="E1525" s="632"/>
      <c r="F1525" s="633"/>
      <c r="G1525" s="634"/>
      <c r="H1525" s="632"/>
      <c r="I1525" s="633"/>
      <c r="J1525" s="3" t="str">
        <f t="shared" si="81"/>
        <v/>
      </c>
      <c r="K1525" s="284"/>
    </row>
    <row r="1526" spans="2:11" hidden="1">
      <c r="B1526" s="168">
        <v>3300</v>
      </c>
      <c r="C1526" s="225" t="s">
        <v>239</v>
      </c>
      <c r="D1526" s="215"/>
      <c r="E1526" s="626">
        <f>SUM(E1527:E1531)</f>
        <v>0</v>
      </c>
      <c r="F1526" s="627">
        <f>SUM(F1527:F1531)</f>
        <v>0</v>
      </c>
      <c r="G1526" s="628">
        <f>SUM(G1527:G1531)</f>
        <v>0</v>
      </c>
      <c r="H1526" s="626">
        <f>SUM(H1527:H1531)</f>
        <v>0</v>
      </c>
      <c r="I1526" s="627">
        <f>SUM(I1527:I1531)</f>
        <v>0</v>
      </c>
      <c r="J1526" s="3" t="str">
        <f t="shared" si="81"/>
        <v/>
      </c>
      <c r="K1526" s="284"/>
    </row>
    <row r="1527" spans="2:11" hidden="1">
      <c r="B1527" s="178"/>
      <c r="C1527" s="172">
        <v>3301</v>
      </c>
      <c r="D1527" s="226" t="s">
        <v>240</v>
      </c>
      <c r="E1527" s="661">
        <v>0</v>
      </c>
      <c r="F1527" s="662">
        <v>0</v>
      </c>
      <c r="G1527" s="663">
        <v>0</v>
      </c>
      <c r="H1527" s="661">
        <v>0</v>
      </c>
      <c r="I1527" s="662">
        <v>0</v>
      </c>
      <c r="J1527" s="3" t="str">
        <f t="shared" si="81"/>
        <v/>
      </c>
      <c r="K1527" s="284"/>
    </row>
    <row r="1528" spans="2:11" hidden="1">
      <c r="B1528" s="178"/>
      <c r="C1528" s="180">
        <v>3302</v>
      </c>
      <c r="D1528" s="227" t="s">
        <v>241</v>
      </c>
      <c r="E1528" s="638">
        <v>0</v>
      </c>
      <c r="F1528" s="639">
        <v>0</v>
      </c>
      <c r="G1528" s="640">
        <v>0</v>
      </c>
      <c r="H1528" s="638">
        <v>0</v>
      </c>
      <c r="I1528" s="639">
        <v>0</v>
      </c>
      <c r="J1528" s="3" t="str">
        <f t="shared" ref="J1528:J1559" si="82">(IF(OR($E1528&lt;&gt;0,$F1528&lt;&gt;0,$G1528&lt;&gt;0,$H1528&lt;&gt;0,$I1528&lt;&gt;0),$J$2,""))</f>
        <v/>
      </c>
      <c r="K1528" s="284"/>
    </row>
    <row r="1529" spans="2:11" hidden="1">
      <c r="B1529" s="178"/>
      <c r="C1529" s="180">
        <v>3304</v>
      </c>
      <c r="D1529" s="227" t="s">
        <v>242</v>
      </c>
      <c r="E1529" s="638">
        <v>0</v>
      </c>
      <c r="F1529" s="639">
        <v>0</v>
      </c>
      <c r="G1529" s="640">
        <v>0</v>
      </c>
      <c r="H1529" s="638">
        <v>0</v>
      </c>
      <c r="I1529" s="639">
        <v>0</v>
      </c>
      <c r="J1529" s="3" t="str">
        <f t="shared" si="82"/>
        <v/>
      </c>
      <c r="K1529" s="284"/>
    </row>
    <row r="1530" spans="2:11" ht="31.2" hidden="1">
      <c r="B1530" s="178"/>
      <c r="C1530" s="175">
        <v>3306</v>
      </c>
      <c r="D1530" s="228" t="s">
        <v>243</v>
      </c>
      <c r="E1530" s="638">
        <v>0</v>
      </c>
      <c r="F1530" s="639">
        <v>0</v>
      </c>
      <c r="G1530" s="640">
        <v>0</v>
      </c>
      <c r="H1530" s="638">
        <v>0</v>
      </c>
      <c r="I1530" s="639">
        <v>0</v>
      </c>
      <c r="J1530" s="3" t="str">
        <f t="shared" si="82"/>
        <v/>
      </c>
      <c r="K1530" s="284"/>
    </row>
    <row r="1531" spans="2:11" hidden="1">
      <c r="B1531" s="178"/>
      <c r="C1531" s="175">
        <v>3307</v>
      </c>
      <c r="D1531" s="228" t="s">
        <v>244</v>
      </c>
      <c r="E1531" s="664">
        <v>0</v>
      </c>
      <c r="F1531" s="665">
        <v>0</v>
      </c>
      <c r="G1531" s="666">
        <v>0</v>
      </c>
      <c r="H1531" s="664">
        <v>0</v>
      </c>
      <c r="I1531" s="665">
        <v>0</v>
      </c>
      <c r="J1531" s="3" t="str">
        <f t="shared" si="82"/>
        <v/>
      </c>
      <c r="K1531" s="284"/>
    </row>
    <row r="1532" spans="2:11" hidden="1">
      <c r="B1532" s="168">
        <v>3900</v>
      </c>
      <c r="C1532" s="730" t="s">
        <v>245</v>
      </c>
      <c r="D1532" s="730"/>
      <c r="E1532" s="667">
        <v>0</v>
      </c>
      <c r="F1532" s="668">
        <v>0</v>
      </c>
      <c r="G1532" s="669">
        <v>0</v>
      </c>
      <c r="H1532" s="667">
        <v>0</v>
      </c>
      <c r="I1532" s="668">
        <v>0</v>
      </c>
      <c r="J1532" s="3" t="str">
        <f t="shared" si="82"/>
        <v/>
      </c>
      <c r="K1532" s="284"/>
    </row>
    <row r="1533" spans="2:11" hidden="1">
      <c r="B1533" s="168">
        <v>4000</v>
      </c>
      <c r="C1533" s="730" t="s">
        <v>246</v>
      </c>
      <c r="D1533" s="730"/>
      <c r="E1533" s="641"/>
      <c r="F1533" s="642"/>
      <c r="G1533" s="643"/>
      <c r="H1533" s="641"/>
      <c r="I1533" s="642"/>
      <c r="J1533" s="3" t="str">
        <f t="shared" si="82"/>
        <v/>
      </c>
      <c r="K1533" s="284"/>
    </row>
    <row r="1534" spans="2:11" hidden="1">
      <c r="B1534" s="168">
        <v>4100</v>
      </c>
      <c r="C1534" s="730" t="s">
        <v>247</v>
      </c>
      <c r="D1534" s="730"/>
      <c r="E1534" s="641"/>
      <c r="F1534" s="642"/>
      <c r="G1534" s="643"/>
      <c r="H1534" s="641"/>
      <c r="I1534" s="642"/>
      <c r="J1534" s="3" t="str">
        <f t="shared" si="82"/>
        <v/>
      </c>
      <c r="K1534" s="284"/>
    </row>
    <row r="1535" spans="2:11" hidden="1">
      <c r="B1535" s="168">
        <v>4200</v>
      </c>
      <c r="C1535" s="730" t="s">
        <v>248</v>
      </c>
      <c r="D1535" s="730"/>
      <c r="E1535" s="626">
        <f>SUM(E1536:E1541)</f>
        <v>0</v>
      </c>
      <c r="F1535" s="627">
        <f>SUM(F1536:F1541)</f>
        <v>0</v>
      </c>
      <c r="G1535" s="628">
        <f>SUM(G1536:G1541)</f>
        <v>0</v>
      </c>
      <c r="H1535" s="626">
        <f>SUM(H1536:H1541)</f>
        <v>0</v>
      </c>
      <c r="I1535" s="627">
        <f>SUM(I1536:I1541)</f>
        <v>0</v>
      </c>
      <c r="J1535" s="3" t="str">
        <f t="shared" si="82"/>
        <v/>
      </c>
      <c r="K1535" s="284"/>
    </row>
    <row r="1536" spans="2:11" ht="16.2" hidden="1">
      <c r="B1536" s="230"/>
      <c r="C1536" s="172">
        <v>4201</v>
      </c>
      <c r="D1536" s="173" t="s">
        <v>249</v>
      </c>
      <c r="E1536" s="629"/>
      <c r="F1536" s="630"/>
      <c r="G1536" s="631"/>
      <c r="H1536" s="629"/>
      <c r="I1536" s="630"/>
      <c r="J1536" s="3" t="str">
        <f t="shared" si="82"/>
        <v/>
      </c>
      <c r="K1536" s="284"/>
    </row>
    <row r="1537" spans="2:11" ht="16.2" hidden="1">
      <c r="B1537" s="230"/>
      <c r="C1537" s="180">
        <v>4202</v>
      </c>
      <c r="D1537" s="231" t="s">
        <v>250</v>
      </c>
      <c r="E1537" s="635"/>
      <c r="F1537" s="636"/>
      <c r="G1537" s="637"/>
      <c r="H1537" s="635"/>
      <c r="I1537" s="636"/>
      <c r="J1537" s="3" t="str">
        <f t="shared" si="82"/>
        <v/>
      </c>
      <c r="K1537" s="284"/>
    </row>
    <row r="1538" spans="2:11" ht="16.2" hidden="1">
      <c r="B1538" s="230"/>
      <c r="C1538" s="180">
        <v>4214</v>
      </c>
      <c r="D1538" s="231" t="s">
        <v>251</v>
      </c>
      <c r="E1538" s="635"/>
      <c r="F1538" s="636"/>
      <c r="G1538" s="637"/>
      <c r="H1538" s="635"/>
      <c r="I1538" s="636"/>
      <c r="J1538" s="3" t="str">
        <f t="shared" si="82"/>
        <v/>
      </c>
      <c r="K1538" s="284"/>
    </row>
    <row r="1539" spans="2:11" ht="16.2" hidden="1">
      <c r="B1539" s="230"/>
      <c r="C1539" s="180">
        <v>4217</v>
      </c>
      <c r="D1539" s="231" t="s">
        <v>252</v>
      </c>
      <c r="E1539" s="635"/>
      <c r="F1539" s="636"/>
      <c r="G1539" s="637"/>
      <c r="H1539" s="635"/>
      <c r="I1539" s="636"/>
      <c r="J1539" s="3" t="str">
        <f t="shared" si="82"/>
        <v/>
      </c>
      <c r="K1539" s="284"/>
    </row>
    <row r="1540" spans="2:11" ht="16.2" hidden="1">
      <c r="B1540" s="230"/>
      <c r="C1540" s="180">
        <v>4218</v>
      </c>
      <c r="D1540" s="181" t="s">
        <v>253</v>
      </c>
      <c r="E1540" s="635"/>
      <c r="F1540" s="636"/>
      <c r="G1540" s="637"/>
      <c r="H1540" s="635"/>
      <c r="I1540" s="636"/>
      <c r="J1540" s="3" t="str">
        <f t="shared" si="82"/>
        <v/>
      </c>
      <c r="K1540" s="284"/>
    </row>
    <row r="1541" spans="2:11" ht="16.2" hidden="1">
      <c r="B1541" s="230"/>
      <c r="C1541" s="175">
        <v>4219</v>
      </c>
      <c r="D1541" s="232" t="s">
        <v>254</v>
      </c>
      <c r="E1541" s="632"/>
      <c r="F1541" s="633"/>
      <c r="G1541" s="634"/>
      <c r="H1541" s="632"/>
      <c r="I1541" s="633"/>
      <c r="J1541" s="3" t="str">
        <f t="shared" si="82"/>
        <v/>
      </c>
      <c r="K1541" s="284"/>
    </row>
    <row r="1542" spans="2:11" hidden="1">
      <c r="B1542" s="168">
        <v>4300</v>
      </c>
      <c r="C1542" s="730" t="s">
        <v>255</v>
      </c>
      <c r="D1542" s="730"/>
      <c r="E1542" s="626">
        <f>SUM(E1543:E1545)</f>
        <v>0</v>
      </c>
      <c r="F1542" s="627">
        <f>SUM(F1543:F1545)</f>
        <v>0</v>
      </c>
      <c r="G1542" s="628">
        <f>SUM(G1543:G1545)</f>
        <v>0</v>
      </c>
      <c r="H1542" s="626">
        <f>SUM(H1543:H1545)</f>
        <v>0</v>
      </c>
      <c r="I1542" s="627">
        <f>SUM(I1543:I1545)</f>
        <v>0</v>
      </c>
      <c r="J1542" s="3" t="str">
        <f t="shared" si="82"/>
        <v/>
      </c>
      <c r="K1542" s="284"/>
    </row>
    <row r="1543" spans="2:11" hidden="1">
      <c r="B1543" s="230"/>
      <c r="C1543" s="172">
        <v>4301</v>
      </c>
      <c r="D1543" s="192" t="s">
        <v>256</v>
      </c>
      <c r="E1543" s="629"/>
      <c r="F1543" s="630"/>
      <c r="G1543" s="631"/>
      <c r="H1543" s="629"/>
      <c r="I1543" s="630"/>
      <c r="J1543" s="3" t="str">
        <f t="shared" si="82"/>
        <v/>
      </c>
      <c r="K1543" s="284"/>
    </row>
    <row r="1544" spans="2:11" ht="16.2" hidden="1">
      <c r="B1544" s="230"/>
      <c r="C1544" s="180">
        <v>4302</v>
      </c>
      <c r="D1544" s="231" t="s">
        <v>257</v>
      </c>
      <c r="E1544" s="635"/>
      <c r="F1544" s="636"/>
      <c r="G1544" s="637"/>
      <c r="H1544" s="635"/>
      <c r="I1544" s="636"/>
      <c r="J1544" s="3" t="str">
        <f t="shared" si="82"/>
        <v/>
      </c>
      <c r="K1544" s="284"/>
    </row>
    <row r="1545" spans="2:11" ht="16.2" hidden="1">
      <c r="B1545" s="230"/>
      <c r="C1545" s="175">
        <v>4309</v>
      </c>
      <c r="D1545" s="184" t="s">
        <v>258</v>
      </c>
      <c r="E1545" s="632"/>
      <c r="F1545" s="633"/>
      <c r="G1545" s="634"/>
      <c r="H1545" s="632"/>
      <c r="I1545" s="633"/>
      <c r="J1545" s="3" t="str">
        <f t="shared" si="82"/>
        <v/>
      </c>
      <c r="K1545" s="284"/>
    </row>
    <row r="1546" spans="2:11" hidden="1">
      <c r="B1546" s="168">
        <v>4400</v>
      </c>
      <c r="C1546" s="730" t="s">
        <v>259</v>
      </c>
      <c r="D1546" s="730"/>
      <c r="E1546" s="641"/>
      <c r="F1546" s="642"/>
      <c r="G1546" s="643"/>
      <c r="H1546" s="641"/>
      <c r="I1546" s="642"/>
      <c r="J1546" s="3" t="str">
        <f t="shared" si="82"/>
        <v/>
      </c>
      <c r="K1546" s="284"/>
    </row>
    <row r="1547" spans="2:11" hidden="1">
      <c r="B1547" s="168">
        <v>4500</v>
      </c>
      <c r="C1547" s="730" t="s">
        <v>260</v>
      </c>
      <c r="D1547" s="730"/>
      <c r="E1547" s="641"/>
      <c r="F1547" s="642"/>
      <c r="G1547" s="643"/>
      <c r="H1547" s="641"/>
      <c r="I1547" s="642"/>
      <c r="J1547" s="3" t="str">
        <f t="shared" si="82"/>
        <v/>
      </c>
      <c r="K1547" s="284"/>
    </row>
    <row r="1548" spans="2:11">
      <c r="B1548" s="168">
        <v>4600</v>
      </c>
      <c r="C1548" s="736" t="s">
        <v>261</v>
      </c>
      <c r="D1548" s="736"/>
      <c r="E1548" s="641">
        <v>600</v>
      </c>
      <c r="F1548" s="642">
        <v>1000</v>
      </c>
      <c r="G1548" s="643">
        <v>1000</v>
      </c>
      <c r="H1548" s="641">
        <v>1000</v>
      </c>
      <c r="I1548" s="642">
        <v>1000</v>
      </c>
      <c r="J1548" s="3">
        <f t="shared" si="82"/>
        <v>1</v>
      </c>
      <c r="K1548" s="284"/>
    </row>
    <row r="1549" spans="2:11" hidden="1">
      <c r="B1549" s="168">
        <v>4900</v>
      </c>
      <c r="C1549" s="730" t="s">
        <v>262</v>
      </c>
      <c r="D1549" s="730"/>
      <c r="E1549" s="626">
        <f>+E1550+E1551</f>
        <v>0</v>
      </c>
      <c r="F1549" s="627">
        <f>+F1550+F1551</f>
        <v>0</v>
      </c>
      <c r="G1549" s="628">
        <f>+G1550+G1551</f>
        <v>0</v>
      </c>
      <c r="H1549" s="626">
        <f>+H1550+H1551</f>
        <v>0</v>
      </c>
      <c r="I1549" s="627">
        <f>+I1550+I1551</f>
        <v>0</v>
      </c>
      <c r="J1549" s="3" t="str">
        <f t="shared" si="82"/>
        <v/>
      </c>
      <c r="K1549" s="284"/>
    </row>
    <row r="1550" spans="2:11" ht="16.2" hidden="1">
      <c r="B1550" s="230"/>
      <c r="C1550" s="172">
        <v>4901</v>
      </c>
      <c r="D1550" s="233" t="s">
        <v>263</v>
      </c>
      <c r="E1550" s="629"/>
      <c r="F1550" s="630"/>
      <c r="G1550" s="631"/>
      <c r="H1550" s="629"/>
      <c r="I1550" s="630"/>
      <c r="J1550" s="3" t="str">
        <f t="shared" si="82"/>
        <v/>
      </c>
      <c r="K1550" s="284"/>
    </row>
    <row r="1551" spans="2:11" ht="16.2" hidden="1">
      <c r="B1551" s="230"/>
      <c r="C1551" s="175">
        <v>4902</v>
      </c>
      <c r="D1551" s="184" t="s">
        <v>264</v>
      </c>
      <c r="E1551" s="632"/>
      <c r="F1551" s="633"/>
      <c r="G1551" s="634"/>
      <c r="H1551" s="632"/>
      <c r="I1551" s="633"/>
      <c r="J1551" s="3" t="str">
        <f t="shared" si="82"/>
        <v/>
      </c>
      <c r="K1551" s="284"/>
    </row>
    <row r="1552" spans="2:11" hidden="1">
      <c r="B1552" s="234">
        <v>5100</v>
      </c>
      <c r="C1552" s="737" t="s">
        <v>265</v>
      </c>
      <c r="D1552" s="737"/>
      <c r="E1552" s="641"/>
      <c r="F1552" s="642"/>
      <c r="G1552" s="643"/>
      <c r="H1552" s="641"/>
      <c r="I1552" s="642"/>
      <c r="J1552" s="3" t="str">
        <f t="shared" si="82"/>
        <v/>
      </c>
      <c r="K1552" s="284"/>
    </row>
    <row r="1553" spans="2:11" hidden="1">
      <c r="B1553" s="234">
        <v>5200</v>
      </c>
      <c r="C1553" s="737" t="s">
        <v>266</v>
      </c>
      <c r="D1553" s="737"/>
      <c r="E1553" s="626">
        <f>SUM(E1554:E1560)</f>
        <v>0</v>
      </c>
      <c r="F1553" s="627">
        <f>SUM(F1554:F1560)</f>
        <v>0</v>
      </c>
      <c r="G1553" s="628">
        <f>SUM(G1554:G1560)</f>
        <v>0</v>
      </c>
      <c r="H1553" s="626">
        <f>SUM(H1554:H1560)</f>
        <v>0</v>
      </c>
      <c r="I1553" s="627">
        <f>SUM(I1554:I1560)</f>
        <v>0</v>
      </c>
      <c r="J1553" s="3" t="str">
        <f t="shared" si="82"/>
        <v/>
      </c>
      <c r="K1553" s="284"/>
    </row>
    <row r="1554" spans="2:11" ht="16.2" hidden="1">
      <c r="B1554" s="236"/>
      <c r="C1554" s="237">
        <v>5201</v>
      </c>
      <c r="D1554" s="238" t="s">
        <v>267</v>
      </c>
      <c r="E1554" s="629"/>
      <c r="F1554" s="630"/>
      <c r="G1554" s="631"/>
      <c r="H1554" s="629"/>
      <c r="I1554" s="630"/>
      <c r="J1554" s="3" t="str">
        <f t="shared" si="82"/>
        <v/>
      </c>
      <c r="K1554" s="284"/>
    </row>
    <row r="1555" spans="2:11" ht="16.2" hidden="1">
      <c r="B1555" s="236"/>
      <c r="C1555" s="240">
        <v>5202</v>
      </c>
      <c r="D1555" s="241" t="s">
        <v>268</v>
      </c>
      <c r="E1555" s="635"/>
      <c r="F1555" s="636"/>
      <c r="G1555" s="637"/>
      <c r="H1555" s="635"/>
      <c r="I1555" s="636"/>
      <c r="J1555" s="3" t="str">
        <f t="shared" si="82"/>
        <v/>
      </c>
      <c r="K1555" s="284"/>
    </row>
    <row r="1556" spans="2:11" ht="16.2" hidden="1">
      <c r="B1556" s="236"/>
      <c r="C1556" s="240">
        <v>5203</v>
      </c>
      <c r="D1556" s="241" t="s">
        <v>269</v>
      </c>
      <c r="E1556" s="635"/>
      <c r="F1556" s="636"/>
      <c r="G1556" s="637"/>
      <c r="H1556" s="635"/>
      <c r="I1556" s="636"/>
      <c r="J1556" s="3" t="str">
        <f t="shared" si="82"/>
        <v/>
      </c>
      <c r="K1556" s="284"/>
    </row>
    <row r="1557" spans="2:11" ht="16.2" hidden="1">
      <c r="B1557" s="236"/>
      <c r="C1557" s="240">
        <v>5204</v>
      </c>
      <c r="D1557" s="241" t="s">
        <v>270</v>
      </c>
      <c r="E1557" s="635"/>
      <c r="F1557" s="636"/>
      <c r="G1557" s="637"/>
      <c r="H1557" s="635"/>
      <c r="I1557" s="636"/>
      <c r="J1557" s="3" t="str">
        <f t="shared" si="82"/>
        <v/>
      </c>
      <c r="K1557" s="284"/>
    </row>
    <row r="1558" spans="2:11" ht="16.2" hidden="1">
      <c r="B1558" s="236"/>
      <c r="C1558" s="240">
        <v>5205</v>
      </c>
      <c r="D1558" s="241" t="s">
        <v>271</v>
      </c>
      <c r="E1558" s="635"/>
      <c r="F1558" s="636"/>
      <c r="G1558" s="637"/>
      <c r="H1558" s="635"/>
      <c r="I1558" s="636"/>
      <c r="J1558" s="3" t="str">
        <f t="shared" si="82"/>
        <v/>
      </c>
      <c r="K1558" s="284"/>
    </row>
    <row r="1559" spans="2:11" ht="16.2" hidden="1">
      <c r="B1559" s="236"/>
      <c r="C1559" s="240">
        <v>5206</v>
      </c>
      <c r="D1559" s="241" t="s">
        <v>272</v>
      </c>
      <c r="E1559" s="635"/>
      <c r="F1559" s="636"/>
      <c r="G1559" s="637"/>
      <c r="H1559" s="635"/>
      <c r="I1559" s="636"/>
      <c r="J1559" s="3" t="str">
        <f t="shared" si="82"/>
        <v/>
      </c>
      <c r="K1559" s="284"/>
    </row>
    <row r="1560" spans="2:11" ht="16.2" hidden="1">
      <c r="B1560" s="236"/>
      <c r="C1560" s="242">
        <v>5219</v>
      </c>
      <c r="D1560" s="243" t="s">
        <v>273</v>
      </c>
      <c r="E1560" s="632"/>
      <c r="F1560" s="633"/>
      <c r="G1560" s="634"/>
      <c r="H1560" s="632"/>
      <c r="I1560" s="633"/>
      <c r="J1560" s="3" t="str">
        <f t="shared" ref="J1560:J1579" si="83">(IF(OR($E1560&lt;&gt;0,$F1560&lt;&gt;0,$G1560&lt;&gt;0,$H1560&lt;&gt;0,$I1560&lt;&gt;0),$J$2,""))</f>
        <v/>
      </c>
      <c r="K1560" s="284"/>
    </row>
    <row r="1561" spans="2:11" hidden="1">
      <c r="B1561" s="234">
        <v>5300</v>
      </c>
      <c r="C1561" s="737" t="s">
        <v>274</v>
      </c>
      <c r="D1561" s="737"/>
      <c r="E1561" s="626">
        <f>SUM(E1562:E1563)</f>
        <v>0</v>
      </c>
      <c r="F1561" s="627">
        <f>SUM(F1562:F1563)</f>
        <v>0</v>
      </c>
      <c r="G1561" s="628">
        <f>SUM(G1562:G1563)</f>
        <v>0</v>
      </c>
      <c r="H1561" s="626">
        <f>SUM(H1562:H1563)</f>
        <v>0</v>
      </c>
      <c r="I1561" s="627">
        <f>SUM(I1562:I1563)</f>
        <v>0</v>
      </c>
      <c r="J1561" s="3" t="str">
        <f t="shared" si="83"/>
        <v/>
      </c>
      <c r="K1561" s="284"/>
    </row>
    <row r="1562" spans="2:11" hidden="1">
      <c r="B1562" s="236"/>
      <c r="C1562" s="237">
        <v>5301</v>
      </c>
      <c r="D1562" s="238" t="s">
        <v>275</v>
      </c>
      <c r="E1562" s="629"/>
      <c r="F1562" s="630"/>
      <c r="G1562" s="631"/>
      <c r="H1562" s="629"/>
      <c r="I1562" s="630"/>
      <c r="J1562" s="3" t="str">
        <f t="shared" si="83"/>
        <v/>
      </c>
      <c r="K1562" s="284"/>
    </row>
    <row r="1563" spans="2:11" ht="16.2" hidden="1">
      <c r="B1563" s="236"/>
      <c r="C1563" s="242">
        <v>5309</v>
      </c>
      <c r="D1563" s="243" t="s">
        <v>276</v>
      </c>
      <c r="E1563" s="632"/>
      <c r="F1563" s="633"/>
      <c r="G1563" s="634"/>
      <c r="H1563" s="632"/>
      <c r="I1563" s="633"/>
      <c r="J1563" s="3" t="str">
        <f t="shared" si="83"/>
        <v/>
      </c>
      <c r="K1563" s="284"/>
    </row>
    <row r="1564" spans="2:11" hidden="1">
      <c r="B1564" s="234">
        <v>5400</v>
      </c>
      <c r="C1564" s="737" t="s">
        <v>277</v>
      </c>
      <c r="D1564" s="737"/>
      <c r="E1564" s="641"/>
      <c r="F1564" s="642"/>
      <c r="G1564" s="643"/>
      <c r="H1564" s="641"/>
      <c r="I1564" s="642"/>
      <c r="J1564" s="3" t="str">
        <f t="shared" si="83"/>
        <v/>
      </c>
      <c r="K1564" s="284"/>
    </row>
    <row r="1565" spans="2:11" hidden="1">
      <c r="B1565" s="168">
        <v>5500</v>
      </c>
      <c r="C1565" s="730" t="s">
        <v>278</v>
      </c>
      <c r="D1565" s="730"/>
      <c r="E1565" s="626">
        <f>SUM(E1566:E1569)</f>
        <v>0</v>
      </c>
      <c r="F1565" s="627">
        <f>SUM(F1566:F1569)</f>
        <v>0</v>
      </c>
      <c r="G1565" s="628">
        <f>SUM(G1566:G1569)</f>
        <v>0</v>
      </c>
      <c r="H1565" s="626">
        <f>SUM(H1566:H1569)</f>
        <v>0</v>
      </c>
      <c r="I1565" s="627">
        <f>SUM(I1566:I1569)</f>
        <v>0</v>
      </c>
      <c r="J1565" s="3" t="str">
        <f t="shared" si="83"/>
        <v/>
      </c>
      <c r="K1565" s="284"/>
    </row>
    <row r="1566" spans="2:11" ht="16.2" hidden="1">
      <c r="B1566" s="230"/>
      <c r="C1566" s="172">
        <v>5501</v>
      </c>
      <c r="D1566" s="192" t="s">
        <v>279</v>
      </c>
      <c r="E1566" s="629"/>
      <c r="F1566" s="630"/>
      <c r="G1566" s="631"/>
      <c r="H1566" s="629"/>
      <c r="I1566" s="630"/>
      <c r="J1566" s="3" t="str">
        <f t="shared" si="83"/>
        <v/>
      </c>
      <c r="K1566" s="284"/>
    </row>
    <row r="1567" spans="2:11" ht="16.2" hidden="1">
      <c r="B1567" s="230"/>
      <c r="C1567" s="180">
        <v>5502</v>
      </c>
      <c r="D1567" s="181" t="s">
        <v>280</v>
      </c>
      <c r="E1567" s="635"/>
      <c r="F1567" s="636"/>
      <c r="G1567" s="637"/>
      <c r="H1567" s="635"/>
      <c r="I1567" s="636"/>
      <c r="J1567" s="3" t="str">
        <f t="shared" si="83"/>
        <v/>
      </c>
      <c r="K1567" s="284"/>
    </row>
    <row r="1568" spans="2:11" ht="16.2" hidden="1">
      <c r="B1568" s="230"/>
      <c r="C1568" s="180">
        <v>5503</v>
      </c>
      <c r="D1568" s="231" t="s">
        <v>281</v>
      </c>
      <c r="E1568" s="635"/>
      <c r="F1568" s="636"/>
      <c r="G1568" s="637"/>
      <c r="H1568" s="635"/>
      <c r="I1568" s="636"/>
      <c r="J1568" s="3" t="str">
        <f t="shared" si="83"/>
        <v/>
      </c>
      <c r="K1568" s="284"/>
    </row>
    <row r="1569" spans="2:11" ht="16.2" hidden="1">
      <c r="B1569" s="230"/>
      <c r="C1569" s="175">
        <v>5504</v>
      </c>
      <c r="D1569" s="208" t="s">
        <v>282</v>
      </c>
      <c r="E1569" s="632"/>
      <c r="F1569" s="633"/>
      <c r="G1569" s="634"/>
      <c r="H1569" s="632"/>
      <c r="I1569" s="633"/>
      <c r="J1569" s="3" t="str">
        <f t="shared" si="83"/>
        <v/>
      </c>
      <c r="K1569" s="284"/>
    </row>
    <row r="1570" spans="2:11" ht="16.2" hidden="1">
      <c r="B1570" s="234">
        <v>5700</v>
      </c>
      <c r="C1570" s="738" t="s">
        <v>283</v>
      </c>
      <c r="D1570" s="738"/>
      <c r="E1570" s="626">
        <f>SUM(E1571:E1573)</f>
        <v>0</v>
      </c>
      <c r="F1570" s="627">
        <f>SUM(F1571:F1573)</f>
        <v>0</v>
      </c>
      <c r="G1570" s="628">
        <f>SUM(G1571:G1573)</f>
        <v>0</v>
      </c>
      <c r="H1570" s="626">
        <f>SUM(H1571:H1573)</f>
        <v>0</v>
      </c>
      <c r="I1570" s="627">
        <f>SUM(I1571:I1573)</f>
        <v>0</v>
      </c>
      <c r="J1570" s="3" t="str">
        <f t="shared" si="83"/>
        <v/>
      </c>
      <c r="K1570" s="284"/>
    </row>
    <row r="1571" spans="2:11" ht="16.2" hidden="1">
      <c r="B1571" s="236"/>
      <c r="C1571" s="237">
        <v>5701</v>
      </c>
      <c r="D1571" s="238" t="s">
        <v>284</v>
      </c>
      <c r="E1571" s="629"/>
      <c r="F1571" s="630"/>
      <c r="G1571" s="631"/>
      <c r="H1571" s="629"/>
      <c r="I1571" s="630"/>
      <c r="J1571" s="3" t="str">
        <f t="shared" si="83"/>
        <v/>
      </c>
      <c r="K1571" s="284"/>
    </row>
    <row r="1572" spans="2:11" ht="16.2" hidden="1">
      <c r="B1572" s="236"/>
      <c r="C1572" s="244">
        <v>5702</v>
      </c>
      <c r="D1572" s="245" t="s">
        <v>285</v>
      </c>
      <c r="E1572" s="645"/>
      <c r="F1572" s="646"/>
      <c r="G1572" s="647"/>
      <c r="H1572" s="645"/>
      <c r="I1572" s="646"/>
      <c r="J1572" s="3" t="str">
        <f t="shared" si="83"/>
        <v/>
      </c>
      <c r="K1572" s="284"/>
    </row>
    <row r="1573" spans="2:11" hidden="1">
      <c r="B1573" s="179"/>
      <c r="C1573" s="246">
        <v>4071</v>
      </c>
      <c r="D1573" s="247" t="s">
        <v>286</v>
      </c>
      <c r="E1573" s="670"/>
      <c r="F1573" s="671"/>
      <c r="G1573" s="672"/>
      <c r="H1573" s="670"/>
      <c r="I1573" s="671"/>
      <c r="J1573" s="3" t="str">
        <f t="shared" si="83"/>
        <v/>
      </c>
      <c r="K1573" s="284"/>
    </row>
    <row r="1574" spans="2:11" hidden="1">
      <c r="B1574" s="387"/>
      <c r="C1574" s="739" t="s">
        <v>287</v>
      </c>
      <c r="D1574" s="739"/>
      <c r="E1574" s="673"/>
      <c r="F1574" s="673"/>
      <c r="G1574" s="673"/>
      <c r="H1574" s="673"/>
      <c r="I1574" s="673"/>
      <c r="J1574" s="3" t="str">
        <f t="shared" si="83"/>
        <v/>
      </c>
      <c r="K1574" s="284"/>
    </row>
    <row r="1575" spans="2:11" hidden="1">
      <c r="B1575" s="251">
        <v>98</v>
      </c>
      <c r="C1575" s="739" t="s">
        <v>287</v>
      </c>
      <c r="D1575" s="739"/>
      <c r="E1575" s="674"/>
      <c r="F1575" s="675"/>
      <c r="G1575" s="676"/>
      <c r="H1575" s="676"/>
      <c r="I1575" s="676"/>
      <c r="J1575" s="3" t="str">
        <f t="shared" si="83"/>
        <v/>
      </c>
      <c r="K1575" s="284"/>
    </row>
    <row r="1576" spans="2:11" hidden="1">
      <c r="B1576" s="677"/>
      <c r="C1576" s="678"/>
      <c r="D1576" s="679"/>
      <c r="E1576" s="680"/>
      <c r="F1576" s="680"/>
      <c r="G1576" s="680"/>
      <c r="H1576" s="680"/>
      <c r="I1576" s="680"/>
      <c r="J1576" s="3" t="str">
        <f t="shared" si="83"/>
        <v/>
      </c>
      <c r="K1576" s="284"/>
    </row>
    <row r="1577" spans="2:11" hidden="1">
      <c r="B1577" s="681"/>
      <c r="C1577" s="15"/>
      <c r="D1577" s="682"/>
      <c r="E1577" s="136"/>
      <c r="F1577" s="136"/>
      <c r="G1577" s="136"/>
      <c r="H1577" s="136"/>
      <c r="I1577" s="136"/>
      <c r="J1577" s="3" t="str">
        <f t="shared" si="83"/>
        <v/>
      </c>
      <c r="K1577" s="284"/>
    </row>
    <row r="1578" spans="2:11" hidden="1">
      <c r="B1578" s="681"/>
      <c r="C1578" s="15"/>
      <c r="D1578" s="682"/>
      <c r="E1578" s="136"/>
      <c r="F1578" s="136"/>
      <c r="G1578" s="136"/>
      <c r="H1578" s="136"/>
      <c r="I1578" s="136"/>
      <c r="J1578" s="3" t="str">
        <f t="shared" si="83"/>
        <v/>
      </c>
      <c r="K1578" s="284"/>
    </row>
    <row r="1579" spans="2:11" ht="16.2">
      <c r="B1579" s="683"/>
      <c r="C1579" s="259" t="s">
        <v>171</v>
      </c>
      <c r="D1579" s="684">
        <f>+B1579</f>
        <v>0</v>
      </c>
      <c r="E1579" s="685">
        <f>SUM(E1464,E1467,E1473,E1481,E1482,E1500,E1504,E1510,E1513,E1514,E1515,E1516,E1517,E1526,E1532,E1533,E1534,E1535,E1542,E1546,E1547,E1548,E1549,E1552,E1553,E1561,E1564,E1565,E1570)+E1575</f>
        <v>50500</v>
      </c>
      <c r="F1579" s="686">
        <f>SUM(F1464,F1467,F1473,F1481,F1482,F1500,F1504,F1510,F1513,F1514,F1515,F1516,F1517,F1526,F1532,F1533,F1534,F1535,F1542,F1546,F1547,F1548,F1549,F1552,F1553,F1561,F1564,F1565,F1570)+F1575</f>
        <v>56100</v>
      </c>
      <c r="G1579" s="687">
        <f>SUM(G1464,G1467,G1473,G1481,G1482,G1500,G1504,G1510,G1513,G1514,G1515,G1516,G1517,G1526,G1532,G1533,G1534,G1535,G1542,G1546,G1547,G1548,G1549,G1552,G1553,G1561,G1564,G1565,G1570)+G1575</f>
        <v>58200</v>
      </c>
      <c r="H1579" s="685">
        <f>SUM(H1464,H1467,H1473,H1481,H1482,H1500,H1504,H1510,H1513,H1514,H1515,H1516,H1517,H1526,H1532,H1533,H1534,H1535,H1542,H1546,H1547,H1548,H1549,H1552,H1553,H1561,H1564,H1565,H1570)+H1575</f>
        <v>57800</v>
      </c>
      <c r="I1579" s="686">
        <f>SUM(I1464,I1467,I1473,I1481,I1482,I1500,I1504,I1510,I1513,I1514,I1515,I1516,I1517,I1526,I1532,I1533,I1534,I1535,I1542,I1546,I1547,I1548,I1549,I1552,I1553,I1561,I1564,I1565,I1570)+I1575</f>
        <v>60400</v>
      </c>
      <c r="J1579" s="3">
        <f t="shared" si="83"/>
        <v>1</v>
      </c>
      <c r="K1579" s="688" t="str">
        <f>LEFT(C1461,1)</f>
        <v>8</v>
      </c>
    </row>
    <row r="1580" spans="2:11">
      <c r="B1580" s="689" t="s">
        <v>1762</v>
      </c>
      <c r="C1580" s="690"/>
      <c r="J1580" s="3">
        <v>1</v>
      </c>
    </row>
    <row r="1581" spans="2:11">
      <c r="B1581" s="691"/>
      <c r="C1581" s="691"/>
      <c r="D1581" s="692"/>
      <c r="E1581" s="691"/>
      <c r="F1581" s="691"/>
      <c r="G1581" s="691"/>
      <c r="H1581" s="691"/>
      <c r="I1581" s="691"/>
      <c r="J1581" s="3">
        <v>1</v>
      </c>
    </row>
    <row r="1582" spans="2:11">
      <c r="B1582" s="584"/>
      <c r="C1582" s="584"/>
      <c r="D1582" s="584"/>
      <c r="E1582" s="584"/>
      <c r="F1582" s="584"/>
      <c r="G1582" s="584"/>
      <c r="H1582" s="584"/>
      <c r="I1582" s="584"/>
      <c r="J1582" s="3">
        <v>1</v>
      </c>
    </row>
    <row r="1583" spans="2:11" hidden="1">
      <c r="B1583" s="584"/>
      <c r="C1583" s="584"/>
      <c r="D1583" s="584"/>
      <c r="E1583" s="584"/>
      <c r="F1583" s="584"/>
      <c r="G1583" s="584"/>
      <c r="H1583" s="584"/>
      <c r="I1583" s="584"/>
      <c r="J1583" s="3" t="str">
        <f>(IF(OR($E1583&lt;&gt;0,$F1583&lt;&gt;0,$G1583&lt;&gt;0,$H1583&lt;&gt;0,$I1583&lt;&gt;0),$J$2,""))</f>
        <v/>
      </c>
    </row>
    <row r="1584" spans="2:11" hidden="1">
      <c r="B1584" s="293"/>
      <c r="C1584" s="293"/>
      <c r="D1584" s="360"/>
      <c r="E1584" s="592"/>
      <c r="F1584" s="592"/>
      <c r="G1584" s="592"/>
      <c r="H1584" s="592"/>
      <c r="I1584" s="592"/>
      <c r="J1584" s="3" t="str">
        <f>(IF(OR($E1584&lt;&gt;0,$F1584&lt;&gt;0,$G1584&lt;&gt;0,$H1584&lt;&gt;0,$I1584&lt;&gt;0),$J$2,""))</f>
        <v/>
      </c>
    </row>
    <row r="1585" spans="2:10">
      <c r="B1585" s="293"/>
      <c r="C1585" s="593"/>
      <c r="D1585" s="594"/>
      <c r="E1585" s="592"/>
      <c r="F1585" s="592"/>
      <c r="G1585" s="592"/>
      <c r="H1585" s="592"/>
      <c r="I1585" s="592"/>
      <c r="J1585" s="3">
        <v>1</v>
      </c>
    </row>
    <row r="1586" spans="2:10">
      <c r="B1586" s="734" t="str">
        <f>$B$7</f>
        <v>ПРОГНОЗА ЗА ПЕРИОДА 2022-2025 г. НА ПОСТЪПЛЕНИЯТА ОТ МЕСТНИ ПРИХОДИ  И НА РАЗХОДИТЕ ЗА МЕСТНИ ДЕЙНОСТИ</v>
      </c>
      <c r="C1586" s="734"/>
      <c r="D1586" s="734"/>
      <c r="E1586" s="596"/>
      <c r="F1586" s="147"/>
      <c r="G1586" s="147"/>
      <c r="H1586" s="147"/>
      <c r="I1586" s="147"/>
      <c r="J1586" s="3">
        <v>1</v>
      </c>
    </row>
    <row r="1587" spans="2:10">
      <c r="B1587" s="142"/>
      <c r="C1587" s="257"/>
      <c r="D1587" s="263"/>
      <c r="E1587" s="597" t="s">
        <v>9</v>
      </c>
      <c r="F1587" s="597" t="s">
        <v>10</v>
      </c>
      <c r="G1587" s="598" t="s">
        <v>1756</v>
      </c>
      <c r="H1587" s="599"/>
      <c r="I1587" s="600"/>
      <c r="J1587" s="3">
        <v>1</v>
      </c>
    </row>
    <row r="1588" spans="2:10" ht="17.399999999999999">
      <c r="B1588" s="696" t="str">
        <f>$B$9</f>
        <v>Маджарово</v>
      </c>
      <c r="C1588" s="696"/>
      <c r="D1588" s="696"/>
      <c r="E1588" s="20">
        <f>$E$9</f>
        <v>44562</v>
      </c>
      <c r="F1588" s="21">
        <f>$F$9</f>
        <v>46022</v>
      </c>
      <c r="G1588" s="147"/>
      <c r="H1588" s="147"/>
      <c r="I1588" s="147"/>
      <c r="J1588" s="3">
        <v>1</v>
      </c>
    </row>
    <row r="1589" spans="2:10">
      <c r="B1589" s="142" t="str">
        <f>$B$10</f>
        <v>(наименование на разпоредителя с бюджет)</v>
      </c>
      <c r="C1589" s="142"/>
      <c r="D1589" s="143"/>
      <c r="E1589" s="147"/>
      <c r="F1589" s="147"/>
      <c r="G1589" s="147"/>
      <c r="H1589" s="147"/>
      <c r="I1589" s="147"/>
      <c r="J1589" s="3">
        <v>1</v>
      </c>
    </row>
    <row r="1590" spans="2:10">
      <c r="B1590" s="142"/>
      <c r="C1590" s="142"/>
      <c r="D1590" s="143"/>
      <c r="E1590" s="147"/>
      <c r="F1590" s="147"/>
      <c r="G1590" s="147"/>
      <c r="H1590" s="147"/>
      <c r="I1590" s="147"/>
      <c r="J1590" s="3">
        <v>1</v>
      </c>
    </row>
    <row r="1591" spans="2:10" ht="18">
      <c r="B1591" s="735" t="str">
        <f>$B$12</f>
        <v>Маджарово</v>
      </c>
      <c r="C1591" s="735"/>
      <c r="D1591" s="735"/>
      <c r="E1591" s="601" t="s">
        <v>174</v>
      </c>
      <c r="F1591" s="602" t="str">
        <f>$F$12</f>
        <v>7604</v>
      </c>
      <c r="G1591" s="147"/>
      <c r="H1591" s="147"/>
      <c r="I1591" s="147"/>
      <c r="J1591" s="3">
        <v>1</v>
      </c>
    </row>
    <row r="1592" spans="2:10">
      <c r="B1592" s="144" t="str">
        <f>$B$13</f>
        <v>(наименование на първостепенния разпоредител с бюджет)</v>
      </c>
      <c r="C1592" s="142"/>
      <c r="D1592" s="143"/>
      <c r="E1592" s="596"/>
      <c r="F1592" s="147"/>
      <c r="G1592" s="147"/>
      <c r="H1592" s="147"/>
      <c r="I1592" s="147"/>
      <c r="J1592" s="3">
        <v>1</v>
      </c>
    </row>
    <row r="1593" spans="2:10">
      <c r="B1593" s="146"/>
      <c r="C1593" s="147"/>
      <c r="D1593" s="295"/>
      <c r="E1593" s="136"/>
      <c r="F1593" s="136"/>
      <c r="G1593" s="136"/>
      <c r="H1593" s="136"/>
      <c r="I1593" s="136"/>
      <c r="J1593" s="3">
        <v>1</v>
      </c>
    </row>
    <row r="1594" spans="2:10">
      <c r="B1594" s="142"/>
      <c r="C1594" s="257"/>
      <c r="D1594" s="263"/>
      <c r="E1594" s="147"/>
      <c r="F1594" s="147"/>
      <c r="G1594" s="147"/>
      <c r="H1594" s="147"/>
      <c r="I1594" s="147"/>
      <c r="J1594" s="3">
        <v>1</v>
      </c>
    </row>
    <row r="1595" spans="2:10" ht="16.8">
      <c r="B1595" s="152"/>
      <c r="C1595" s="153"/>
      <c r="D1595" s="603" t="s">
        <v>1757</v>
      </c>
      <c r="E1595" s="35" t="str">
        <f>$E$19</f>
        <v>Годишен отчет</v>
      </c>
      <c r="F1595" s="36" t="str">
        <f>$F$19</f>
        <v>Бюджет</v>
      </c>
      <c r="G1595" s="36" t="str">
        <f>$G$19</f>
        <v>Прогноза</v>
      </c>
      <c r="H1595" s="36" t="str">
        <f>$H$19</f>
        <v>Прогноза</v>
      </c>
      <c r="I1595" s="36" t="str">
        <f>$I$19</f>
        <v>Прогноза</v>
      </c>
      <c r="J1595" s="3">
        <v>1</v>
      </c>
    </row>
    <row r="1596" spans="2:10" ht="16.2">
      <c r="B1596" s="155" t="s">
        <v>19</v>
      </c>
      <c r="C1596" s="156" t="s">
        <v>20</v>
      </c>
      <c r="D1596" s="604" t="s">
        <v>1758</v>
      </c>
      <c r="E1596" s="40">
        <f>$E$20</f>
        <v>2021</v>
      </c>
      <c r="F1596" s="41">
        <f>$F$20</f>
        <v>2022</v>
      </c>
      <c r="G1596" s="41">
        <f>$G$20</f>
        <v>2023</v>
      </c>
      <c r="H1596" s="41">
        <f>$H$20</f>
        <v>2024</v>
      </c>
      <c r="I1596" s="41">
        <f>$I$20</f>
        <v>2025</v>
      </c>
      <c r="J1596" s="3">
        <v>1</v>
      </c>
    </row>
    <row r="1597" spans="2:10" ht="18">
      <c r="B1597" s="159"/>
      <c r="C1597" s="160"/>
      <c r="D1597" s="605" t="s">
        <v>177</v>
      </c>
      <c r="E1597" s="46"/>
      <c r="F1597" s="47"/>
      <c r="G1597" s="48"/>
      <c r="H1597" s="46"/>
      <c r="I1597" s="47"/>
      <c r="J1597" s="3">
        <v>1</v>
      </c>
    </row>
    <row r="1598" spans="2:10">
      <c r="B1598" s="606"/>
      <c r="C1598" s="607" t="e">
        <f>VLOOKUP(D1598,OP_LIST2,2,FALSE)</f>
        <v>#N/A</v>
      </c>
      <c r="D1598" s="608"/>
      <c r="E1598" s="609"/>
      <c r="F1598" s="610"/>
      <c r="G1598" s="611"/>
      <c r="H1598" s="609"/>
      <c r="I1598" s="610"/>
      <c r="J1598" s="3">
        <v>1</v>
      </c>
    </row>
    <row r="1599" spans="2:10">
      <c r="B1599" s="612"/>
      <c r="C1599" s="613">
        <f>VLOOKUP(D1600,GROUPS2,2,FALSE)</f>
        <v>803</v>
      </c>
      <c r="D1599" s="608" t="s">
        <v>1759</v>
      </c>
      <c r="E1599" s="614"/>
      <c r="F1599" s="615"/>
      <c r="G1599" s="616"/>
      <c r="H1599" s="614"/>
      <c r="I1599" s="615"/>
      <c r="J1599" s="3">
        <v>1</v>
      </c>
    </row>
    <row r="1600" spans="2:10">
      <c r="B1600" s="617"/>
      <c r="C1600" s="618">
        <f>+C1599</f>
        <v>803</v>
      </c>
      <c r="D1600" s="619" t="s">
        <v>1737</v>
      </c>
      <c r="E1600" s="614"/>
      <c r="F1600" s="615"/>
      <c r="G1600" s="616"/>
      <c r="H1600" s="614"/>
      <c r="I1600" s="615"/>
      <c r="J1600" s="3">
        <v>1</v>
      </c>
    </row>
    <row r="1601" spans="2:11">
      <c r="B1601" s="620"/>
      <c r="C1601" s="621"/>
      <c r="D1601" s="622" t="s">
        <v>1760</v>
      </c>
      <c r="E1601" s="623"/>
      <c r="F1601" s="624"/>
      <c r="G1601" s="625"/>
      <c r="H1601" s="623"/>
      <c r="I1601" s="624"/>
      <c r="J1601" s="3">
        <v>1</v>
      </c>
    </row>
    <row r="1602" spans="2:11" hidden="1">
      <c r="B1602" s="168">
        <v>100</v>
      </c>
      <c r="C1602" s="727" t="s">
        <v>178</v>
      </c>
      <c r="D1602" s="727"/>
      <c r="E1602" s="626">
        <f>SUM(E1603:E1604)</f>
        <v>0</v>
      </c>
      <c r="F1602" s="627">
        <f>SUM(F1603:F1604)</f>
        <v>0</v>
      </c>
      <c r="G1602" s="628">
        <f>SUM(G1603:G1604)</f>
        <v>0</v>
      </c>
      <c r="H1602" s="626">
        <f>SUM(H1603:H1604)</f>
        <v>0</v>
      </c>
      <c r="I1602" s="627">
        <f>SUM(I1603:I1604)</f>
        <v>0</v>
      </c>
      <c r="J1602" s="3" t="str">
        <f t="shared" ref="J1602:J1633" si="84">(IF(OR($E1602&lt;&gt;0,$F1602&lt;&gt;0,$G1602&lt;&gt;0,$H1602&lt;&gt;0,$I1602&lt;&gt;0),$J$2,""))</f>
        <v/>
      </c>
      <c r="K1602" s="284"/>
    </row>
    <row r="1603" spans="2:11" ht="16.2" hidden="1">
      <c r="B1603" s="171"/>
      <c r="C1603" s="172">
        <v>101</v>
      </c>
      <c r="D1603" s="173" t="s">
        <v>179</v>
      </c>
      <c r="E1603" s="629"/>
      <c r="F1603" s="630"/>
      <c r="G1603" s="631"/>
      <c r="H1603" s="629"/>
      <c r="I1603" s="630"/>
      <c r="J1603" s="3" t="str">
        <f t="shared" si="84"/>
        <v/>
      </c>
      <c r="K1603" s="284"/>
    </row>
    <row r="1604" spans="2:11" ht="16.2" hidden="1">
      <c r="B1604" s="171"/>
      <c r="C1604" s="175">
        <v>102</v>
      </c>
      <c r="D1604" s="176" t="s">
        <v>180</v>
      </c>
      <c r="E1604" s="632"/>
      <c r="F1604" s="633"/>
      <c r="G1604" s="634"/>
      <c r="H1604" s="632"/>
      <c r="I1604" s="633"/>
      <c r="J1604" s="3" t="str">
        <f t="shared" si="84"/>
        <v/>
      </c>
      <c r="K1604" s="284"/>
    </row>
    <row r="1605" spans="2:11" hidden="1">
      <c r="B1605" s="168">
        <v>200</v>
      </c>
      <c r="C1605" s="728" t="s">
        <v>181</v>
      </c>
      <c r="D1605" s="728"/>
      <c r="E1605" s="626">
        <f>SUM(E1606:E1610)</f>
        <v>0</v>
      </c>
      <c r="F1605" s="627">
        <f>SUM(F1606:F1610)</f>
        <v>0</v>
      </c>
      <c r="G1605" s="628">
        <f>SUM(G1606:G1610)</f>
        <v>0</v>
      </c>
      <c r="H1605" s="626">
        <f>SUM(H1606:H1610)</f>
        <v>0</v>
      </c>
      <c r="I1605" s="627">
        <f>SUM(I1606:I1610)</f>
        <v>0</v>
      </c>
      <c r="J1605" s="3" t="str">
        <f t="shared" si="84"/>
        <v/>
      </c>
      <c r="K1605" s="284"/>
    </row>
    <row r="1606" spans="2:11" ht="16.2" hidden="1">
      <c r="B1606" s="178"/>
      <c r="C1606" s="172">
        <v>201</v>
      </c>
      <c r="D1606" s="173" t="s">
        <v>182</v>
      </c>
      <c r="E1606" s="629"/>
      <c r="F1606" s="630"/>
      <c r="G1606" s="631"/>
      <c r="H1606" s="629"/>
      <c r="I1606" s="630"/>
      <c r="J1606" s="3" t="str">
        <f t="shared" si="84"/>
        <v/>
      </c>
      <c r="K1606" s="284"/>
    </row>
    <row r="1607" spans="2:11" ht="16.2" hidden="1">
      <c r="B1607" s="179"/>
      <c r="C1607" s="180">
        <v>202</v>
      </c>
      <c r="D1607" s="181" t="s">
        <v>183</v>
      </c>
      <c r="E1607" s="635"/>
      <c r="F1607" s="636"/>
      <c r="G1607" s="637"/>
      <c r="H1607" s="635"/>
      <c r="I1607" s="636"/>
      <c r="J1607" s="3" t="str">
        <f t="shared" si="84"/>
        <v/>
      </c>
      <c r="K1607" s="284"/>
    </row>
    <row r="1608" spans="2:11" ht="16.2" hidden="1">
      <c r="B1608" s="179"/>
      <c r="C1608" s="180">
        <v>205</v>
      </c>
      <c r="D1608" s="181" t="s">
        <v>184</v>
      </c>
      <c r="E1608" s="635"/>
      <c r="F1608" s="636"/>
      <c r="G1608" s="637"/>
      <c r="H1608" s="635"/>
      <c r="I1608" s="636"/>
      <c r="J1608" s="3" t="str">
        <f t="shared" si="84"/>
        <v/>
      </c>
      <c r="K1608" s="284"/>
    </row>
    <row r="1609" spans="2:11" ht="16.2" hidden="1">
      <c r="B1609" s="179"/>
      <c r="C1609" s="180">
        <v>208</v>
      </c>
      <c r="D1609" s="183" t="s">
        <v>185</v>
      </c>
      <c r="E1609" s="635"/>
      <c r="F1609" s="636"/>
      <c r="G1609" s="637"/>
      <c r="H1609" s="635"/>
      <c r="I1609" s="636"/>
      <c r="J1609" s="3" t="str">
        <f t="shared" si="84"/>
        <v/>
      </c>
      <c r="K1609" s="284"/>
    </row>
    <row r="1610" spans="2:11" ht="16.2" hidden="1">
      <c r="B1610" s="178"/>
      <c r="C1610" s="175">
        <v>209</v>
      </c>
      <c r="D1610" s="184" t="s">
        <v>186</v>
      </c>
      <c r="E1610" s="632"/>
      <c r="F1610" s="633"/>
      <c r="G1610" s="634"/>
      <c r="H1610" s="632"/>
      <c r="I1610" s="633"/>
      <c r="J1610" s="3" t="str">
        <f t="shared" si="84"/>
        <v/>
      </c>
      <c r="K1610" s="284"/>
    </row>
    <row r="1611" spans="2:11" hidden="1">
      <c r="B1611" s="168">
        <v>500</v>
      </c>
      <c r="C1611" s="728" t="s">
        <v>187</v>
      </c>
      <c r="D1611" s="728"/>
      <c r="E1611" s="626">
        <f>SUM(E1612:E1618)</f>
        <v>0</v>
      </c>
      <c r="F1611" s="627">
        <f>SUM(F1612:F1618)</f>
        <v>0</v>
      </c>
      <c r="G1611" s="628">
        <f>SUM(G1612:G1618)</f>
        <v>0</v>
      </c>
      <c r="H1611" s="626">
        <f>SUM(H1612:H1618)</f>
        <v>0</v>
      </c>
      <c r="I1611" s="627">
        <f>SUM(I1612:I1618)</f>
        <v>0</v>
      </c>
      <c r="J1611" s="3" t="str">
        <f t="shared" si="84"/>
        <v/>
      </c>
      <c r="K1611" s="284"/>
    </row>
    <row r="1612" spans="2:11" ht="16.2" hidden="1">
      <c r="B1612" s="178"/>
      <c r="C1612" s="185">
        <v>551</v>
      </c>
      <c r="D1612" s="186" t="s">
        <v>188</v>
      </c>
      <c r="E1612" s="629"/>
      <c r="F1612" s="630"/>
      <c r="G1612" s="631"/>
      <c r="H1612" s="629"/>
      <c r="I1612" s="630"/>
      <c r="J1612" s="3" t="str">
        <f t="shared" si="84"/>
        <v/>
      </c>
      <c r="K1612" s="284"/>
    </row>
    <row r="1613" spans="2:11" ht="16.2" hidden="1">
      <c r="B1613" s="178"/>
      <c r="C1613" s="187">
        <v>552</v>
      </c>
      <c r="D1613" s="188" t="s">
        <v>189</v>
      </c>
      <c r="E1613" s="635"/>
      <c r="F1613" s="636"/>
      <c r="G1613" s="637"/>
      <c r="H1613" s="635"/>
      <c r="I1613" s="636"/>
      <c r="J1613" s="3" t="str">
        <f t="shared" si="84"/>
        <v/>
      </c>
      <c r="K1613" s="284"/>
    </row>
    <row r="1614" spans="2:11" ht="16.2" hidden="1">
      <c r="B1614" s="189"/>
      <c r="C1614" s="187">
        <v>558</v>
      </c>
      <c r="D1614" s="190" t="s">
        <v>45</v>
      </c>
      <c r="E1614" s="638">
        <v>0</v>
      </c>
      <c r="F1614" s="639">
        <v>0</v>
      </c>
      <c r="G1614" s="640">
        <v>0</v>
      </c>
      <c r="H1614" s="638">
        <v>0</v>
      </c>
      <c r="I1614" s="639">
        <v>0</v>
      </c>
      <c r="J1614" s="3" t="str">
        <f t="shared" si="84"/>
        <v/>
      </c>
      <c r="K1614" s="284"/>
    </row>
    <row r="1615" spans="2:11" ht="16.2" hidden="1">
      <c r="B1615" s="189"/>
      <c r="C1615" s="187">
        <v>560</v>
      </c>
      <c r="D1615" s="190" t="s">
        <v>190</v>
      </c>
      <c r="E1615" s="635"/>
      <c r="F1615" s="636"/>
      <c r="G1615" s="637"/>
      <c r="H1615" s="635"/>
      <c r="I1615" s="636"/>
      <c r="J1615" s="3" t="str">
        <f t="shared" si="84"/>
        <v/>
      </c>
      <c r="K1615" s="284"/>
    </row>
    <row r="1616" spans="2:11" ht="16.2" hidden="1">
      <c r="B1616" s="189"/>
      <c r="C1616" s="187">
        <v>580</v>
      </c>
      <c r="D1616" s="188" t="s">
        <v>191</v>
      </c>
      <c r="E1616" s="635"/>
      <c r="F1616" s="636"/>
      <c r="G1616" s="637"/>
      <c r="H1616" s="635"/>
      <c r="I1616" s="636"/>
      <c r="J1616" s="3" t="str">
        <f t="shared" si="84"/>
        <v/>
      </c>
      <c r="K1616" s="284"/>
    </row>
    <row r="1617" spans="2:11" hidden="1">
      <c r="B1617" s="178"/>
      <c r="C1617" s="187">
        <v>588</v>
      </c>
      <c r="D1617" s="188" t="s">
        <v>192</v>
      </c>
      <c r="E1617" s="638">
        <v>0</v>
      </c>
      <c r="F1617" s="639">
        <v>0</v>
      </c>
      <c r="G1617" s="640">
        <v>0</v>
      </c>
      <c r="H1617" s="638">
        <v>0</v>
      </c>
      <c r="I1617" s="639">
        <v>0</v>
      </c>
      <c r="J1617" s="3" t="str">
        <f t="shared" si="84"/>
        <v/>
      </c>
      <c r="K1617" s="284"/>
    </row>
    <row r="1618" spans="2:11" ht="31.8" hidden="1">
      <c r="B1618" s="178"/>
      <c r="C1618" s="175">
        <v>590</v>
      </c>
      <c r="D1618" s="191" t="s">
        <v>193</v>
      </c>
      <c r="E1618" s="632"/>
      <c r="F1618" s="633"/>
      <c r="G1618" s="634"/>
      <c r="H1618" s="632"/>
      <c r="I1618" s="633"/>
      <c r="J1618" s="3" t="str">
        <f t="shared" si="84"/>
        <v/>
      </c>
      <c r="K1618" s="284"/>
    </row>
    <row r="1619" spans="2:11" hidden="1">
      <c r="B1619" s="168">
        <v>800</v>
      </c>
      <c r="C1619" s="729" t="s">
        <v>194</v>
      </c>
      <c r="D1619" s="729"/>
      <c r="E1619" s="641"/>
      <c r="F1619" s="642"/>
      <c r="G1619" s="643"/>
      <c r="H1619" s="641"/>
      <c r="I1619" s="642"/>
      <c r="J1619" s="3" t="str">
        <f t="shared" si="84"/>
        <v/>
      </c>
      <c r="K1619" s="284"/>
    </row>
    <row r="1620" spans="2:11">
      <c r="B1620" s="168">
        <v>1000</v>
      </c>
      <c r="C1620" s="728" t="s">
        <v>195</v>
      </c>
      <c r="D1620" s="728"/>
      <c r="E1620" s="626">
        <f>SUM(E1621:E1637)</f>
        <v>110600</v>
      </c>
      <c r="F1620" s="627">
        <f>SUM(F1621:F1637)</f>
        <v>234900</v>
      </c>
      <c r="G1620" s="628">
        <f>SUM(G1621:G1637)</f>
        <v>115400</v>
      </c>
      <c r="H1620" s="626">
        <f>SUM(H1621:H1637)</f>
        <v>115400</v>
      </c>
      <c r="I1620" s="627">
        <f>SUM(I1621:I1637)</f>
        <v>115400</v>
      </c>
      <c r="J1620" s="3">
        <f t="shared" si="84"/>
        <v>1</v>
      </c>
      <c r="K1620" s="284"/>
    </row>
    <row r="1621" spans="2:11" hidden="1">
      <c r="B1621" s="179"/>
      <c r="C1621" s="172">
        <v>1011</v>
      </c>
      <c r="D1621" s="192" t="s">
        <v>196</v>
      </c>
      <c r="E1621" s="629"/>
      <c r="F1621" s="630"/>
      <c r="G1621" s="631"/>
      <c r="H1621" s="629"/>
      <c r="I1621" s="630"/>
      <c r="J1621" s="3" t="str">
        <f t="shared" si="84"/>
        <v/>
      </c>
      <c r="K1621" s="284"/>
    </row>
    <row r="1622" spans="2:11" hidden="1">
      <c r="B1622" s="179"/>
      <c r="C1622" s="180">
        <v>1012</v>
      </c>
      <c r="D1622" s="181" t="s">
        <v>197</v>
      </c>
      <c r="E1622" s="635"/>
      <c r="F1622" s="636"/>
      <c r="G1622" s="637"/>
      <c r="H1622" s="635"/>
      <c r="I1622" s="636"/>
      <c r="J1622" s="3" t="str">
        <f t="shared" si="84"/>
        <v/>
      </c>
      <c r="K1622" s="284"/>
    </row>
    <row r="1623" spans="2:11" hidden="1">
      <c r="B1623" s="179"/>
      <c r="C1623" s="180">
        <v>1013</v>
      </c>
      <c r="D1623" s="181" t="s">
        <v>198</v>
      </c>
      <c r="E1623" s="635"/>
      <c r="F1623" s="636"/>
      <c r="G1623" s="637"/>
      <c r="H1623" s="635"/>
      <c r="I1623" s="636"/>
      <c r="J1623" s="3" t="str">
        <f t="shared" si="84"/>
        <v/>
      </c>
      <c r="K1623" s="284"/>
    </row>
    <row r="1624" spans="2:11" hidden="1">
      <c r="B1624" s="179"/>
      <c r="C1624" s="180">
        <v>1014</v>
      </c>
      <c r="D1624" s="181" t="s">
        <v>199</v>
      </c>
      <c r="E1624" s="635"/>
      <c r="F1624" s="636"/>
      <c r="G1624" s="637"/>
      <c r="H1624" s="635"/>
      <c r="I1624" s="636"/>
      <c r="J1624" s="3" t="str">
        <f t="shared" si="84"/>
        <v/>
      </c>
      <c r="K1624" s="284"/>
    </row>
    <row r="1625" spans="2:11" hidden="1">
      <c r="B1625" s="179"/>
      <c r="C1625" s="180">
        <v>1015</v>
      </c>
      <c r="D1625" s="181" t="s">
        <v>200</v>
      </c>
      <c r="E1625" s="635"/>
      <c r="F1625" s="636"/>
      <c r="G1625" s="637"/>
      <c r="H1625" s="635"/>
      <c r="I1625" s="636"/>
      <c r="J1625" s="3" t="str">
        <f t="shared" si="84"/>
        <v/>
      </c>
      <c r="K1625" s="284"/>
    </row>
    <row r="1626" spans="2:11" hidden="1">
      <c r="B1626" s="179"/>
      <c r="C1626" s="193">
        <v>1016</v>
      </c>
      <c r="D1626" s="194" t="s">
        <v>201</v>
      </c>
      <c r="E1626" s="645"/>
      <c r="F1626" s="646"/>
      <c r="G1626" s="647"/>
      <c r="H1626" s="645"/>
      <c r="I1626" s="646"/>
      <c r="J1626" s="3" t="str">
        <f t="shared" si="84"/>
        <v/>
      </c>
      <c r="K1626" s="284"/>
    </row>
    <row r="1627" spans="2:11" ht="16.2">
      <c r="B1627" s="171"/>
      <c r="C1627" s="196">
        <v>1020</v>
      </c>
      <c r="D1627" s="197" t="s">
        <v>202</v>
      </c>
      <c r="E1627" s="648">
        <v>34700</v>
      </c>
      <c r="F1627" s="649">
        <v>115400</v>
      </c>
      <c r="G1627" s="650">
        <v>115400</v>
      </c>
      <c r="H1627" s="648">
        <v>115400</v>
      </c>
      <c r="I1627" s="649">
        <v>115400</v>
      </c>
      <c r="J1627" s="3">
        <f t="shared" si="84"/>
        <v>1</v>
      </c>
      <c r="K1627" s="284"/>
    </row>
    <row r="1628" spans="2:11">
      <c r="B1628" s="179"/>
      <c r="C1628" s="199">
        <v>1030</v>
      </c>
      <c r="D1628" s="200" t="s">
        <v>203</v>
      </c>
      <c r="E1628" s="651">
        <v>75500</v>
      </c>
      <c r="F1628" s="652">
        <v>119500</v>
      </c>
      <c r="G1628" s="653">
        <v>0</v>
      </c>
      <c r="H1628" s="651">
        <v>0</v>
      </c>
      <c r="I1628" s="652">
        <v>0</v>
      </c>
      <c r="J1628" s="3">
        <f t="shared" si="84"/>
        <v>1</v>
      </c>
      <c r="K1628" s="284"/>
    </row>
    <row r="1629" spans="2:11" ht="16.2" hidden="1">
      <c r="B1629" s="179"/>
      <c r="C1629" s="196">
        <v>1051</v>
      </c>
      <c r="D1629" s="203" t="s">
        <v>204</v>
      </c>
      <c r="E1629" s="648"/>
      <c r="F1629" s="649"/>
      <c r="G1629" s="650"/>
      <c r="H1629" s="648"/>
      <c r="I1629" s="649"/>
      <c r="J1629" s="3" t="str">
        <f t="shared" si="84"/>
        <v/>
      </c>
      <c r="K1629" s="284"/>
    </row>
    <row r="1630" spans="2:11" ht="16.2" hidden="1">
      <c r="B1630" s="179"/>
      <c r="C1630" s="180">
        <v>1052</v>
      </c>
      <c r="D1630" s="181" t="s">
        <v>205</v>
      </c>
      <c r="E1630" s="635"/>
      <c r="F1630" s="636"/>
      <c r="G1630" s="637"/>
      <c r="H1630" s="635"/>
      <c r="I1630" s="636"/>
      <c r="J1630" s="3" t="str">
        <f t="shared" si="84"/>
        <v/>
      </c>
      <c r="K1630" s="284"/>
    </row>
    <row r="1631" spans="2:11" ht="16.2" hidden="1">
      <c r="B1631" s="179"/>
      <c r="C1631" s="199">
        <v>1053</v>
      </c>
      <c r="D1631" s="200" t="s">
        <v>206</v>
      </c>
      <c r="E1631" s="651"/>
      <c r="F1631" s="652"/>
      <c r="G1631" s="653"/>
      <c r="H1631" s="651"/>
      <c r="I1631" s="652"/>
      <c r="J1631" s="3" t="str">
        <f t="shared" si="84"/>
        <v/>
      </c>
      <c r="K1631" s="284"/>
    </row>
    <row r="1632" spans="2:11" ht="16.2" hidden="1">
      <c r="B1632" s="179"/>
      <c r="C1632" s="196">
        <v>1062</v>
      </c>
      <c r="D1632" s="197" t="s">
        <v>207</v>
      </c>
      <c r="E1632" s="648"/>
      <c r="F1632" s="649"/>
      <c r="G1632" s="650"/>
      <c r="H1632" s="648"/>
      <c r="I1632" s="649"/>
      <c r="J1632" s="3" t="str">
        <f t="shared" si="84"/>
        <v/>
      </c>
      <c r="K1632" s="284"/>
    </row>
    <row r="1633" spans="2:11" ht="16.2">
      <c r="B1633" s="179"/>
      <c r="C1633" s="199">
        <v>1063</v>
      </c>
      <c r="D1633" s="204" t="s">
        <v>208</v>
      </c>
      <c r="E1633" s="651">
        <v>400</v>
      </c>
      <c r="F1633" s="652">
        <v>0</v>
      </c>
      <c r="G1633" s="653">
        <v>0</v>
      </c>
      <c r="H1633" s="651">
        <v>0</v>
      </c>
      <c r="I1633" s="652">
        <v>0</v>
      </c>
      <c r="J1633" s="3">
        <f t="shared" si="84"/>
        <v>1</v>
      </c>
      <c r="K1633" s="284"/>
    </row>
    <row r="1634" spans="2:11" ht="16.2" hidden="1">
      <c r="B1634" s="179"/>
      <c r="C1634" s="205">
        <v>1069</v>
      </c>
      <c r="D1634" s="206" t="s">
        <v>209</v>
      </c>
      <c r="E1634" s="654"/>
      <c r="F1634" s="655"/>
      <c r="G1634" s="656"/>
      <c r="H1634" s="654"/>
      <c r="I1634" s="655"/>
      <c r="J1634" s="3" t="str">
        <f t="shared" ref="J1634:J1665" si="85">(IF(OR($E1634&lt;&gt;0,$F1634&lt;&gt;0,$G1634&lt;&gt;0,$H1634&lt;&gt;0,$I1634&lt;&gt;0),$J$2,""))</f>
        <v/>
      </c>
      <c r="K1634" s="284"/>
    </row>
    <row r="1635" spans="2:11" hidden="1">
      <c r="B1635" s="171"/>
      <c r="C1635" s="196">
        <v>1091</v>
      </c>
      <c r="D1635" s="203" t="s">
        <v>210</v>
      </c>
      <c r="E1635" s="648"/>
      <c r="F1635" s="649"/>
      <c r="G1635" s="650"/>
      <c r="H1635" s="648"/>
      <c r="I1635" s="649"/>
      <c r="J1635" s="3" t="str">
        <f t="shared" si="85"/>
        <v/>
      </c>
      <c r="K1635" s="284"/>
    </row>
    <row r="1636" spans="2:11" hidden="1">
      <c r="B1636" s="179"/>
      <c r="C1636" s="180">
        <v>1092</v>
      </c>
      <c r="D1636" s="181" t="s">
        <v>211</v>
      </c>
      <c r="E1636" s="635"/>
      <c r="F1636" s="636"/>
      <c r="G1636" s="637"/>
      <c r="H1636" s="635"/>
      <c r="I1636" s="636"/>
      <c r="J1636" s="3" t="str">
        <f t="shared" si="85"/>
        <v/>
      </c>
      <c r="K1636" s="284"/>
    </row>
    <row r="1637" spans="2:11" hidden="1">
      <c r="B1637" s="179"/>
      <c r="C1637" s="175">
        <v>1098</v>
      </c>
      <c r="D1637" s="208" t="s">
        <v>212</v>
      </c>
      <c r="E1637" s="632"/>
      <c r="F1637" s="633"/>
      <c r="G1637" s="634"/>
      <c r="H1637" s="632"/>
      <c r="I1637" s="633"/>
      <c r="J1637" s="3" t="str">
        <f t="shared" si="85"/>
        <v/>
      </c>
      <c r="K1637" s="284"/>
    </row>
    <row r="1638" spans="2:11" hidden="1">
      <c r="B1638" s="168">
        <v>1900</v>
      </c>
      <c r="C1638" s="730" t="s">
        <v>213</v>
      </c>
      <c r="D1638" s="730"/>
      <c r="E1638" s="626">
        <f>SUM(E1639:E1641)</f>
        <v>0</v>
      </c>
      <c r="F1638" s="627">
        <f>SUM(F1639:F1641)</f>
        <v>0</v>
      </c>
      <c r="G1638" s="628">
        <f>SUM(G1639:G1641)</f>
        <v>0</v>
      </c>
      <c r="H1638" s="626">
        <f>SUM(H1639:H1641)</f>
        <v>0</v>
      </c>
      <c r="I1638" s="627">
        <f>SUM(I1639:I1641)</f>
        <v>0</v>
      </c>
      <c r="J1638" s="3" t="str">
        <f t="shared" si="85"/>
        <v/>
      </c>
      <c r="K1638" s="284"/>
    </row>
    <row r="1639" spans="2:11" ht="16.2" hidden="1">
      <c r="B1639" s="179"/>
      <c r="C1639" s="172">
        <v>1901</v>
      </c>
      <c r="D1639" s="209" t="s">
        <v>214</v>
      </c>
      <c r="E1639" s="629">
        <v>0</v>
      </c>
      <c r="F1639" s="630">
        <v>0</v>
      </c>
      <c r="G1639" s="631">
        <v>0</v>
      </c>
      <c r="H1639" s="629">
        <v>0</v>
      </c>
      <c r="I1639" s="630">
        <v>0</v>
      </c>
      <c r="J1639" s="3" t="str">
        <f t="shared" si="85"/>
        <v/>
      </c>
      <c r="K1639" s="284"/>
    </row>
    <row r="1640" spans="2:11" ht="16.2" hidden="1">
      <c r="B1640" s="210"/>
      <c r="C1640" s="180">
        <v>1981</v>
      </c>
      <c r="D1640" s="211" t="s">
        <v>215</v>
      </c>
      <c r="E1640" s="635"/>
      <c r="F1640" s="636"/>
      <c r="G1640" s="637"/>
      <c r="H1640" s="635"/>
      <c r="I1640" s="636"/>
      <c r="J1640" s="3" t="str">
        <f t="shared" si="85"/>
        <v/>
      </c>
      <c r="K1640" s="284"/>
    </row>
    <row r="1641" spans="2:11" ht="16.2" hidden="1">
      <c r="B1641" s="179"/>
      <c r="C1641" s="175">
        <v>1991</v>
      </c>
      <c r="D1641" s="212" t="s">
        <v>216</v>
      </c>
      <c r="E1641" s="632"/>
      <c r="F1641" s="633"/>
      <c r="G1641" s="634"/>
      <c r="H1641" s="632"/>
      <c r="I1641" s="633"/>
      <c r="J1641" s="3" t="str">
        <f t="shared" si="85"/>
        <v/>
      </c>
      <c r="K1641" s="284"/>
    </row>
    <row r="1642" spans="2:11" hidden="1">
      <c r="B1642" s="168">
        <v>2100</v>
      </c>
      <c r="C1642" s="730" t="s">
        <v>217</v>
      </c>
      <c r="D1642" s="730"/>
      <c r="E1642" s="626">
        <f>SUM(E1643:E1647)</f>
        <v>0</v>
      </c>
      <c r="F1642" s="627">
        <f>SUM(F1643:F1647)</f>
        <v>0</v>
      </c>
      <c r="G1642" s="628">
        <f>SUM(G1643:G1647)</f>
        <v>0</v>
      </c>
      <c r="H1642" s="626">
        <f>SUM(H1643:H1647)</f>
        <v>0</v>
      </c>
      <c r="I1642" s="627">
        <f>SUM(I1643:I1647)</f>
        <v>0</v>
      </c>
      <c r="J1642" s="3" t="str">
        <f t="shared" si="85"/>
        <v/>
      </c>
      <c r="K1642" s="284"/>
    </row>
    <row r="1643" spans="2:11" ht="16.2" hidden="1">
      <c r="B1643" s="179"/>
      <c r="C1643" s="172">
        <v>2110</v>
      </c>
      <c r="D1643" s="213" t="s">
        <v>218</v>
      </c>
      <c r="E1643" s="629"/>
      <c r="F1643" s="630"/>
      <c r="G1643" s="631"/>
      <c r="H1643" s="629"/>
      <c r="I1643" s="630"/>
      <c r="J1643" s="3" t="str">
        <f t="shared" si="85"/>
        <v/>
      </c>
      <c r="K1643" s="284"/>
    </row>
    <row r="1644" spans="2:11" ht="16.2" hidden="1">
      <c r="B1644" s="210"/>
      <c r="C1644" s="180">
        <v>2120</v>
      </c>
      <c r="D1644" s="183" t="s">
        <v>219</v>
      </c>
      <c r="E1644" s="635"/>
      <c r="F1644" s="636"/>
      <c r="G1644" s="637"/>
      <c r="H1644" s="635"/>
      <c r="I1644" s="636"/>
      <c r="J1644" s="3" t="str">
        <f t="shared" si="85"/>
        <v/>
      </c>
      <c r="K1644" s="284"/>
    </row>
    <row r="1645" spans="2:11" ht="16.2" hidden="1">
      <c r="B1645" s="210"/>
      <c r="C1645" s="180">
        <v>2125</v>
      </c>
      <c r="D1645" s="183" t="s">
        <v>220</v>
      </c>
      <c r="E1645" s="638">
        <v>0</v>
      </c>
      <c r="F1645" s="639">
        <v>0</v>
      </c>
      <c r="G1645" s="640">
        <v>0</v>
      </c>
      <c r="H1645" s="638">
        <v>0</v>
      </c>
      <c r="I1645" s="639">
        <v>0</v>
      </c>
      <c r="J1645" s="3" t="str">
        <f t="shared" si="85"/>
        <v/>
      </c>
      <c r="K1645" s="284"/>
    </row>
    <row r="1646" spans="2:11" ht="16.2" hidden="1">
      <c r="B1646" s="178"/>
      <c r="C1646" s="180">
        <v>2140</v>
      </c>
      <c r="D1646" s="183" t="s">
        <v>221</v>
      </c>
      <c r="E1646" s="638">
        <v>0</v>
      </c>
      <c r="F1646" s="639">
        <v>0</v>
      </c>
      <c r="G1646" s="640">
        <v>0</v>
      </c>
      <c r="H1646" s="638">
        <v>0</v>
      </c>
      <c r="I1646" s="639">
        <v>0</v>
      </c>
      <c r="J1646" s="3" t="str">
        <f t="shared" si="85"/>
        <v/>
      </c>
      <c r="K1646" s="284"/>
    </row>
    <row r="1647" spans="2:11" ht="16.2" hidden="1">
      <c r="B1647" s="179"/>
      <c r="C1647" s="175">
        <v>2190</v>
      </c>
      <c r="D1647" s="214" t="s">
        <v>222</v>
      </c>
      <c r="E1647" s="632"/>
      <c r="F1647" s="633"/>
      <c r="G1647" s="634"/>
      <c r="H1647" s="632"/>
      <c r="I1647" s="633"/>
      <c r="J1647" s="3" t="str">
        <f t="shared" si="85"/>
        <v/>
      </c>
      <c r="K1647" s="284"/>
    </row>
    <row r="1648" spans="2:11" hidden="1">
      <c r="B1648" s="168">
        <v>2200</v>
      </c>
      <c r="C1648" s="730" t="s">
        <v>223</v>
      </c>
      <c r="D1648" s="730"/>
      <c r="E1648" s="626">
        <f>SUM(E1649:E1650)</f>
        <v>0</v>
      </c>
      <c r="F1648" s="627">
        <f>SUM(F1649:F1650)</f>
        <v>0</v>
      </c>
      <c r="G1648" s="628">
        <f>SUM(G1649:G1650)</f>
        <v>0</v>
      </c>
      <c r="H1648" s="626">
        <f>SUM(H1649:H1650)</f>
        <v>0</v>
      </c>
      <c r="I1648" s="627">
        <f>SUM(I1649:I1650)</f>
        <v>0</v>
      </c>
      <c r="J1648" s="3" t="str">
        <f t="shared" si="85"/>
        <v/>
      </c>
      <c r="K1648" s="284"/>
    </row>
    <row r="1649" spans="2:11" ht="16.2" hidden="1">
      <c r="B1649" s="179"/>
      <c r="C1649" s="172">
        <v>2221</v>
      </c>
      <c r="D1649" s="173" t="s">
        <v>224</v>
      </c>
      <c r="E1649" s="629"/>
      <c r="F1649" s="630"/>
      <c r="G1649" s="631"/>
      <c r="H1649" s="629"/>
      <c r="I1649" s="630"/>
      <c r="J1649" s="3" t="str">
        <f t="shared" si="85"/>
        <v/>
      </c>
      <c r="K1649" s="284"/>
    </row>
    <row r="1650" spans="2:11" ht="16.2" hidden="1">
      <c r="B1650" s="179"/>
      <c r="C1650" s="175">
        <v>2224</v>
      </c>
      <c r="D1650" s="176" t="s">
        <v>225</v>
      </c>
      <c r="E1650" s="632"/>
      <c r="F1650" s="633"/>
      <c r="G1650" s="634"/>
      <c r="H1650" s="632"/>
      <c r="I1650" s="633"/>
      <c r="J1650" s="3" t="str">
        <f t="shared" si="85"/>
        <v/>
      </c>
      <c r="K1650" s="284"/>
    </row>
    <row r="1651" spans="2:11" hidden="1">
      <c r="B1651" s="168">
        <v>2500</v>
      </c>
      <c r="C1651" s="730" t="s">
        <v>226</v>
      </c>
      <c r="D1651" s="730"/>
      <c r="E1651" s="641"/>
      <c r="F1651" s="642"/>
      <c r="G1651" s="643"/>
      <c r="H1651" s="641"/>
      <c r="I1651" s="642"/>
      <c r="J1651" s="3" t="str">
        <f t="shared" si="85"/>
        <v/>
      </c>
      <c r="K1651" s="284"/>
    </row>
    <row r="1652" spans="2:11" hidden="1">
      <c r="B1652" s="168">
        <v>2600</v>
      </c>
      <c r="C1652" s="736" t="s">
        <v>227</v>
      </c>
      <c r="D1652" s="736"/>
      <c r="E1652" s="641"/>
      <c r="F1652" s="642"/>
      <c r="G1652" s="643"/>
      <c r="H1652" s="641"/>
      <c r="I1652" s="642"/>
      <c r="J1652" s="3" t="str">
        <f t="shared" si="85"/>
        <v/>
      </c>
      <c r="K1652" s="284"/>
    </row>
    <row r="1653" spans="2:11" hidden="1">
      <c r="B1653" s="168">
        <v>2700</v>
      </c>
      <c r="C1653" s="736" t="s">
        <v>228</v>
      </c>
      <c r="D1653" s="736"/>
      <c r="E1653" s="641"/>
      <c r="F1653" s="642"/>
      <c r="G1653" s="643"/>
      <c r="H1653" s="641"/>
      <c r="I1653" s="642"/>
      <c r="J1653" s="3" t="str">
        <f t="shared" si="85"/>
        <v/>
      </c>
      <c r="K1653" s="284"/>
    </row>
    <row r="1654" spans="2:11" hidden="1">
      <c r="B1654" s="168">
        <v>2800</v>
      </c>
      <c r="C1654" s="736" t="s">
        <v>1761</v>
      </c>
      <c r="D1654" s="736"/>
      <c r="E1654" s="641"/>
      <c r="F1654" s="642"/>
      <c r="G1654" s="643"/>
      <c r="H1654" s="641"/>
      <c r="I1654" s="642"/>
      <c r="J1654" s="3" t="str">
        <f t="shared" si="85"/>
        <v/>
      </c>
      <c r="K1654" s="284"/>
    </row>
    <row r="1655" spans="2:11" hidden="1">
      <c r="B1655" s="168">
        <v>2900</v>
      </c>
      <c r="C1655" s="730" t="s">
        <v>230</v>
      </c>
      <c r="D1655" s="730"/>
      <c r="E1655" s="626">
        <f>SUM(E1656:E1663)</f>
        <v>0</v>
      </c>
      <c r="F1655" s="626">
        <f>SUM(F1656:F1663)</f>
        <v>0</v>
      </c>
      <c r="G1655" s="626">
        <f>SUM(G1656:G1663)</f>
        <v>0</v>
      </c>
      <c r="H1655" s="626">
        <f>SUM(H1656:H1663)</f>
        <v>0</v>
      </c>
      <c r="I1655" s="626">
        <f>SUM(I1656:I1663)</f>
        <v>0</v>
      </c>
      <c r="J1655" s="3" t="str">
        <f t="shared" si="85"/>
        <v/>
      </c>
      <c r="K1655" s="284"/>
    </row>
    <row r="1656" spans="2:11" ht="16.2" hidden="1">
      <c r="B1656" s="210"/>
      <c r="C1656" s="172">
        <v>2910</v>
      </c>
      <c r="D1656" s="217" t="s">
        <v>231</v>
      </c>
      <c r="E1656" s="629"/>
      <c r="F1656" s="630"/>
      <c r="G1656" s="631"/>
      <c r="H1656" s="629"/>
      <c r="I1656" s="630"/>
      <c r="J1656" s="3" t="str">
        <f t="shared" si="85"/>
        <v/>
      </c>
      <c r="K1656" s="284"/>
    </row>
    <row r="1657" spans="2:11" ht="16.2" hidden="1">
      <c r="B1657" s="210"/>
      <c r="C1657" s="172">
        <v>2920</v>
      </c>
      <c r="D1657" s="217" t="s">
        <v>232</v>
      </c>
      <c r="E1657" s="629"/>
      <c r="F1657" s="630"/>
      <c r="G1657" s="631"/>
      <c r="H1657" s="629"/>
      <c r="I1657" s="630"/>
      <c r="J1657" s="3" t="str">
        <f t="shared" si="85"/>
        <v/>
      </c>
      <c r="K1657" s="284"/>
    </row>
    <row r="1658" spans="2:11" ht="32.4" hidden="1">
      <c r="B1658" s="210"/>
      <c r="C1658" s="199">
        <v>2969</v>
      </c>
      <c r="D1658" s="218" t="s">
        <v>233</v>
      </c>
      <c r="E1658" s="651"/>
      <c r="F1658" s="652"/>
      <c r="G1658" s="653"/>
      <c r="H1658" s="651"/>
      <c r="I1658" s="652"/>
      <c r="J1658" s="3" t="str">
        <f t="shared" si="85"/>
        <v/>
      </c>
      <c r="K1658" s="284"/>
    </row>
    <row r="1659" spans="2:11" ht="32.4" hidden="1">
      <c r="B1659" s="210"/>
      <c r="C1659" s="219">
        <v>2970</v>
      </c>
      <c r="D1659" s="220" t="s">
        <v>234</v>
      </c>
      <c r="E1659" s="657"/>
      <c r="F1659" s="658"/>
      <c r="G1659" s="659"/>
      <c r="H1659" s="657"/>
      <c r="I1659" s="658"/>
      <c r="J1659" s="3" t="str">
        <f t="shared" si="85"/>
        <v/>
      </c>
      <c r="K1659" s="284"/>
    </row>
    <row r="1660" spans="2:11" ht="16.2" hidden="1">
      <c r="B1660" s="210"/>
      <c r="C1660" s="205">
        <v>2989</v>
      </c>
      <c r="D1660" s="222" t="s">
        <v>235</v>
      </c>
      <c r="E1660" s="654"/>
      <c r="F1660" s="655"/>
      <c r="G1660" s="656"/>
      <c r="H1660" s="654"/>
      <c r="I1660" s="655"/>
      <c r="J1660" s="3" t="str">
        <f t="shared" si="85"/>
        <v/>
      </c>
      <c r="K1660" s="284"/>
    </row>
    <row r="1661" spans="2:11" ht="32.4" hidden="1">
      <c r="B1661" s="179"/>
      <c r="C1661" s="196">
        <v>2990</v>
      </c>
      <c r="D1661" s="223" t="s">
        <v>236</v>
      </c>
      <c r="E1661" s="648"/>
      <c r="F1661" s="649"/>
      <c r="G1661" s="650"/>
      <c r="H1661" s="648"/>
      <c r="I1661" s="649"/>
      <c r="J1661" s="3" t="str">
        <f t="shared" si="85"/>
        <v/>
      </c>
      <c r="K1661" s="284"/>
    </row>
    <row r="1662" spans="2:11" ht="16.2" hidden="1">
      <c r="B1662" s="179"/>
      <c r="C1662" s="196">
        <v>2991</v>
      </c>
      <c r="D1662" s="223" t="s">
        <v>237</v>
      </c>
      <c r="E1662" s="648"/>
      <c r="F1662" s="649"/>
      <c r="G1662" s="650"/>
      <c r="H1662" s="648"/>
      <c r="I1662" s="649"/>
      <c r="J1662" s="3" t="str">
        <f t="shared" si="85"/>
        <v/>
      </c>
      <c r="K1662" s="284"/>
    </row>
    <row r="1663" spans="2:11" ht="16.2" hidden="1">
      <c r="B1663" s="179"/>
      <c r="C1663" s="175">
        <v>2992</v>
      </c>
      <c r="D1663" s="660" t="s">
        <v>238</v>
      </c>
      <c r="E1663" s="632"/>
      <c r="F1663" s="633"/>
      <c r="G1663" s="634"/>
      <c r="H1663" s="632"/>
      <c r="I1663" s="633"/>
      <c r="J1663" s="3" t="str">
        <f t="shared" si="85"/>
        <v/>
      </c>
      <c r="K1663" s="284"/>
    </row>
    <row r="1664" spans="2:11" hidden="1">
      <c r="B1664" s="168">
        <v>3300</v>
      </c>
      <c r="C1664" s="225" t="s">
        <v>239</v>
      </c>
      <c r="D1664" s="215"/>
      <c r="E1664" s="626">
        <f>SUM(E1665:E1669)</f>
        <v>0</v>
      </c>
      <c r="F1664" s="627">
        <f>SUM(F1665:F1669)</f>
        <v>0</v>
      </c>
      <c r="G1664" s="628">
        <f>SUM(G1665:G1669)</f>
        <v>0</v>
      </c>
      <c r="H1664" s="626">
        <f>SUM(H1665:H1669)</f>
        <v>0</v>
      </c>
      <c r="I1664" s="627">
        <f>SUM(I1665:I1669)</f>
        <v>0</v>
      </c>
      <c r="J1664" s="3" t="str">
        <f t="shared" si="85"/>
        <v/>
      </c>
      <c r="K1664" s="284"/>
    </row>
    <row r="1665" spans="2:11" hidden="1">
      <c r="B1665" s="178"/>
      <c r="C1665" s="172">
        <v>3301</v>
      </c>
      <c r="D1665" s="226" t="s">
        <v>240</v>
      </c>
      <c r="E1665" s="661">
        <v>0</v>
      </c>
      <c r="F1665" s="662">
        <v>0</v>
      </c>
      <c r="G1665" s="663">
        <v>0</v>
      </c>
      <c r="H1665" s="661">
        <v>0</v>
      </c>
      <c r="I1665" s="662">
        <v>0</v>
      </c>
      <c r="J1665" s="3" t="str">
        <f t="shared" si="85"/>
        <v/>
      </c>
      <c r="K1665" s="284"/>
    </row>
    <row r="1666" spans="2:11" hidden="1">
      <c r="B1666" s="178"/>
      <c r="C1666" s="180">
        <v>3302</v>
      </c>
      <c r="D1666" s="227" t="s">
        <v>241</v>
      </c>
      <c r="E1666" s="638">
        <v>0</v>
      </c>
      <c r="F1666" s="639">
        <v>0</v>
      </c>
      <c r="G1666" s="640">
        <v>0</v>
      </c>
      <c r="H1666" s="638">
        <v>0</v>
      </c>
      <c r="I1666" s="639">
        <v>0</v>
      </c>
      <c r="J1666" s="3" t="str">
        <f t="shared" ref="J1666:J1697" si="86">(IF(OR($E1666&lt;&gt;0,$F1666&lt;&gt;0,$G1666&lt;&gt;0,$H1666&lt;&gt;0,$I1666&lt;&gt;0),$J$2,""))</f>
        <v/>
      </c>
      <c r="K1666" s="284"/>
    </row>
    <row r="1667" spans="2:11" hidden="1">
      <c r="B1667" s="178"/>
      <c r="C1667" s="180">
        <v>3304</v>
      </c>
      <c r="D1667" s="227" t="s">
        <v>242</v>
      </c>
      <c r="E1667" s="638">
        <v>0</v>
      </c>
      <c r="F1667" s="639">
        <v>0</v>
      </c>
      <c r="G1667" s="640">
        <v>0</v>
      </c>
      <c r="H1667" s="638">
        <v>0</v>
      </c>
      <c r="I1667" s="639">
        <v>0</v>
      </c>
      <c r="J1667" s="3" t="str">
        <f t="shared" si="86"/>
        <v/>
      </c>
      <c r="K1667" s="284"/>
    </row>
    <row r="1668" spans="2:11" ht="31.2" hidden="1">
      <c r="B1668" s="178"/>
      <c r="C1668" s="175">
        <v>3306</v>
      </c>
      <c r="D1668" s="228" t="s">
        <v>243</v>
      </c>
      <c r="E1668" s="638">
        <v>0</v>
      </c>
      <c r="F1668" s="639">
        <v>0</v>
      </c>
      <c r="G1668" s="640">
        <v>0</v>
      </c>
      <c r="H1668" s="638">
        <v>0</v>
      </c>
      <c r="I1668" s="639">
        <v>0</v>
      </c>
      <c r="J1668" s="3" t="str">
        <f t="shared" si="86"/>
        <v/>
      </c>
      <c r="K1668" s="284"/>
    </row>
    <row r="1669" spans="2:11" hidden="1">
      <c r="B1669" s="178"/>
      <c r="C1669" s="175">
        <v>3307</v>
      </c>
      <c r="D1669" s="228" t="s">
        <v>244</v>
      </c>
      <c r="E1669" s="664">
        <v>0</v>
      </c>
      <c r="F1669" s="665">
        <v>0</v>
      </c>
      <c r="G1669" s="666">
        <v>0</v>
      </c>
      <c r="H1669" s="664">
        <v>0</v>
      </c>
      <c r="I1669" s="665">
        <v>0</v>
      </c>
      <c r="J1669" s="3" t="str">
        <f t="shared" si="86"/>
        <v/>
      </c>
      <c r="K1669" s="284"/>
    </row>
    <row r="1670" spans="2:11" hidden="1">
      <c r="B1670" s="168">
        <v>3900</v>
      </c>
      <c r="C1670" s="730" t="s">
        <v>245</v>
      </c>
      <c r="D1670" s="730"/>
      <c r="E1670" s="667">
        <v>0</v>
      </c>
      <c r="F1670" s="668">
        <v>0</v>
      </c>
      <c r="G1670" s="669">
        <v>0</v>
      </c>
      <c r="H1670" s="667">
        <v>0</v>
      </c>
      <c r="I1670" s="668">
        <v>0</v>
      </c>
      <c r="J1670" s="3" t="str">
        <f t="shared" si="86"/>
        <v/>
      </c>
      <c r="K1670" s="284"/>
    </row>
    <row r="1671" spans="2:11" hidden="1">
      <c r="B1671" s="168">
        <v>4000</v>
      </c>
      <c r="C1671" s="730" t="s">
        <v>246</v>
      </c>
      <c r="D1671" s="730"/>
      <c r="E1671" s="641"/>
      <c r="F1671" s="642"/>
      <c r="G1671" s="643"/>
      <c r="H1671" s="641"/>
      <c r="I1671" s="642"/>
      <c r="J1671" s="3" t="str">
        <f t="shared" si="86"/>
        <v/>
      </c>
      <c r="K1671" s="284"/>
    </row>
    <row r="1672" spans="2:11" hidden="1">
      <c r="B1672" s="168">
        <v>4100</v>
      </c>
      <c r="C1672" s="730" t="s">
        <v>247</v>
      </c>
      <c r="D1672" s="730"/>
      <c r="E1672" s="641"/>
      <c r="F1672" s="642"/>
      <c r="G1672" s="643"/>
      <c r="H1672" s="641"/>
      <c r="I1672" s="642"/>
      <c r="J1672" s="3" t="str">
        <f t="shared" si="86"/>
        <v/>
      </c>
      <c r="K1672" s="284"/>
    </row>
    <row r="1673" spans="2:11" hidden="1">
      <c r="B1673" s="168">
        <v>4200</v>
      </c>
      <c r="C1673" s="730" t="s">
        <v>248</v>
      </c>
      <c r="D1673" s="730"/>
      <c r="E1673" s="626">
        <f>SUM(E1674:E1679)</f>
        <v>0</v>
      </c>
      <c r="F1673" s="627">
        <f>SUM(F1674:F1679)</f>
        <v>0</v>
      </c>
      <c r="G1673" s="628">
        <f>SUM(G1674:G1679)</f>
        <v>0</v>
      </c>
      <c r="H1673" s="626">
        <f>SUM(H1674:H1679)</f>
        <v>0</v>
      </c>
      <c r="I1673" s="627">
        <f>SUM(I1674:I1679)</f>
        <v>0</v>
      </c>
      <c r="J1673" s="3" t="str">
        <f t="shared" si="86"/>
        <v/>
      </c>
      <c r="K1673" s="284"/>
    </row>
    <row r="1674" spans="2:11" ht="16.2" hidden="1">
      <c r="B1674" s="230"/>
      <c r="C1674" s="172">
        <v>4201</v>
      </c>
      <c r="D1674" s="173" t="s">
        <v>249</v>
      </c>
      <c r="E1674" s="629"/>
      <c r="F1674" s="630"/>
      <c r="G1674" s="631"/>
      <c r="H1674" s="629"/>
      <c r="I1674" s="630"/>
      <c r="J1674" s="3" t="str">
        <f t="shared" si="86"/>
        <v/>
      </c>
      <c r="K1674" s="284"/>
    </row>
    <row r="1675" spans="2:11" ht="16.2" hidden="1">
      <c r="B1675" s="230"/>
      <c r="C1675" s="180">
        <v>4202</v>
      </c>
      <c r="D1675" s="231" t="s">
        <v>250</v>
      </c>
      <c r="E1675" s="635"/>
      <c r="F1675" s="636"/>
      <c r="G1675" s="637"/>
      <c r="H1675" s="635"/>
      <c r="I1675" s="636"/>
      <c r="J1675" s="3" t="str">
        <f t="shared" si="86"/>
        <v/>
      </c>
      <c r="K1675" s="284"/>
    </row>
    <row r="1676" spans="2:11" ht="16.2" hidden="1">
      <c r="B1676" s="230"/>
      <c r="C1676" s="180">
        <v>4214</v>
      </c>
      <c r="D1676" s="231" t="s">
        <v>251</v>
      </c>
      <c r="E1676" s="635"/>
      <c r="F1676" s="636"/>
      <c r="G1676" s="637"/>
      <c r="H1676" s="635"/>
      <c r="I1676" s="636"/>
      <c r="J1676" s="3" t="str">
        <f t="shared" si="86"/>
        <v/>
      </c>
      <c r="K1676" s="284"/>
    </row>
    <row r="1677" spans="2:11" ht="16.2" hidden="1">
      <c r="B1677" s="230"/>
      <c r="C1677" s="180">
        <v>4217</v>
      </c>
      <c r="D1677" s="231" t="s">
        <v>252</v>
      </c>
      <c r="E1677" s="635"/>
      <c r="F1677" s="636"/>
      <c r="G1677" s="637"/>
      <c r="H1677" s="635"/>
      <c r="I1677" s="636"/>
      <c r="J1677" s="3" t="str">
        <f t="shared" si="86"/>
        <v/>
      </c>
      <c r="K1677" s="284"/>
    </row>
    <row r="1678" spans="2:11" ht="16.2" hidden="1">
      <c r="B1678" s="230"/>
      <c r="C1678" s="180">
        <v>4218</v>
      </c>
      <c r="D1678" s="181" t="s">
        <v>253</v>
      </c>
      <c r="E1678" s="635"/>
      <c r="F1678" s="636"/>
      <c r="G1678" s="637"/>
      <c r="H1678" s="635"/>
      <c r="I1678" s="636"/>
      <c r="J1678" s="3" t="str">
        <f t="shared" si="86"/>
        <v/>
      </c>
      <c r="K1678" s="284"/>
    </row>
    <row r="1679" spans="2:11" ht="16.2" hidden="1">
      <c r="B1679" s="230"/>
      <c r="C1679" s="175">
        <v>4219</v>
      </c>
      <c r="D1679" s="232" t="s">
        <v>254</v>
      </c>
      <c r="E1679" s="632"/>
      <c r="F1679" s="633"/>
      <c r="G1679" s="634"/>
      <c r="H1679" s="632"/>
      <c r="I1679" s="633"/>
      <c r="J1679" s="3" t="str">
        <f t="shared" si="86"/>
        <v/>
      </c>
      <c r="K1679" s="284"/>
    </row>
    <row r="1680" spans="2:11" hidden="1">
      <c r="B1680" s="168">
        <v>4300</v>
      </c>
      <c r="C1680" s="730" t="s">
        <v>255</v>
      </c>
      <c r="D1680" s="730"/>
      <c r="E1680" s="626">
        <f>SUM(E1681:E1683)</f>
        <v>0</v>
      </c>
      <c r="F1680" s="627">
        <f>SUM(F1681:F1683)</f>
        <v>0</v>
      </c>
      <c r="G1680" s="628">
        <f>SUM(G1681:G1683)</f>
        <v>0</v>
      </c>
      <c r="H1680" s="626">
        <f>SUM(H1681:H1683)</f>
        <v>0</v>
      </c>
      <c r="I1680" s="627">
        <f>SUM(I1681:I1683)</f>
        <v>0</v>
      </c>
      <c r="J1680" s="3" t="str">
        <f t="shared" si="86"/>
        <v/>
      </c>
      <c r="K1680" s="284"/>
    </row>
    <row r="1681" spans="2:11" hidden="1">
      <c r="B1681" s="230"/>
      <c r="C1681" s="172">
        <v>4301</v>
      </c>
      <c r="D1681" s="192" t="s">
        <v>256</v>
      </c>
      <c r="E1681" s="629"/>
      <c r="F1681" s="630"/>
      <c r="G1681" s="631"/>
      <c r="H1681" s="629"/>
      <c r="I1681" s="630"/>
      <c r="J1681" s="3" t="str">
        <f t="shared" si="86"/>
        <v/>
      </c>
      <c r="K1681" s="284"/>
    </row>
    <row r="1682" spans="2:11" ht="16.2" hidden="1">
      <c r="B1682" s="230"/>
      <c r="C1682" s="180">
        <v>4302</v>
      </c>
      <c r="D1682" s="231" t="s">
        <v>257</v>
      </c>
      <c r="E1682" s="635"/>
      <c r="F1682" s="636"/>
      <c r="G1682" s="637"/>
      <c r="H1682" s="635"/>
      <c r="I1682" s="636"/>
      <c r="J1682" s="3" t="str">
        <f t="shared" si="86"/>
        <v/>
      </c>
      <c r="K1682" s="284"/>
    </row>
    <row r="1683" spans="2:11" ht="16.2" hidden="1">
      <c r="B1683" s="230"/>
      <c r="C1683" s="175">
        <v>4309</v>
      </c>
      <c r="D1683" s="184" t="s">
        <v>258</v>
      </c>
      <c r="E1683" s="632"/>
      <c r="F1683" s="633"/>
      <c r="G1683" s="634"/>
      <c r="H1683" s="632"/>
      <c r="I1683" s="633"/>
      <c r="J1683" s="3" t="str">
        <f t="shared" si="86"/>
        <v/>
      </c>
      <c r="K1683" s="284"/>
    </row>
    <row r="1684" spans="2:11" hidden="1">
      <c r="B1684" s="168">
        <v>4400</v>
      </c>
      <c r="C1684" s="730" t="s">
        <v>259</v>
      </c>
      <c r="D1684" s="730"/>
      <c r="E1684" s="641"/>
      <c r="F1684" s="642"/>
      <c r="G1684" s="643"/>
      <c r="H1684" s="641"/>
      <c r="I1684" s="642"/>
      <c r="J1684" s="3" t="str">
        <f t="shared" si="86"/>
        <v/>
      </c>
      <c r="K1684" s="284"/>
    </row>
    <row r="1685" spans="2:11" hidden="1">
      <c r="B1685" s="168">
        <v>4500</v>
      </c>
      <c r="C1685" s="730" t="s">
        <v>260</v>
      </c>
      <c r="D1685" s="730"/>
      <c r="E1685" s="641"/>
      <c r="F1685" s="642"/>
      <c r="G1685" s="643"/>
      <c r="H1685" s="641"/>
      <c r="I1685" s="642"/>
      <c r="J1685" s="3" t="str">
        <f t="shared" si="86"/>
        <v/>
      </c>
      <c r="K1685" s="284"/>
    </row>
    <row r="1686" spans="2:11" hidden="1">
      <c r="B1686" s="168">
        <v>4600</v>
      </c>
      <c r="C1686" s="736" t="s">
        <v>261</v>
      </c>
      <c r="D1686" s="736"/>
      <c r="E1686" s="641"/>
      <c r="F1686" s="642"/>
      <c r="G1686" s="643"/>
      <c r="H1686" s="641"/>
      <c r="I1686" s="642"/>
      <c r="J1686" s="3" t="str">
        <f t="shared" si="86"/>
        <v/>
      </c>
      <c r="K1686" s="284"/>
    </row>
    <row r="1687" spans="2:11" hidden="1">
      <c r="B1687" s="168">
        <v>4900</v>
      </c>
      <c r="C1687" s="730" t="s">
        <v>262</v>
      </c>
      <c r="D1687" s="730"/>
      <c r="E1687" s="626">
        <f>+E1688+E1689</f>
        <v>0</v>
      </c>
      <c r="F1687" s="627">
        <f>+F1688+F1689</f>
        <v>0</v>
      </c>
      <c r="G1687" s="628">
        <f>+G1688+G1689</f>
        <v>0</v>
      </c>
      <c r="H1687" s="626">
        <f>+H1688+H1689</f>
        <v>0</v>
      </c>
      <c r="I1687" s="627">
        <f>+I1688+I1689</f>
        <v>0</v>
      </c>
      <c r="J1687" s="3" t="str">
        <f t="shared" si="86"/>
        <v/>
      </c>
      <c r="K1687" s="284"/>
    </row>
    <row r="1688" spans="2:11" ht="16.2" hidden="1">
      <c r="B1688" s="230"/>
      <c r="C1688" s="172">
        <v>4901</v>
      </c>
      <c r="D1688" s="233" t="s">
        <v>263</v>
      </c>
      <c r="E1688" s="629"/>
      <c r="F1688" s="630"/>
      <c r="G1688" s="631"/>
      <c r="H1688" s="629"/>
      <c r="I1688" s="630"/>
      <c r="J1688" s="3" t="str">
        <f t="shared" si="86"/>
        <v/>
      </c>
      <c r="K1688" s="284"/>
    </row>
    <row r="1689" spans="2:11" ht="16.2" hidden="1">
      <c r="B1689" s="230"/>
      <c r="C1689" s="175">
        <v>4902</v>
      </c>
      <c r="D1689" s="184" t="s">
        <v>264</v>
      </c>
      <c r="E1689" s="632"/>
      <c r="F1689" s="633"/>
      <c r="G1689" s="634"/>
      <c r="H1689" s="632"/>
      <c r="I1689" s="633"/>
      <c r="J1689" s="3" t="str">
        <f t="shared" si="86"/>
        <v/>
      </c>
      <c r="K1689" s="284"/>
    </row>
    <row r="1690" spans="2:11" hidden="1">
      <c r="B1690" s="234">
        <v>5100</v>
      </c>
      <c r="C1690" s="737" t="s">
        <v>265</v>
      </c>
      <c r="D1690" s="737"/>
      <c r="E1690" s="641"/>
      <c r="F1690" s="642"/>
      <c r="G1690" s="643"/>
      <c r="H1690" s="641"/>
      <c r="I1690" s="642"/>
      <c r="J1690" s="3" t="str">
        <f t="shared" si="86"/>
        <v/>
      </c>
      <c r="K1690" s="284"/>
    </row>
    <row r="1691" spans="2:11" hidden="1">
      <c r="B1691" s="234">
        <v>5200</v>
      </c>
      <c r="C1691" s="737" t="s">
        <v>266</v>
      </c>
      <c r="D1691" s="737"/>
      <c r="E1691" s="626">
        <f>SUM(E1692:E1698)</f>
        <v>0</v>
      </c>
      <c r="F1691" s="627">
        <f>SUM(F1692:F1698)</f>
        <v>0</v>
      </c>
      <c r="G1691" s="628">
        <f>SUM(G1692:G1698)</f>
        <v>0</v>
      </c>
      <c r="H1691" s="626">
        <f>SUM(H1692:H1698)</f>
        <v>0</v>
      </c>
      <c r="I1691" s="627">
        <f>SUM(I1692:I1698)</f>
        <v>0</v>
      </c>
      <c r="J1691" s="3" t="str">
        <f t="shared" si="86"/>
        <v/>
      </c>
      <c r="K1691" s="284"/>
    </row>
    <row r="1692" spans="2:11" ht="16.2" hidden="1">
      <c r="B1692" s="236"/>
      <c r="C1692" s="237">
        <v>5201</v>
      </c>
      <c r="D1692" s="238" t="s">
        <v>267</v>
      </c>
      <c r="E1692" s="629"/>
      <c r="F1692" s="630"/>
      <c r="G1692" s="631"/>
      <c r="H1692" s="629"/>
      <c r="I1692" s="630"/>
      <c r="J1692" s="3" t="str">
        <f t="shared" si="86"/>
        <v/>
      </c>
      <c r="K1692" s="284"/>
    </row>
    <row r="1693" spans="2:11" ht="16.2" hidden="1">
      <c r="B1693" s="236"/>
      <c r="C1693" s="240">
        <v>5202</v>
      </c>
      <c r="D1693" s="241" t="s">
        <v>268</v>
      </c>
      <c r="E1693" s="635"/>
      <c r="F1693" s="636"/>
      <c r="G1693" s="637"/>
      <c r="H1693" s="635"/>
      <c r="I1693" s="636"/>
      <c r="J1693" s="3" t="str">
        <f t="shared" si="86"/>
        <v/>
      </c>
      <c r="K1693" s="284"/>
    </row>
    <row r="1694" spans="2:11" ht="16.2" hidden="1">
      <c r="B1694" s="236"/>
      <c r="C1694" s="240">
        <v>5203</v>
      </c>
      <c r="D1694" s="241" t="s">
        <v>269</v>
      </c>
      <c r="E1694" s="635"/>
      <c r="F1694" s="636"/>
      <c r="G1694" s="637"/>
      <c r="H1694" s="635"/>
      <c r="I1694" s="636"/>
      <c r="J1694" s="3" t="str">
        <f t="shared" si="86"/>
        <v/>
      </c>
      <c r="K1694" s="284"/>
    </row>
    <row r="1695" spans="2:11" ht="16.2" hidden="1">
      <c r="B1695" s="236"/>
      <c r="C1695" s="240">
        <v>5204</v>
      </c>
      <c r="D1695" s="241" t="s">
        <v>270</v>
      </c>
      <c r="E1695" s="635"/>
      <c r="F1695" s="636"/>
      <c r="G1695" s="637"/>
      <c r="H1695" s="635"/>
      <c r="I1695" s="636"/>
      <c r="J1695" s="3" t="str">
        <f t="shared" si="86"/>
        <v/>
      </c>
      <c r="K1695" s="284"/>
    </row>
    <row r="1696" spans="2:11" ht="16.2" hidden="1">
      <c r="B1696" s="236"/>
      <c r="C1696" s="240">
        <v>5205</v>
      </c>
      <c r="D1696" s="241" t="s">
        <v>271</v>
      </c>
      <c r="E1696" s="635"/>
      <c r="F1696" s="636"/>
      <c r="G1696" s="637"/>
      <c r="H1696" s="635"/>
      <c r="I1696" s="636"/>
      <c r="J1696" s="3" t="str">
        <f t="shared" si="86"/>
        <v/>
      </c>
      <c r="K1696" s="284"/>
    </row>
    <row r="1697" spans="2:11" ht="16.2" hidden="1">
      <c r="B1697" s="236"/>
      <c r="C1697" s="240">
        <v>5206</v>
      </c>
      <c r="D1697" s="241" t="s">
        <v>272</v>
      </c>
      <c r="E1697" s="635"/>
      <c r="F1697" s="636"/>
      <c r="G1697" s="637"/>
      <c r="H1697" s="635"/>
      <c r="I1697" s="636"/>
      <c r="J1697" s="3" t="str">
        <f t="shared" si="86"/>
        <v/>
      </c>
      <c r="K1697" s="284"/>
    </row>
    <row r="1698" spans="2:11" ht="16.2" hidden="1">
      <c r="B1698" s="236"/>
      <c r="C1698" s="242">
        <v>5219</v>
      </c>
      <c r="D1698" s="243" t="s">
        <v>273</v>
      </c>
      <c r="E1698" s="632"/>
      <c r="F1698" s="633"/>
      <c r="G1698" s="634"/>
      <c r="H1698" s="632"/>
      <c r="I1698" s="633"/>
      <c r="J1698" s="3" t="str">
        <f t="shared" ref="J1698:J1717" si="87">(IF(OR($E1698&lt;&gt;0,$F1698&lt;&gt;0,$G1698&lt;&gt;0,$H1698&lt;&gt;0,$I1698&lt;&gt;0),$J$2,""))</f>
        <v/>
      </c>
      <c r="K1698" s="284"/>
    </row>
    <row r="1699" spans="2:11" hidden="1">
      <c r="B1699" s="234">
        <v>5300</v>
      </c>
      <c r="C1699" s="737" t="s">
        <v>274</v>
      </c>
      <c r="D1699" s="737"/>
      <c r="E1699" s="626">
        <f>SUM(E1700:E1701)</f>
        <v>0</v>
      </c>
      <c r="F1699" s="627">
        <f>SUM(F1700:F1701)</f>
        <v>0</v>
      </c>
      <c r="G1699" s="628">
        <f>SUM(G1700:G1701)</f>
        <v>0</v>
      </c>
      <c r="H1699" s="626">
        <f>SUM(H1700:H1701)</f>
        <v>0</v>
      </c>
      <c r="I1699" s="627">
        <f>SUM(I1700:I1701)</f>
        <v>0</v>
      </c>
      <c r="J1699" s="3" t="str">
        <f t="shared" si="87"/>
        <v/>
      </c>
      <c r="K1699" s="284"/>
    </row>
    <row r="1700" spans="2:11" hidden="1">
      <c r="B1700" s="236"/>
      <c r="C1700" s="237">
        <v>5301</v>
      </c>
      <c r="D1700" s="238" t="s">
        <v>275</v>
      </c>
      <c r="E1700" s="629"/>
      <c r="F1700" s="630"/>
      <c r="G1700" s="631"/>
      <c r="H1700" s="629"/>
      <c r="I1700" s="630"/>
      <c r="J1700" s="3" t="str">
        <f t="shared" si="87"/>
        <v/>
      </c>
      <c r="K1700" s="284"/>
    </row>
    <row r="1701" spans="2:11" ht="16.2" hidden="1">
      <c r="B1701" s="236"/>
      <c r="C1701" s="242">
        <v>5309</v>
      </c>
      <c r="D1701" s="243" t="s">
        <v>276</v>
      </c>
      <c r="E1701" s="632"/>
      <c r="F1701" s="633"/>
      <c r="G1701" s="634"/>
      <c r="H1701" s="632"/>
      <c r="I1701" s="633"/>
      <c r="J1701" s="3" t="str">
        <f t="shared" si="87"/>
        <v/>
      </c>
      <c r="K1701" s="284"/>
    </row>
    <row r="1702" spans="2:11" hidden="1">
      <c r="B1702" s="234">
        <v>5400</v>
      </c>
      <c r="C1702" s="737" t="s">
        <v>277</v>
      </c>
      <c r="D1702" s="737"/>
      <c r="E1702" s="641"/>
      <c r="F1702" s="642"/>
      <c r="G1702" s="643"/>
      <c r="H1702" s="641"/>
      <c r="I1702" s="642"/>
      <c r="J1702" s="3" t="str">
        <f t="shared" si="87"/>
        <v/>
      </c>
      <c r="K1702" s="284"/>
    </row>
    <row r="1703" spans="2:11" hidden="1">
      <c r="B1703" s="168">
        <v>5500</v>
      </c>
      <c r="C1703" s="730" t="s">
        <v>278</v>
      </c>
      <c r="D1703" s="730"/>
      <c r="E1703" s="626">
        <f>SUM(E1704:E1707)</f>
        <v>0</v>
      </c>
      <c r="F1703" s="627">
        <f>SUM(F1704:F1707)</f>
        <v>0</v>
      </c>
      <c r="G1703" s="628">
        <f>SUM(G1704:G1707)</f>
        <v>0</v>
      </c>
      <c r="H1703" s="626">
        <f>SUM(H1704:H1707)</f>
        <v>0</v>
      </c>
      <c r="I1703" s="627">
        <f>SUM(I1704:I1707)</f>
        <v>0</v>
      </c>
      <c r="J1703" s="3" t="str">
        <f t="shared" si="87"/>
        <v/>
      </c>
      <c r="K1703" s="284"/>
    </row>
    <row r="1704" spans="2:11" ht="16.2" hidden="1">
      <c r="B1704" s="230"/>
      <c r="C1704" s="172">
        <v>5501</v>
      </c>
      <c r="D1704" s="192" t="s">
        <v>279</v>
      </c>
      <c r="E1704" s="629"/>
      <c r="F1704" s="630"/>
      <c r="G1704" s="631"/>
      <c r="H1704" s="629"/>
      <c r="I1704" s="630"/>
      <c r="J1704" s="3" t="str">
        <f t="shared" si="87"/>
        <v/>
      </c>
      <c r="K1704" s="284"/>
    </row>
    <row r="1705" spans="2:11" ht="16.2" hidden="1">
      <c r="B1705" s="230"/>
      <c r="C1705" s="180">
        <v>5502</v>
      </c>
      <c r="D1705" s="181" t="s">
        <v>280</v>
      </c>
      <c r="E1705" s="635"/>
      <c r="F1705" s="636"/>
      <c r="G1705" s="637"/>
      <c r="H1705" s="635"/>
      <c r="I1705" s="636"/>
      <c r="J1705" s="3" t="str">
        <f t="shared" si="87"/>
        <v/>
      </c>
      <c r="K1705" s="284"/>
    </row>
    <row r="1706" spans="2:11" ht="16.2" hidden="1">
      <c r="B1706" s="230"/>
      <c r="C1706" s="180">
        <v>5503</v>
      </c>
      <c r="D1706" s="231" t="s">
        <v>281</v>
      </c>
      <c r="E1706" s="635"/>
      <c r="F1706" s="636"/>
      <c r="G1706" s="637"/>
      <c r="H1706" s="635"/>
      <c r="I1706" s="636"/>
      <c r="J1706" s="3" t="str">
        <f t="shared" si="87"/>
        <v/>
      </c>
      <c r="K1706" s="284"/>
    </row>
    <row r="1707" spans="2:11" ht="16.2" hidden="1">
      <c r="B1707" s="230"/>
      <c r="C1707" s="175">
        <v>5504</v>
      </c>
      <c r="D1707" s="208" t="s">
        <v>282</v>
      </c>
      <c r="E1707" s="632"/>
      <c r="F1707" s="633"/>
      <c r="G1707" s="634"/>
      <c r="H1707" s="632"/>
      <c r="I1707" s="633"/>
      <c r="J1707" s="3" t="str">
        <f t="shared" si="87"/>
        <v/>
      </c>
      <c r="K1707" s="284"/>
    </row>
    <row r="1708" spans="2:11" ht="16.2" hidden="1">
      <c r="B1708" s="234">
        <v>5700</v>
      </c>
      <c r="C1708" s="738" t="s">
        <v>283</v>
      </c>
      <c r="D1708" s="738"/>
      <c r="E1708" s="626">
        <f>SUM(E1709:E1711)</f>
        <v>0</v>
      </c>
      <c r="F1708" s="627">
        <f>SUM(F1709:F1711)</f>
        <v>0</v>
      </c>
      <c r="G1708" s="628">
        <f>SUM(G1709:G1711)</f>
        <v>0</v>
      </c>
      <c r="H1708" s="626">
        <f>SUM(H1709:H1711)</f>
        <v>0</v>
      </c>
      <c r="I1708" s="627">
        <f>SUM(I1709:I1711)</f>
        <v>0</v>
      </c>
      <c r="J1708" s="3" t="str">
        <f t="shared" si="87"/>
        <v/>
      </c>
      <c r="K1708" s="284"/>
    </row>
    <row r="1709" spans="2:11" ht="16.2" hidden="1">
      <c r="B1709" s="236"/>
      <c r="C1709" s="237">
        <v>5701</v>
      </c>
      <c r="D1709" s="238" t="s">
        <v>284</v>
      </c>
      <c r="E1709" s="629"/>
      <c r="F1709" s="630"/>
      <c r="G1709" s="631"/>
      <c r="H1709" s="629"/>
      <c r="I1709" s="630"/>
      <c r="J1709" s="3" t="str">
        <f t="shared" si="87"/>
        <v/>
      </c>
      <c r="K1709" s="284"/>
    </row>
    <row r="1710" spans="2:11" ht="16.2" hidden="1">
      <c r="B1710" s="236"/>
      <c r="C1710" s="244">
        <v>5702</v>
      </c>
      <c r="D1710" s="245" t="s">
        <v>285</v>
      </c>
      <c r="E1710" s="645"/>
      <c r="F1710" s="646"/>
      <c r="G1710" s="647"/>
      <c r="H1710" s="645"/>
      <c r="I1710" s="646"/>
      <c r="J1710" s="3" t="str">
        <f t="shared" si="87"/>
        <v/>
      </c>
      <c r="K1710" s="284"/>
    </row>
    <row r="1711" spans="2:11" hidden="1">
      <c r="B1711" s="179"/>
      <c r="C1711" s="246">
        <v>4071</v>
      </c>
      <c r="D1711" s="247" t="s">
        <v>286</v>
      </c>
      <c r="E1711" s="670"/>
      <c r="F1711" s="671"/>
      <c r="G1711" s="672"/>
      <c r="H1711" s="670"/>
      <c r="I1711" s="671"/>
      <c r="J1711" s="3" t="str">
        <f t="shared" si="87"/>
        <v/>
      </c>
      <c r="K1711" s="284"/>
    </row>
    <row r="1712" spans="2:11" hidden="1">
      <c r="B1712" s="387"/>
      <c r="C1712" s="739" t="s">
        <v>287</v>
      </c>
      <c r="D1712" s="739"/>
      <c r="E1712" s="673"/>
      <c r="F1712" s="673"/>
      <c r="G1712" s="673"/>
      <c r="H1712" s="673"/>
      <c r="I1712" s="673"/>
      <c r="J1712" s="3" t="str">
        <f t="shared" si="87"/>
        <v/>
      </c>
      <c r="K1712" s="284"/>
    </row>
    <row r="1713" spans="2:11" hidden="1">
      <c r="B1713" s="251">
        <v>98</v>
      </c>
      <c r="C1713" s="739" t="s">
        <v>287</v>
      </c>
      <c r="D1713" s="739"/>
      <c r="E1713" s="674"/>
      <c r="F1713" s="675"/>
      <c r="G1713" s="676"/>
      <c r="H1713" s="676"/>
      <c r="I1713" s="676"/>
      <c r="J1713" s="3" t="str">
        <f t="shared" si="87"/>
        <v/>
      </c>
      <c r="K1713" s="284"/>
    </row>
    <row r="1714" spans="2:11" hidden="1">
      <c r="B1714" s="677"/>
      <c r="C1714" s="678"/>
      <c r="D1714" s="679"/>
      <c r="E1714" s="680"/>
      <c r="F1714" s="680"/>
      <c r="G1714" s="680"/>
      <c r="H1714" s="680"/>
      <c r="I1714" s="680"/>
      <c r="J1714" s="3" t="str">
        <f t="shared" si="87"/>
        <v/>
      </c>
      <c r="K1714" s="284"/>
    </row>
    <row r="1715" spans="2:11" hidden="1">
      <c r="B1715" s="681"/>
      <c r="C1715" s="15"/>
      <c r="D1715" s="682"/>
      <c r="E1715" s="136"/>
      <c r="F1715" s="136"/>
      <c r="G1715" s="136"/>
      <c r="H1715" s="136"/>
      <c r="I1715" s="136"/>
      <c r="J1715" s="3" t="str">
        <f t="shared" si="87"/>
        <v/>
      </c>
      <c r="K1715" s="284"/>
    </row>
    <row r="1716" spans="2:11" hidden="1">
      <c r="B1716" s="681"/>
      <c r="C1716" s="15"/>
      <c r="D1716" s="682"/>
      <c r="E1716" s="136"/>
      <c r="F1716" s="136"/>
      <c r="G1716" s="136"/>
      <c r="H1716" s="136"/>
      <c r="I1716" s="136"/>
      <c r="J1716" s="3" t="str">
        <f t="shared" si="87"/>
        <v/>
      </c>
      <c r="K1716" s="284"/>
    </row>
    <row r="1717" spans="2:11" ht="16.2">
      <c r="B1717" s="683"/>
      <c r="C1717" s="259" t="s">
        <v>171</v>
      </c>
      <c r="D1717" s="684">
        <f>+B1717</f>
        <v>0</v>
      </c>
      <c r="E1717" s="685">
        <f>SUM(E1602,E1605,E1611,E1619,E1620,E1638,E1642,E1648,E1651,E1652,E1653,E1654,E1655,E1664,E1670,E1671,E1672,E1673,E1680,E1684,E1685,E1686,E1687,E1690,E1691,E1699,E1702,E1703,E1708)+E1713</f>
        <v>110600</v>
      </c>
      <c r="F1717" s="686">
        <f>SUM(F1602,F1605,F1611,F1619,F1620,F1638,F1642,F1648,F1651,F1652,F1653,F1654,F1655,F1664,F1670,F1671,F1672,F1673,F1680,F1684,F1685,F1686,F1687,F1690,F1691,F1699,F1702,F1703,F1708)+F1713</f>
        <v>234900</v>
      </c>
      <c r="G1717" s="687">
        <f>SUM(G1602,G1605,G1611,G1619,G1620,G1638,G1642,G1648,G1651,G1652,G1653,G1654,G1655,G1664,G1670,G1671,G1672,G1673,G1680,G1684,G1685,G1686,G1687,G1690,G1691,G1699,G1702,G1703,G1708)+G1713</f>
        <v>115400</v>
      </c>
      <c r="H1717" s="685">
        <f>SUM(H1602,H1605,H1611,H1619,H1620,H1638,H1642,H1648,H1651,H1652,H1653,H1654,H1655,H1664,H1670,H1671,H1672,H1673,H1680,H1684,H1685,H1686,H1687,H1690,H1691,H1699,H1702,H1703,H1708)+H1713</f>
        <v>115400</v>
      </c>
      <c r="I1717" s="686">
        <f>SUM(I1602,I1605,I1611,I1619,I1620,I1638,I1642,I1648,I1651,I1652,I1653,I1654,I1655,I1664,I1670,I1671,I1672,I1673,I1680,I1684,I1685,I1686,I1687,I1690,I1691,I1699,I1702,I1703,I1708)+I1713</f>
        <v>115400</v>
      </c>
      <c r="J1717" s="3">
        <f t="shared" si="87"/>
        <v>1</v>
      </c>
      <c r="K1717" s="688" t="str">
        <f>LEFT(C1599,1)</f>
        <v>8</v>
      </c>
    </row>
    <row r="1718" spans="2:11">
      <c r="B1718" s="689" t="s">
        <v>1762</v>
      </c>
      <c r="C1718" s="690"/>
      <c r="J1718" s="3">
        <v>1</v>
      </c>
    </row>
    <row r="1719" spans="2:11">
      <c r="B1719" s="691"/>
      <c r="C1719" s="691"/>
      <c r="D1719" s="692"/>
      <c r="E1719" s="691"/>
      <c r="F1719" s="691"/>
      <c r="G1719" s="691"/>
      <c r="H1719" s="691"/>
      <c r="I1719" s="691"/>
      <c r="J1719" s="3">
        <v>1</v>
      </c>
    </row>
    <row r="1720" spans="2:11">
      <c r="B1720" s="584"/>
      <c r="C1720" s="584"/>
      <c r="D1720" s="584"/>
      <c r="E1720" s="584"/>
      <c r="F1720" s="584"/>
      <c r="G1720" s="584"/>
      <c r="H1720" s="584"/>
      <c r="I1720" s="584"/>
      <c r="J1720" s="3">
        <v>1</v>
      </c>
    </row>
    <row r="1721" spans="2:11" hidden="1">
      <c r="B1721" s="584"/>
      <c r="C1721" s="584"/>
      <c r="D1721" s="584"/>
      <c r="E1721" s="584"/>
      <c r="F1721" s="584"/>
      <c r="G1721" s="584"/>
      <c r="H1721" s="584"/>
      <c r="I1721" s="584"/>
      <c r="J1721" s="3" t="str">
        <f>(IF(OR($E1721&lt;&gt;0,$F1721&lt;&gt;0,$G1721&lt;&gt;0,$H1721&lt;&gt;0,$I1721&lt;&gt;0),$J$2,""))</f>
        <v/>
      </c>
    </row>
    <row r="1722" spans="2:11" hidden="1">
      <c r="B1722" s="293"/>
      <c r="C1722" s="293"/>
      <c r="D1722" s="360"/>
      <c r="E1722" s="592"/>
      <c r="F1722" s="592"/>
      <c r="G1722" s="592"/>
      <c r="H1722" s="592"/>
      <c r="I1722" s="592"/>
      <c r="J1722" s="3" t="str">
        <f>(IF(OR($E1722&lt;&gt;0,$F1722&lt;&gt;0,$G1722&lt;&gt;0,$H1722&lt;&gt;0,$I1722&lt;&gt;0),$J$2,""))</f>
        <v/>
      </c>
    </row>
    <row r="1723" spans="2:11">
      <c r="B1723" s="293"/>
      <c r="C1723" s="593"/>
      <c r="D1723" s="594"/>
      <c r="E1723" s="592"/>
      <c r="F1723" s="592"/>
      <c r="G1723" s="592"/>
      <c r="H1723" s="592"/>
      <c r="I1723" s="592"/>
      <c r="J1723" s="3">
        <v>1</v>
      </c>
    </row>
    <row r="1724" spans="2:11">
      <c r="B1724" s="734" t="str">
        <f>$B$7</f>
        <v>ПРОГНОЗА ЗА ПЕРИОДА 2022-2025 г. НА ПОСТЪПЛЕНИЯТА ОТ МЕСТНИ ПРИХОДИ  И НА РАЗХОДИТЕ ЗА МЕСТНИ ДЕЙНОСТИ</v>
      </c>
      <c r="C1724" s="734"/>
      <c r="D1724" s="734"/>
      <c r="E1724" s="596"/>
      <c r="F1724" s="147"/>
      <c r="G1724" s="147"/>
      <c r="H1724" s="147"/>
      <c r="I1724" s="147"/>
      <c r="J1724" s="3">
        <v>1</v>
      </c>
    </row>
    <row r="1725" spans="2:11">
      <c r="B1725" s="142"/>
      <c r="C1725" s="257"/>
      <c r="D1725" s="263"/>
      <c r="E1725" s="597" t="s">
        <v>9</v>
      </c>
      <c r="F1725" s="597" t="s">
        <v>10</v>
      </c>
      <c r="G1725" s="598" t="s">
        <v>1756</v>
      </c>
      <c r="H1725" s="599"/>
      <c r="I1725" s="600"/>
      <c r="J1725" s="3">
        <v>1</v>
      </c>
    </row>
    <row r="1726" spans="2:11" ht="17.399999999999999">
      <c r="B1726" s="696" t="str">
        <f>$B$9</f>
        <v>Маджарово</v>
      </c>
      <c r="C1726" s="696"/>
      <c r="D1726" s="696"/>
      <c r="E1726" s="20">
        <f>$E$9</f>
        <v>44562</v>
      </c>
      <c r="F1726" s="21">
        <f>$F$9</f>
        <v>46022</v>
      </c>
      <c r="G1726" s="147"/>
      <c r="H1726" s="147"/>
      <c r="I1726" s="147"/>
      <c r="J1726" s="3">
        <v>1</v>
      </c>
    </row>
    <row r="1727" spans="2:11">
      <c r="B1727" s="142" t="str">
        <f>$B$10</f>
        <v>(наименование на разпоредителя с бюджет)</v>
      </c>
      <c r="C1727" s="142"/>
      <c r="D1727" s="143"/>
      <c r="E1727" s="147"/>
      <c r="F1727" s="147"/>
      <c r="G1727" s="147"/>
      <c r="H1727" s="147"/>
      <c r="I1727" s="147"/>
      <c r="J1727" s="3">
        <v>1</v>
      </c>
    </row>
    <row r="1728" spans="2:11">
      <c r="B1728" s="142"/>
      <c r="C1728" s="142"/>
      <c r="D1728" s="143"/>
      <c r="E1728" s="147"/>
      <c r="F1728" s="147"/>
      <c r="G1728" s="147"/>
      <c r="H1728" s="147"/>
      <c r="I1728" s="147"/>
      <c r="J1728" s="3">
        <v>1</v>
      </c>
    </row>
    <row r="1729" spans="2:11" ht="18">
      <c r="B1729" s="735" t="str">
        <f>$B$12</f>
        <v>Маджарово</v>
      </c>
      <c r="C1729" s="735"/>
      <c r="D1729" s="735"/>
      <c r="E1729" s="601" t="s">
        <v>174</v>
      </c>
      <c r="F1729" s="602" t="str">
        <f>$F$12</f>
        <v>7604</v>
      </c>
      <c r="G1729" s="147"/>
      <c r="H1729" s="147"/>
      <c r="I1729" s="147"/>
      <c r="J1729" s="3">
        <v>1</v>
      </c>
    </row>
    <row r="1730" spans="2:11">
      <c r="B1730" s="144" t="str">
        <f>$B$13</f>
        <v>(наименование на първостепенния разпоредител с бюджет)</v>
      </c>
      <c r="C1730" s="142"/>
      <c r="D1730" s="143"/>
      <c r="E1730" s="596"/>
      <c r="F1730" s="147"/>
      <c r="G1730" s="147"/>
      <c r="H1730" s="147"/>
      <c r="I1730" s="147"/>
      <c r="J1730" s="3">
        <v>1</v>
      </c>
    </row>
    <row r="1731" spans="2:11">
      <c r="B1731" s="146"/>
      <c r="C1731" s="147"/>
      <c r="D1731" s="295"/>
      <c r="E1731" s="136"/>
      <c r="F1731" s="136"/>
      <c r="G1731" s="136"/>
      <c r="H1731" s="136"/>
      <c r="I1731" s="136"/>
      <c r="J1731" s="3">
        <v>1</v>
      </c>
    </row>
    <row r="1732" spans="2:11">
      <c r="B1732" s="142"/>
      <c r="C1732" s="257"/>
      <c r="D1732" s="263"/>
      <c r="E1732" s="147"/>
      <c r="F1732" s="147"/>
      <c r="G1732" s="147"/>
      <c r="H1732" s="147"/>
      <c r="I1732" s="147"/>
      <c r="J1732" s="3">
        <v>1</v>
      </c>
    </row>
    <row r="1733" spans="2:11" ht="16.8">
      <c r="B1733" s="152"/>
      <c r="C1733" s="153"/>
      <c r="D1733" s="603" t="s">
        <v>1757</v>
      </c>
      <c r="E1733" s="35" t="str">
        <f>$E$19</f>
        <v>Годишен отчет</v>
      </c>
      <c r="F1733" s="36" t="str">
        <f>$F$19</f>
        <v>Бюджет</v>
      </c>
      <c r="G1733" s="36" t="str">
        <f>$G$19</f>
        <v>Прогноза</v>
      </c>
      <c r="H1733" s="36" t="str">
        <f>$H$19</f>
        <v>Прогноза</v>
      </c>
      <c r="I1733" s="36" t="str">
        <f>$I$19</f>
        <v>Прогноза</v>
      </c>
      <c r="J1733" s="3">
        <v>1</v>
      </c>
    </row>
    <row r="1734" spans="2:11" ht="16.2">
      <c r="B1734" s="155" t="s">
        <v>19</v>
      </c>
      <c r="C1734" s="156" t="s">
        <v>20</v>
      </c>
      <c r="D1734" s="604" t="s">
        <v>1758</v>
      </c>
      <c r="E1734" s="40">
        <f>$E$20</f>
        <v>2021</v>
      </c>
      <c r="F1734" s="41">
        <f>$F$20</f>
        <v>2022</v>
      </c>
      <c r="G1734" s="41">
        <f>$G$20</f>
        <v>2023</v>
      </c>
      <c r="H1734" s="41">
        <f>$H$20</f>
        <v>2024</v>
      </c>
      <c r="I1734" s="41">
        <f>$I$20</f>
        <v>2025</v>
      </c>
      <c r="J1734" s="3">
        <v>1</v>
      </c>
    </row>
    <row r="1735" spans="2:11" ht="18">
      <c r="B1735" s="159"/>
      <c r="C1735" s="160"/>
      <c r="D1735" s="605" t="s">
        <v>177</v>
      </c>
      <c r="E1735" s="46"/>
      <c r="F1735" s="47"/>
      <c r="G1735" s="48"/>
      <c r="H1735" s="46"/>
      <c r="I1735" s="47"/>
      <c r="J1735" s="3">
        <v>1</v>
      </c>
    </row>
    <row r="1736" spans="2:11">
      <c r="B1736" s="606"/>
      <c r="C1736" s="607" t="e">
        <f>VLOOKUP(D1736,OP_LIST2,2,FALSE)</f>
        <v>#N/A</v>
      </c>
      <c r="D1736" s="608"/>
      <c r="E1736" s="609"/>
      <c r="F1736" s="610"/>
      <c r="G1736" s="611"/>
      <c r="H1736" s="609"/>
      <c r="I1736" s="610"/>
      <c r="J1736" s="3">
        <v>1</v>
      </c>
    </row>
    <row r="1737" spans="2:11">
      <c r="B1737" s="612"/>
      <c r="C1737" s="613">
        <f>VLOOKUP(D1738,GROUPS2,2,FALSE)</f>
        <v>901</v>
      </c>
      <c r="D1737" s="608" t="s">
        <v>1759</v>
      </c>
      <c r="E1737" s="614"/>
      <c r="F1737" s="615"/>
      <c r="G1737" s="616"/>
      <c r="H1737" s="614"/>
      <c r="I1737" s="615"/>
      <c r="J1737" s="3">
        <v>1</v>
      </c>
    </row>
    <row r="1738" spans="2:11">
      <c r="B1738" s="617"/>
      <c r="C1738" s="618">
        <f>+C1737</f>
        <v>901</v>
      </c>
      <c r="D1738" s="619" t="s">
        <v>1745</v>
      </c>
      <c r="E1738" s="614"/>
      <c r="F1738" s="615"/>
      <c r="G1738" s="616"/>
      <c r="H1738" s="614"/>
      <c r="I1738" s="615"/>
      <c r="J1738" s="3">
        <v>1</v>
      </c>
    </row>
    <row r="1739" spans="2:11">
      <c r="B1739" s="620"/>
      <c r="C1739" s="621"/>
      <c r="D1739" s="622" t="s">
        <v>1760</v>
      </c>
      <c r="E1739" s="623"/>
      <c r="F1739" s="624"/>
      <c r="G1739" s="625"/>
      <c r="H1739" s="623"/>
      <c r="I1739" s="624"/>
      <c r="J1739" s="3">
        <v>1</v>
      </c>
    </row>
    <row r="1740" spans="2:11" hidden="1">
      <c r="B1740" s="168">
        <v>100</v>
      </c>
      <c r="C1740" s="727" t="s">
        <v>178</v>
      </c>
      <c r="D1740" s="727"/>
      <c r="E1740" s="626">
        <f>SUM(E1741:E1742)</f>
        <v>0</v>
      </c>
      <c r="F1740" s="627">
        <f>SUM(F1741:F1742)</f>
        <v>0</v>
      </c>
      <c r="G1740" s="628">
        <f>SUM(G1741:G1742)</f>
        <v>0</v>
      </c>
      <c r="H1740" s="626">
        <f>SUM(H1741:H1742)</f>
        <v>0</v>
      </c>
      <c r="I1740" s="627">
        <f>SUM(I1741:I1742)</f>
        <v>0</v>
      </c>
      <c r="J1740" s="3" t="str">
        <f t="shared" ref="J1740:J1771" si="88">(IF(OR($E1740&lt;&gt;0,$F1740&lt;&gt;0,$G1740&lt;&gt;0,$H1740&lt;&gt;0,$I1740&lt;&gt;0),$J$2,""))</f>
        <v/>
      </c>
      <c r="K1740" s="284"/>
    </row>
    <row r="1741" spans="2:11" ht="16.2" hidden="1">
      <c r="B1741" s="171"/>
      <c r="C1741" s="172">
        <v>101</v>
      </c>
      <c r="D1741" s="173" t="s">
        <v>179</v>
      </c>
      <c r="E1741" s="629"/>
      <c r="F1741" s="630"/>
      <c r="G1741" s="631"/>
      <c r="H1741" s="629"/>
      <c r="I1741" s="630"/>
      <c r="J1741" s="3" t="str">
        <f t="shared" si="88"/>
        <v/>
      </c>
      <c r="K1741" s="284"/>
    </row>
    <row r="1742" spans="2:11" ht="16.2" hidden="1">
      <c r="B1742" s="171"/>
      <c r="C1742" s="175">
        <v>102</v>
      </c>
      <c r="D1742" s="176" t="s">
        <v>180</v>
      </c>
      <c r="E1742" s="632"/>
      <c r="F1742" s="633"/>
      <c r="G1742" s="634"/>
      <c r="H1742" s="632"/>
      <c r="I1742" s="633"/>
      <c r="J1742" s="3" t="str">
        <f t="shared" si="88"/>
        <v/>
      </c>
      <c r="K1742" s="284"/>
    </row>
    <row r="1743" spans="2:11" hidden="1">
      <c r="B1743" s="168">
        <v>200</v>
      </c>
      <c r="C1743" s="728" t="s">
        <v>181</v>
      </c>
      <c r="D1743" s="728"/>
      <c r="E1743" s="626">
        <f>SUM(E1744:E1748)</f>
        <v>0</v>
      </c>
      <c r="F1743" s="627">
        <f>SUM(F1744:F1748)</f>
        <v>0</v>
      </c>
      <c r="G1743" s="628">
        <f>SUM(G1744:G1748)</f>
        <v>0</v>
      </c>
      <c r="H1743" s="626">
        <f>SUM(H1744:H1748)</f>
        <v>0</v>
      </c>
      <c r="I1743" s="627">
        <f>SUM(I1744:I1748)</f>
        <v>0</v>
      </c>
      <c r="J1743" s="3" t="str">
        <f t="shared" si="88"/>
        <v/>
      </c>
      <c r="K1743" s="284"/>
    </row>
    <row r="1744" spans="2:11" ht="16.2" hidden="1">
      <c r="B1744" s="178"/>
      <c r="C1744" s="172">
        <v>201</v>
      </c>
      <c r="D1744" s="173" t="s">
        <v>182</v>
      </c>
      <c r="E1744" s="629"/>
      <c r="F1744" s="630"/>
      <c r="G1744" s="631"/>
      <c r="H1744" s="629"/>
      <c r="I1744" s="630"/>
      <c r="J1744" s="3" t="str">
        <f t="shared" si="88"/>
        <v/>
      </c>
      <c r="K1744" s="284"/>
    </row>
    <row r="1745" spans="2:11" ht="16.2" hidden="1">
      <c r="B1745" s="179"/>
      <c r="C1745" s="180">
        <v>202</v>
      </c>
      <c r="D1745" s="181" t="s">
        <v>183</v>
      </c>
      <c r="E1745" s="635"/>
      <c r="F1745" s="636"/>
      <c r="G1745" s="637"/>
      <c r="H1745" s="635"/>
      <c r="I1745" s="636"/>
      <c r="J1745" s="3" t="str">
        <f t="shared" si="88"/>
        <v/>
      </c>
      <c r="K1745" s="284"/>
    </row>
    <row r="1746" spans="2:11" ht="16.2" hidden="1">
      <c r="B1746" s="179"/>
      <c r="C1746" s="180">
        <v>205</v>
      </c>
      <c r="D1746" s="181" t="s">
        <v>184</v>
      </c>
      <c r="E1746" s="635"/>
      <c r="F1746" s="636"/>
      <c r="G1746" s="637"/>
      <c r="H1746" s="635"/>
      <c r="I1746" s="636"/>
      <c r="J1746" s="3" t="str">
        <f t="shared" si="88"/>
        <v/>
      </c>
      <c r="K1746" s="284"/>
    </row>
    <row r="1747" spans="2:11" ht="16.2" hidden="1">
      <c r="B1747" s="179"/>
      <c r="C1747" s="180">
        <v>208</v>
      </c>
      <c r="D1747" s="183" t="s">
        <v>185</v>
      </c>
      <c r="E1747" s="635"/>
      <c r="F1747" s="636"/>
      <c r="G1747" s="637"/>
      <c r="H1747" s="635"/>
      <c r="I1747" s="636"/>
      <c r="J1747" s="3" t="str">
        <f t="shared" si="88"/>
        <v/>
      </c>
      <c r="K1747" s="284"/>
    </row>
    <row r="1748" spans="2:11" ht="16.2" hidden="1">
      <c r="B1748" s="178"/>
      <c r="C1748" s="175">
        <v>209</v>
      </c>
      <c r="D1748" s="184" t="s">
        <v>186</v>
      </c>
      <c r="E1748" s="632"/>
      <c r="F1748" s="633"/>
      <c r="G1748" s="634"/>
      <c r="H1748" s="632"/>
      <c r="I1748" s="633"/>
      <c r="J1748" s="3" t="str">
        <f t="shared" si="88"/>
        <v/>
      </c>
      <c r="K1748" s="284"/>
    </row>
    <row r="1749" spans="2:11" hidden="1">
      <c r="B1749" s="168">
        <v>500</v>
      </c>
      <c r="C1749" s="728" t="s">
        <v>187</v>
      </c>
      <c r="D1749" s="728"/>
      <c r="E1749" s="626">
        <f>SUM(E1750:E1756)</f>
        <v>0</v>
      </c>
      <c r="F1749" s="627">
        <f>SUM(F1750:F1756)</f>
        <v>0</v>
      </c>
      <c r="G1749" s="628">
        <f>SUM(G1750:G1756)</f>
        <v>0</v>
      </c>
      <c r="H1749" s="626">
        <f>SUM(H1750:H1756)</f>
        <v>0</v>
      </c>
      <c r="I1749" s="627">
        <f>SUM(I1750:I1756)</f>
        <v>0</v>
      </c>
      <c r="J1749" s="3" t="str">
        <f t="shared" si="88"/>
        <v/>
      </c>
      <c r="K1749" s="284"/>
    </row>
    <row r="1750" spans="2:11" ht="16.2" hidden="1">
      <c r="B1750" s="178"/>
      <c r="C1750" s="185">
        <v>551</v>
      </c>
      <c r="D1750" s="186" t="s">
        <v>188</v>
      </c>
      <c r="E1750" s="629"/>
      <c r="F1750" s="630"/>
      <c r="G1750" s="631"/>
      <c r="H1750" s="629"/>
      <c r="I1750" s="630"/>
      <c r="J1750" s="3" t="str">
        <f t="shared" si="88"/>
        <v/>
      </c>
      <c r="K1750" s="284"/>
    </row>
    <row r="1751" spans="2:11" ht="16.2" hidden="1">
      <c r="B1751" s="178"/>
      <c r="C1751" s="187">
        <v>552</v>
      </c>
      <c r="D1751" s="188" t="s">
        <v>189</v>
      </c>
      <c r="E1751" s="635"/>
      <c r="F1751" s="636"/>
      <c r="G1751" s="637"/>
      <c r="H1751" s="635"/>
      <c r="I1751" s="636"/>
      <c r="J1751" s="3" t="str">
        <f t="shared" si="88"/>
        <v/>
      </c>
      <c r="K1751" s="284"/>
    </row>
    <row r="1752" spans="2:11" ht="16.2" hidden="1">
      <c r="B1752" s="189"/>
      <c r="C1752" s="187">
        <v>558</v>
      </c>
      <c r="D1752" s="190" t="s">
        <v>45</v>
      </c>
      <c r="E1752" s="638">
        <v>0</v>
      </c>
      <c r="F1752" s="639">
        <v>0</v>
      </c>
      <c r="G1752" s="640">
        <v>0</v>
      </c>
      <c r="H1752" s="638">
        <v>0</v>
      </c>
      <c r="I1752" s="639">
        <v>0</v>
      </c>
      <c r="J1752" s="3" t="str">
        <f t="shared" si="88"/>
        <v/>
      </c>
      <c r="K1752" s="284"/>
    </row>
    <row r="1753" spans="2:11" ht="16.2" hidden="1">
      <c r="B1753" s="189"/>
      <c r="C1753" s="187">
        <v>560</v>
      </c>
      <c r="D1753" s="190" t="s">
        <v>190</v>
      </c>
      <c r="E1753" s="635"/>
      <c r="F1753" s="636"/>
      <c r="G1753" s="637"/>
      <c r="H1753" s="635"/>
      <c r="I1753" s="636"/>
      <c r="J1753" s="3" t="str">
        <f t="shared" si="88"/>
        <v/>
      </c>
      <c r="K1753" s="284"/>
    </row>
    <row r="1754" spans="2:11" ht="16.2" hidden="1">
      <c r="B1754" s="189"/>
      <c r="C1754" s="187">
        <v>580</v>
      </c>
      <c r="D1754" s="188" t="s">
        <v>191</v>
      </c>
      <c r="E1754" s="635"/>
      <c r="F1754" s="636"/>
      <c r="G1754" s="637"/>
      <c r="H1754" s="635"/>
      <c r="I1754" s="636"/>
      <c r="J1754" s="3" t="str">
        <f t="shared" si="88"/>
        <v/>
      </c>
      <c r="K1754" s="284"/>
    </row>
    <row r="1755" spans="2:11" hidden="1">
      <c r="B1755" s="178"/>
      <c r="C1755" s="187">
        <v>588</v>
      </c>
      <c r="D1755" s="188" t="s">
        <v>192</v>
      </c>
      <c r="E1755" s="638">
        <v>0</v>
      </c>
      <c r="F1755" s="639">
        <v>0</v>
      </c>
      <c r="G1755" s="640">
        <v>0</v>
      </c>
      <c r="H1755" s="638">
        <v>0</v>
      </c>
      <c r="I1755" s="639">
        <v>0</v>
      </c>
      <c r="J1755" s="3" t="str">
        <f t="shared" si="88"/>
        <v/>
      </c>
      <c r="K1755" s="284"/>
    </row>
    <row r="1756" spans="2:11" ht="31.8" hidden="1">
      <c r="B1756" s="178"/>
      <c r="C1756" s="175">
        <v>590</v>
      </c>
      <c r="D1756" s="191" t="s">
        <v>193</v>
      </c>
      <c r="E1756" s="632"/>
      <c r="F1756" s="633"/>
      <c r="G1756" s="634"/>
      <c r="H1756" s="632"/>
      <c r="I1756" s="633"/>
      <c r="J1756" s="3" t="str">
        <f t="shared" si="88"/>
        <v/>
      </c>
      <c r="K1756" s="284"/>
    </row>
    <row r="1757" spans="2:11" hidden="1">
      <c r="B1757" s="168">
        <v>800</v>
      </c>
      <c r="C1757" s="729" t="s">
        <v>194</v>
      </c>
      <c r="D1757" s="729"/>
      <c r="E1757" s="641"/>
      <c r="F1757" s="642"/>
      <c r="G1757" s="643"/>
      <c r="H1757" s="641"/>
      <c r="I1757" s="642"/>
      <c r="J1757" s="3" t="str">
        <f t="shared" si="88"/>
        <v/>
      </c>
      <c r="K1757" s="284"/>
    </row>
    <row r="1758" spans="2:11" hidden="1">
      <c r="B1758" s="168">
        <v>1000</v>
      </c>
      <c r="C1758" s="728" t="s">
        <v>195</v>
      </c>
      <c r="D1758" s="728"/>
      <c r="E1758" s="626">
        <f>SUM(E1759:E1775)</f>
        <v>0</v>
      </c>
      <c r="F1758" s="627">
        <f>SUM(F1759:F1775)</f>
        <v>0</v>
      </c>
      <c r="G1758" s="628">
        <f>SUM(G1759:G1775)</f>
        <v>0</v>
      </c>
      <c r="H1758" s="626">
        <f>SUM(H1759:H1775)</f>
        <v>0</v>
      </c>
      <c r="I1758" s="627">
        <f>SUM(I1759:I1775)</f>
        <v>0</v>
      </c>
      <c r="J1758" s="3" t="str">
        <f t="shared" si="88"/>
        <v/>
      </c>
      <c r="K1758" s="284"/>
    </row>
    <row r="1759" spans="2:11" hidden="1">
      <c r="B1759" s="179"/>
      <c r="C1759" s="172">
        <v>1011</v>
      </c>
      <c r="D1759" s="192" t="s">
        <v>196</v>
      </c>
      <c r="E1759" s="629"/>
      <c r="F1759" s="630"/>
      <c r="G1759" s="631"/>
      <c r="H1759" s="629"/>
      <c r="I1759" s="630"/>
      <c r="J1759" s="3" t="str">
        <f t="shared" si="88"/>
        <v/>
      </c>
      <c r="K1759" s="284"/>
    </row>
    <row r="1760" spans="2:11" hidden="1">
      <c r="B1760" s="179"/>
      <c r="C1760" s="180">
        <v>1012</v>
      </c>
      <c r="D1760" s="181" t="s">
        <v>197</v>
      </c>
      <c r="E1760" s="635"/>
      <c r="F1760" s="636"/>
      <c r="G1760" s="637"/>
      <c r="H1760" s="635"/>
      <c r="I1760" s="636"/>
      <c r="J1760" s="3" t="str">
        <f t="shared" si="88"/>
        <v/>
      </c>
      <c r="K1760" s="284"/>
    </row>
    <row r="1761" spans="2:11" hidden="1">
      <c r="B1761" s="179"/>
      <c r="C1761" s="180">
        <v>1013</v>
      </c>
      <c r="D1761" s="181" t="s">
        <v>198</v>
      </c>
      <c r="E1761" s="635"/>
      <c r="F1761" s="636"/>
      <c r="G1761" s="637"/>
      <c r="H1761" s="635"/>
      <c r="I1761" s="636"/>
      <c r="J1761" s="3" t="str">
        <f t="shared" si="88"/>
        <v/>
      </c>
      <c r="K1761" s="284"/>
    </row>
    <row r="1762" spans="2:11" hidden="1">
      <c r="B1762" s="179"/>
      <c r="C1762" s="180">
        <v>1014</v>
      </c>
      <c r="D1762" s="181" t="s">
        <v>199</v>
      </c>
      <c r="E1762" s="635"/>
      <c r="F1762" s="636"/>
      <c r="G1762" s="637"/>
      <c r="H1762" s="635"/>
      <c r="I1762" s="636"/>
      <c r="J1762" s="3" t="str">
        <f t="shared" si="88"/>
        <v/>
      </c>
      <c r="K1762" s="284"/>
    </row>
    <row r="1763" spans="2:11" hidden="1">
      <c r="B1763" s="179"/>
      <c r="C1763" s="180">
        <v>1015</v>
      </c>
      <c r="D1763" s="181" t="s">
        <v>200</v>
      </c>
      <c r="E1763" s="635"/>
      <c r="F1763" s="636"/>
      <c r="G1763" s="637"/>
      <c r="H1763" s="635"/>
      <c r="I1763" s="636"/>
      <c r="J1763" s="3" t="str">
        <f t="shared" si="88"/>
        <v/>
      </c>
      <c r="K1763" s="284"/>
    </row>
    <row r="1764" spans="2:11" hidden="1">
      <c r="B1764" s="179"/>
      <c r="C1764" s="193">
        <v>1016</v>
      </c>
      <c r="D1764" s="194" t="s">
        <v>201</v>
      </c>
      <c r="E1764" s="645"/>
      <c r="F1764" s="646"/>
      <c r="G1764" s="647"/>
      <c r="H1764" s="645"/>
      <c r="I1764" s="646"/>
      <c r="J1764" s="3" t="str">
        <f t="shared" si="88"/>
        <v/>
      </c>
      <c r="K1764" s="284"/>
    </row>
    <row r="1765" spans="2:11" ht="16.2" hidden="1">
      <c r="B1765" s="171"/>
      <c r="C1765" s="196">
        <v>1020</v>
      </c>
      <c r="D1765" s="197" t="s">
        <v>202</v>
      </c>
      <c r="E1765" s="648"/>
      <c r="F1765" s="649"/>
      <c r="G1765" s="650"/>
      <c r="H1765" s="648"/>
      <c r="I1765" s="649"/>
      <c r="J1765" s="3" t="str">
        <f t="shared" si="88"/>
        <v/>
      </c>
      <c r="K1765" s="284"/>
    </row>
    <row r="1766" spans="2:11" hidden="1">
      <c r="B1766" s="179"/>
      <c r="C1766" s="199">
        <v>1030</v>
      </c>
      <c r="D1766" s="200" t="s">
        <v>203</v>
      </c>
      <c r="E1766" s="651"/>
      <c r="F1766" s="652"/>
      <c r="G1766" s="653"/>
      <c r="H1766" s="651"/>
      <c r="I1766" s="652"/>
      <c r="J1766" s="3" t="str">
        <f t="shared" si="88"/>
        <v/>
      </c>
      <c r="K1766" s="284"/>
    </row>
    <row r="1767" spans="2:11" ht="16.2" hidden="1">
      <c r="B1767" s="179"/>
      <c r="C1767" s="196">
        <v>1051</v>
      </c>
      <c r="D1767" s="203" t="s">
        <v>204</v>
      </c>
      <c r="E1767" s="648"/>
      <c r="F1767" s="649"/>
      <c r="G1767" s="650"/>
      <c r="H1767" s="648"/>
      <c r="I1767" s="649"/>
      <c r="J1767" s="3" t="str">
        <f t="shared" si="88"/>
        <v/>
      </c>
      <c r="K1767" s="284"/>
    </row>
    <row r="1768" spans="2:11" ht="16.2" hidden="1">
      <c r="B1768" s="179"/>
      <c r="C1768" s="180">
        <v>1052</v>
      </c>
      <c r="D1768" s="181" t="s">
        <v>205</v>
      </c>
      <c r="E1768" s="635"/>
      <c r="F1768" s="636"/>
      <c r="G1768" s="637"/>
      <c r="H1768" s="635"/>
      <c r="I1768" s="636"/>
      <c r="J1768" s="3" t="str">
        <f t="shared" si="88"/>
        <v/>
      </c>
      <c r="K1768" s="284"/>
    </row>
    <row r="1769" spans="2:11" ht="16.2" hidden="1">
      <c r="B1769" s="179"/>
      <c r="C1769" s="199">
        <v>1053</v>
      </c>
      <c r="D1769" s="200" t="s">
        <v>206</v>
      </c>
      <c r="E1769" s="651"/>
      <c r="F1769" s="652"/>
      <c r="G1769" s="653"/>
      <c r="H1769" s="651"/>
      <c r="I1769" s="652"/>
      <c r="J1769" s="3" t="str">
        <f t="shared" si="88"/>
        <v/>
      </c>
      <c r="K1769" s="284"/>
    </row>
    <row r="1770" spans="2:11" ht="16.2" hidden="1">
      <c r="B1770" s="179"/>
      <c r="C1770" s="196">
        <v>1062</v>
      </c>
      <c r="D1770" s="197" t="s">
        <v>207</v>
      </c>
      <c r="E1770" s="648"/>
      <c r="F1770" s="649"/>
      <c r="G1770" s="650"/>
      <c r="H1770" s="648"/>
      <c r="I1770" s="649"/>
      <c r="J1770" s="3" t="str">
        <f t="shared" si="88"/>
        <v/>
      </c>
      <c r="K1770" s="284"/>
    </row>
    <row r="1771" spans="2:11" ht="16.2" hidden="1">
      <c r="B1771" s="179"/>
      <c r="C1771" s="199">
        <v>1063</v>
      </c>
      <c r="D1771" s="204" t="s">
        <v>208</v>
      </c>
      <c r="E1771" s="651"/>
      <c r="F1771" s="652"/>
      <c r="G1771" s="653"/>
      <c r="H1771" s="651"/>
      <c r="I1771" s="652"/>
      <c r="J1771" s="3" t="str">
        <f t="shared" si="88"/>
        <v/>
      </c>
      <c r="K1771" s="284"/>
    </row>
    <row r="1772" spans="2:11" ht="16.2" hidden="1">
      <c r="B1772" s="179"/>
      <c r="C1772" s="205">
        <v>1069</v>
      </c>
      <c r="D1772" s="206" t="s">
        <v>209</v>
      </c>
      <c r="E1772" s="654"/>
      <c r="F1772" s="655"/>
      <c r="G1772" s="656"/>
      <c r="H1772" s="654"/>
      <c r="I1772" s="655"/>
      <c r="J1772" s="3" t="str">
        <f t="shared" ref="J1772:J1803" si="89">(IF(OR($E1772&lt;&gt;0,$F1772&lt;&gt;0,$G1772&lt;&gt;0,$H1772&lt;&gt;0,$I1772&lt;&gt;0),$J$2,""))</f>
        <v/>
      </c>
      <c r="K1772" s="284"/>
    </row>
    <row r="1773" spans="2:11" hidden="1">
      <c r="B1773" s="171"/>
      <c r="C1773" s="196">
        <v>1091</v>
      </c>
      <c r="D1773" s="203" t="s">
        <v>210</v>
      </c>
      <c r="E1773" s="648"/>
      <c r="F1773" s="649"/>
      <c r="G1773" s="650"/>
      <c r="H1773" s="648"/>
      <c r="I1773" s="649"/>
      <c r="J1773" s="3" t="str">
        <f t="shared" si="89"/>
        <v/>
      </c>
      <c r="K1773" s="284"/>
    </row>
    <row r="1774" spans="2:11" hidden="1">
      <c r="B1774" s="179"/>
      <c r="C1774" s="180">
        <v>1092</v>
      </c>
      <c r="D1774" s="181" t="s">
        <v>211</v>
      </c>
      <c r="E1774" s="635"/>
      <c r="F1774" s="636"/>
      <c r="G1774" s="637"/>
      <c r="H1774" s="635"/>
      <c r="I1774" s="636"/>
      <c r="J1774" s="3" t="str">
        <f t="shared" si="89"/>
        <v/>
      </c>
      <c r="K1774" s="284"/>
    </row>
    <row r="1775" spans="2:11" hidden="1">
      <c r="B1775" s="179"/>
      <c r="C1775" s="175">
        <v>1098</v>
      </c>
      <c r="D1775" s="208" t="s">
        <v>212</v>
      </c>
      <c r="E1775" s="632"/>
      <c r="F1775" s="633"/>
      <c r="G1775" s="634"/>
      <c r="H1775" s="632"/>
      <c r="I1775" s="633"/>
      <c r="J1775" s="3" t="str">
        <f t="shared" si="89"/>
        <v/>
      </c>
      <c r="K1775" s="284"/>
    </row>
    <row r="1776" spans="2:11" hidden="1">
      <c r="B1776" s="168">
        <v>1900</v>
      </c>
      <c r="C1776" s="730" t="s">
        <v>213</v>
      </c>
      <c r="D1776" s="730"/>
      <c r="E1776" s="626">
        <f>SUM(E1777:E1779)</f>
        <v>0</v>
      </c>
      <c r="F1776" s="627">
        <f>SUM(F1777:F1779)</f>
        <v>0</v>
      </c>
      <c r="G1776" s="628">
        <f>SUM(G1777:G1779)</f>
        <v>0</v>
      </c>
      <c r="H1776" s="626">
        <f>SUM(H1777:H1779)</f>
        <v>0</v>
      </c>
      <c r="I1776" s="627">
        <f>SUM(I1777:I1779)</f>
        <v>0</v>
      </c>
      <c r="J1776" s="3" t="str">
        <f t="shared" si="89"/>
        <v/>
      </c>
      <c r="K1776" s="284"/>
    </row>
    <row r="1777" spans="2:11" ht="16.2" hidden="1">
      <c r="B1777" s="179"/>
      <c r="C1777" s="172">
        <v>1901</v>
      </c>
      <c r="D1777" s="209" t="s">
        <v>214</v>
      </c>
      <c r="E1777" s="629"/>
      <c r="F1777" s="630"/>
      <c r="G1777" s="631"/>
      <c r="H1777" s="629"/>
      <c r="I1777" s="630"/>
      <c r="J1777" s="3" t="str">
        <f t="shared" si="89"/>
        <v/>
      </c>
      <c r="K1777" s="284"/>
    </row>
    <row r="1778" spans="2:11" ht="16.2" hidden="1">
      <c r="B1778" s="210"/>
      <c r="C1778" s="180">
        <v>1981</v>
      </c>
      <c r="D1778" s="211" t="s">
        <v>215</v>
      </c>
      <c r="E1778" s="635"/>
      <c r="F1778" s="636"/>
      <c r="G1778" s="637"/>
      <c r="H1778" s="635"/>
      <c r="I1778" s="636"/>
      <c r="J1778" s="3" t="str">
        <f t="shared" si="89"/>
        <v/>
      </c>
      <c r="K1778" s="284"/>
    </row>
    <row r="1779" spans="2:11" ht="16.2" hidden="1">
      <c r="B1779" s="179"/>
      <c r="C1779" s="175">
        <v>1991</v>
      </c>
      <c r="D1779" s="212" t="s">
        <v>216</v>
      </c>
      <c r="E1779" s="632"/>
      <c r="F1779" s="633"/>
      <c r="G1779" s="634"/>
      <c r="H1779" s="632"/>
      <c r="I1779" s="633"/>
      <c r="J1779" s="3" t="str">
        <f t="shared" si="89"/>
        <v/>
      </c>
      <c r="K1779" s="284"/>
    </row>
    <row r="1780" spans="2:11" hidden="1">
      <c r="B1780" s="168">
        <v>2100</v>
      </c>
      <c r="C1780" s="730" t="s">
        <v>217</v>
      </c>
      <c r="D1780" s="730"/>
      <c r="E1780" s="626">
        <f>SUM(E1781:E1785)</f>
        <v>0</v>
      </c>
      <c r="F1780" s="627">
        <f>SUM(F1781:F1785)</f>
        <v>0</v>
      </c>
      <c r="G1780" s="628">
        <f>SUM(G1781:G1785)</f>
        <v>0</v>
      </c>
      <c r="H1780" s="626">
        <f>SUM(H1781:H1785)</f>
        <v>0</v>
      </c>
      <c r="I1780" s="627">
        <f>SUM(I1781:I1785)</f>
        <v>0</v>
      </c>
      <c r="J1780" s="3" t="str">
        <f t="shared" si="89"/>
        <v/>
      </c>
      <c r="K1780" s="284"/>
    </row>
    <row r="1781" spans="2:11" ht="16.2" hidden="1">
      <c r="B1781" s="179"/>
      <c r="C1781" s="172">
        <v>2110</v>
      </c>
      <c r="D1781" s="213" t="s">
        <v>218</v>
      </c>
      <c r="E1781" s="629"/>
      <c r="F1781" s="630"/>
      <c r="G1781" s="631"/>
      <c r="H1781" s="629"/>
      <c r="I1781" s="630"/>
      <c r="J1781" s="3" t="str">
        <f t="shared" si="89"/>
        <v/>
      </c>
      <c r="K1781" s="284"/>
    </row>
    <row r="1782" spans="2:11" ht="16.2" hidden="1">
      <c r="B1782" s="210"/>
      <c r="C1782" s="180">
        <v>2120</v>
      </c>
      <c r="D1782" s="183" t="s">
        <v>219</v>
      </c>
      <c r="E1782" s="635"/>
      <c r="F1782" s="636"/>
      <c r="G1782" s="637"/>
      <c r="H1782" s="635"/>
      <c r="I1782" s="636"/>
      <c r="J1782" s="3" t="str">
        <f t="shared" si="89"/>
        <v/>
      </c>
      <c r="K1782" s="284"/>
    </row>
    <row r="1783" spans="2:11" ht="16.2" hidden="1">
      <c r="B1783" s="210"/>
      <c r="C1783" s="180">
        <v>2125</v>
      </c>
      <c r="D1783" s="183" t="s">
        <v>220</v>
      </c>
      <c r="E1783" s="638">
        <v>0</v>
      </c>
      <c r="F1783" s="639">
        <v>0</v>
      </c>
      <c r="G1783" s="640">
        <v>0</v>
      </c>
      <c r="H1783" s="638">
        <v>0</v>
      </c>
      <c r="I1783" s="639">
        <v>0</v>
      </c>
      <c r="J1783" s="3" t="str">
        <f t="shared" si="89"/>
        <v/>
      </c>
      <c r="K1783" s="284"/>
    </row>
    <row r="1784" spans="2:11" ht="16.2" hidden="1">
      <c r="B1784" s="178"/>
      <c r="C1784" s="180">
        <v>2140</v>
      </c>
      <c r="D1784" s="183" t="s">
        <v>221</v>
      </c>
      <c r="E1784" s="638">
        <v>0</v>
      </c>
      <c r="F1784" s="639">
        <v>0</v>
      </c>
      <c r="G1784" s="640">
        <v>0</v>
      </c>
      <c r="H1784" s="638">
        <v>0</v>
      </c>
      <c r="I1784" s="639">
        <v>0</v>
      </c>
      <c r="J1784" s="3" t="str">
        <f t="shared" si="89"/>
        <v/>
      </c>
      <c r="K1784" s="284"/>
    </row>
    <row r="1785" spans="2:11" ht="16.2" hidden="1">
      <c r="B1785" s="179"/>
      <c r="C1785" s="175">
        <v>2190</v>
      </c>
      <c r="D1785" s="214" t="s">
        <v>222</v>
      </c>
      <c r="E1785" s="632"/>
      <c r="F1785" s="633"/>
      <c r="G1785" s="634"/>
      <c r="H1785" s="632"/>
      <c r="I1785" s="633"/>
      <c r="J1785" s="3" t="str">
        <f t="shared" si="89"/>
        <v/>
      </c>
      <c r="K1785" s="284"/>
    </row>
    <row r="1786" spans="2:11">
      <c r="B1786" s="168">
        <v>2200</v>
      </c>
      <c r="C1786" s="730" t="s">
        <v>223</v>
      </c>
      <c r="D1786" s="730"/>
      <c r="E1786" s="626">
        <f>SUM(E1787:E1788)</f>
        <v>2800</v>
      </c>
      <c r="F1786" s="627">
        <f>SUM(F1787:F1788)</f>
        <v>4000</v>
      </c>
      <c r="G1786" s="628">
        <f>SUM(G1787:G1788)</f>
        <v>3000</v>
      </c>
      <c r="H1786" s="626">
        <f>SUM(H1787:H1788)</f>
        <v>0</v>
      </c>
      <c r="I1786" s="627">
        <f>SUM(I1787:I1788)</f>
        <v>0</v>
      </c>
      <c r="J1786" s="3">
        <f t="shared" si="89"/>
        <v>1</v>
      </c>
      <c r="K1786" s="284"/>
    </row>
    <row r="1787" spans="2:11" ht="16.2" hidden="1">
      <c r="B1787" s="179"/>
      <c r="C1787" s="172">
        <v>2221</v>
      </c>
      <c r="D1787" s="173" t="s">
        <v>224</v>
      </c>
      <c r="E1787" s="629"/>
      <c r="F1787" s="630"/>
      <c r="G1787" s="631"/>
      <c r="H1787" s="629"/>
      <c r="I1787" s="630"/>
      <c r="J1787" s="3" t="str">
        <f t="shared" si="89"/>
        <v/>
      </c>
      <c r="K1787" s="284"/>
    </row>
    <row r="1788" spans="2:11" ht="16.2">
      <c r="B1788" s="179"/>
      <c r="C1788" s="175">
        <v>2224</v>
      </c>
      <c r="D1788" s="176" t="s">
        <v>225</v>
      </c>
      <c r="E1788" s="632">
        <v>2800</v>
      </c>
      <c r="F1788" s="633">
        <v>4000</v>
      </c>
      <c r="G1788" s="634">
        <v>3000</v>
      </c>
      <c r="H1788" s="632">
        <v>0</v>
      </c>
      <c r="I1788" s="633">
        <v>0</v>
      </c>
      <c r="J1788" s="3">
        <f t="shared" si="89"/>
        <v>1</v>
      </c>
      <c r="K1788" s="284"/>
    </row>
    <row r="1789" spans="2:11" hidden="1">
      <c r="B1789" s="168">
        <v>2500</v>
      </c>
      <c r="C1789" s="730" t="s">
        <v>226</v>
      </c>
      <c r="D1789" s="730"/>
      <c r="E1789" s="641"/>
      <c r="F1789" s="642"/>
      <c r="G1789" s="643"/>
      <c r="H1789" s="641"/>
      <c r="I1789" s="642"/>
      <c r="J1789" s="3" t="str">
        <f t="shared" si="89"/>
        <v/>
      </c>
      <c r="K1789" s="284"/>
    </row>
    <row r="1790" spans="2:11" hidden="1">
      <c r="B1790" s="168">
        <v>2600</v>
      </c>
      <c r="C1790" s="736" t="s">
        <v>227</v>
      </c>
      <c r="D1790" s="736"/>
      <c r="E1790" s="641"/>
      <c r="F1790" s="642"/>
      <c r="G1790" s="643"/>
      <c r="H1790" s="641"/>
      <c r="I1790" s="642"/>
      <c r="J1790" s="3" t="str">
        <f t="shared" si="89"/>
        <v/>
      </c>
      <c r="K1790" s="284"/>
    </row>
    <row r="1791" spans="2:11" hidden="1">
      <c r="B1791" s="168">
        <v>2700</v>
      </c>
      <c r="C1791" s="736" t="s">
        <v>228</v>
      </c>
      <c r="D1791" s="736"/>
      <c r="E1791" s="641"/>
      <c r="F1791" s="642"/>
      <c r="G1791" s="643"/>
      <c r="H1791" s="641"/>
      <c r="I1791" s="642"/>
      <c r="J1791" s="3" t="str">
        <f t="shared" si="89"/>
        <v/>
      </c>
      <c r="K1791" s="284"/>
    </row>
    <row r="1792" spans="2:11" hidden="1">
      <c r="B1792" s="168">
        <v>2800</v>
      </c>
      <c r="C1792" s="736" t="s">
        <v>1761</v>
      </c>
      <c r="D1792" s="736"/>
      <c r="E1792" s="641"/>
      <c r="F1792" s="642"/>
      <c r="G1792" s="643"/>
      <c r="H1792" s="641"/>
      <c r="I1792" s="642"/>
      <c r="J1792" s="3" t="str">
        <f t="shared" si="89"/>
        <v/>
      </c>
      <c r="K1792" s="284"/>
    </row>
    <row r="1793" spans="2:11" hidden="1">
      <c r="B1793" s="168">
        <v>2900</v>
      </c>
      <c r="C1793" s="730" t="s">
        <v>230</v>
      </c>
      <c r="D1793" s="730"/>
      <c r="E1793" s="626">
        <f>SUM(E1794:E1801)</f>
        <v>0</v>
      </c>
      <c r="F1793" s="626">
        <f>SUM(F1794:F1801)</f>
        <v>0</v>
      </c>
      <c r="G1793" s="626">
        <f>SUM(G1794:G1801)</f>
        <v>0</v>
      </c>
      <c r="H1793" s="626">
        <f>SUM(H1794:H1801)</f>
        <v>0</v>
      </c>
      <c r="I1793" s="626">
        <f>SUM(I1794:I1801)</f>
        <v>0</v>
      </c>
      <c r="J1793" s="3" t="str">
        <f t="shared" si="89"/>
        <v/>
      </c>
      <c r="K1793" s="284"/>
    </row>
    <row r="1794" spans="2:11" ht="16.2" hidden="1">
      <c r="B1794" s="210"/>
      <c r="C1794" s="172">
        <v>2910</v>
      </c>
      <c r="D1794" s="217" t="s">
        <v>231</v>
      </c>
      <c r="E1794" s="629"/>
      <c r="F1794" s="630"/>
      <c r="G1794" s="631"/>
      <c r="H1794" s="629"/>
      <c r="I1794" s="630"/>
      <c r="J1794" s="3" t="str">
        <f t="shared" si="89"/>
        <v/>
      </c>
      <c r="K1794" s="284"/>
    </row>
    <row r="1795" spans="2:11" ht="16.2" hidden="1">
      <c r="B1795" s="210"/>
      <c r="C1795" s="172">
        <v>2920</v>
      </c>
      <c r="D1795" s="217" t="s">
        <v>232</v>
      </c>
      <c r="E1795" s="629"/>
      <c r="F1795" s="630"/>
      <c r="G1795" s="631"/>
      <c r="H1795" s="629"/>
      <c r="I1795" s="630"/>
      <c r="J1795" s="3" t="str">
        <f t="shared" si="89"/>
        <v/>
      </c>
      <c r="K1795" s="284"/>
    </row>
    <row r="1796" spans="2:11" ht="32.4" hidden="1">
      <c r="B1796" s="210"/>
      <c r="C1796" s="199">
        <v>2969</v>
      </c>
      <c r="D1796" s="218" t="s">
        <v>233</v>
      </c>
      <c r="E1796" s="651"/>
      <c r="F1796" s="652"/>
      <c r="G1796" s="653"/>
      <c r="H1796" s="651"/>
      <c r="I1796" s="652"/>
      <c r="J1796" s="3" t="str">
        <f t="shared" si="89"/>
        <v/>
      </c>
      <c r="K1796" s="284"/>
    </row>
    <row r="1797" spans="2:11" ht="32.4" hidden="1">
      <c r="B1797" s="210"/>
      <c r="C1797" s="219">
        <v>2970</v>
      </c>
      <c r="D1797" s="220" t="s">
        <v>234</v>
      </c>
      <c r="E1797" s="657"/>
      <c r="F1797" s="658"/>
      <c r="G1797" s="659"/>
      <c r="H1797" s="657"/>
      <c r="I1797" s="658"/>
      <c r="J1797" s="3" t="str">
        <f t="shared" si="89"/>
        <v/>
      </c>
      <c r="K1797" s="284"/>
    </row>
    <row r="1798" spans="2:11" ht="16.2" hidden="1">
      <c r="B1798" s="210"/>
      <c r="C1798" s="205">
        <v>2989</v>
      </c>
      <c r="D1798" s="222" t="s">
        <v>235</v>
      </c>
      <c r="E1798" s="654"/>
      <c r="F1798" s="655"/>
      <c r="G1798" s="656"/>
      <c r="H1798" s="654"/>
      <c r="I1798" s="655"/>
      <c r="J1798" s="3" t="str">
        <f t="shared" si="89"/>
        <v/>
      </c>
      <c r="K1798" s="284"/>
    </row>
    <row r="1799" spans="2:11" ht="32.4" hidden="1">
      <c r="B1799" s="179"/>
      <c r="C1799" s="196">
        <v>2990</v>
      </c>
      <c r="D1799" s="223" t="s">
        <v>236</v>
      </c>
      <c r="E1799" s="648"/>
      <c r="F1799" s="649"/>
      <c r="G1799" s="650"/>
      <c r="H1799" s="648"/>
      <c r="I1799" s="649"/>
      <c r="J1799" s="3" t="str">
        <f t="shared" si="89"/>
        <v/>
      </c>
      <c r="K1799" s="284"/>
    </row>
    <row r="1800" spans="2:11" ht="16.2" hidden="1">
      <c r="B1800" s="179"/>
      <c r="C1800" s="196">
        <v>2991</v>
      </c>
      <c r="D1800" s="223" t="s">
        <v>237</v>
      </c>
      <c r="E1800" s="648"/>
      <c r="F1800" s="649"/>
      <c r="G1800" s="650"/>
      <c r="H1800" s="648"/>
      <c r="I1800" s="649"/>
      <c r="J1800" s="3" t="str">
        <f t="shared" si="89"/>
        <v/>
      </c>
      <c r="K1800" s="284"/>
    </row>
    <row r="1801" spans="2:11" ht="16.2" hidden="1">
      <c r="B1801" s="179"/>
      <c r="C1801" s="175">
        <v>2992</v>
      </c>
      <c r="D1801" s="660" t="s">
        <v>238</v>
      </c>
      <c r="E1801" s="632"/>
      <c r="F1801" s="633"/>
      <c r="G1801" s="634"/>
      <c r="H1801" s="632"/>
      <c r="I1801" s="633"/>
      <c r="J1801" s="3" t="str">
        <f t="shared" si="89"/>
        <v/>
      </c>
      <c r="K1801" s="284"/>
    </row>
    <row r="1802" spans="2:11" hidden="1">
      <c r="B1802" s="168">
        <v>3300</v>
      </c>
      <c r="C1802" s="225" t="s">
        <v>239</v>
      </c>
      <c r="D1802" s="215"/>
      <c r="E1802" s="626">
        <f>SUM(E1803:E1807)</f>
        <v>0</v>
      </c>
      <c r="F1802" s="627">
        <f>SUM(F1803:F1807)</f>
        <v>0</v>
      </c>
      <c r="G1802" s="628">
        <f>SUM(G1803:G1807)</f>
        <v>0</v>
      </c>
      <c r="H1802" s="626">
        <f>SUM(H1803:H1807)</f>
        <v>0</v>
      </c>
      <c r="I1802" s="627">
        <f>SUM(I1803:I1807)</f>
        <v>0</v>
      </c>
      <c r="J1802" s="3" t="str">
        <f t="shared" si="89"/>
        <v/>
      </c>
      <c r="K1802" s="284"/>
    </row>
    <row r="1803" spans="2:11" hidden="1">
      <c r="B1803" s="178"/>
      <c r="C1803" s="172">
        <v>3301</v>
      </c>
      <c r="D1803" s="226" t="s">
        <v>240</v>
      </c>
      <c r="E1803" s="661">
        <v>0</v>
      </c>
      <c r="F1803" s="662">
        <v>0</v>
      </c>
      <c r="G1803" s="663">
        <v>0</v>
      </c>
      <c r="H1803" s="661">
        <v>0</v>
      </c>
      <c r="I1803" s="662">
        <v>0</v>
      </c>
      <c r="J1803" s="3" t="str">
        <f t="shared" si="89"/>
        <v/>
      </c>
      <c r="K1803" s="284"/>
    </row>
    <row r="1804" spans="2:11" hidden="1">
      <c r="B1804" s="178"/>
      <c r="C1804" s="180">
        <v>3302</v>
      </c>
      <c r="D1804" s="227" t="s">
        <v>241</v>
      </c>
      <c r="E1804" s="638">
        <v>0</v>
      </c>
      <c r="F1804" s="639">
        <v>0</v>
      </c>
      <c r="G1804" s="640">
        <v>0</v>
      </c>
      <c r="H1804" s="638">
        <v>0</v>
      </c>
      <c r="I1804" s="639">
        <v>0</v>
      </c>
      <c r="J1804" s="3" t="str">
        <f t="shared" ref="J1804:J1835" si="90">(IF(OR($E1804&lt;&gt;0,$F1804&lt;&gt;0,$G1804&lt;&gt;0,$H1804&lt;&gt;0,$I1804&lt;&gt;0),$J$2,""))</f>
        <v/>
      </c>
      <c r="K1804" s="284"/>
    </row>
    <row r="1805" spans="2:11" hidden="1">
      <c r="B1805" s="178"/>
      <c r="C1805" s="180">
        <v>3304</v>
      </c>
      <c r="D1805" s="227" t="s">
        <v>242</v>
      </c>
      <c r="E1805" s="638">
        <v>0</v>
      </c>
      <c r="F1805" s="639">
        <v>0</v>
      </c>
      <c r="G1805" s="640">
        <v>0</v>
      </c>
      <c r="H1805" s="638">
        <v>0</v>
      </c>
      <c r="I1805" s="639">
        <v>0</v>
      </c>
      <c r="J1805" s="3" t="str">
        <f t="shared" si="90"/>
        <v/>
      </c>
      <c r="K1805" s="284"/>
    </row>
    <row r="1806" spans="2:11" ht="31.2" hidden="1">
      <c r="B1806" s="178"/>
      <c r="C1806" s="175">
        <v>3306</v>
      </c>
      <c r="D1806" s="228" t="s">
        <v>243</v>
      </c>
      <c r="E1806" s="638">
        <v>0</v>
      </c>
      <c r="F1806" s="639">
        <v>0</v>
      </c>
      <c r="G1806" s="640">
        <v>0</v>
      </c>
      <c r="H1806" s="638">
        <v>0</v>
      </c>
      <c r="I1806" s="639">
        <v>0</v>
      </c>
      <c r="J1806" s="3" t="str">
        <f t="shared" si="90"/>
        <v/>
      </c>
      <c r="K1806" s="284"/>
    </row>
    <row r="1807" spans="2:11" hidden="1">
      <c r="B1807" s="178"/>
      <c r="C1807" s="175">
        <v>3307</v>
      </c>
      <c r="D1807" s="228" t="s">
        <v>244</v>
      </c>
      <c r="E1807" s="664">
        <v>0</v>
      </c>
      <c r="F1807" s="665">
        <v>0</v>
      </c>
      <c r="G1807" s="666">
        <v>0</v>
      </c>
      <c r="H1807" s="664">
        <v>0</v>
      </c>
      <c r="I1807" s="665">
        <v>0</v>
      </c>
      <c r="J1807" s="3" t="str">
        <f t="shared" si="90"/>
        <v/>
      </c>
      <c r="K1807" s="284"/>
    </row>
    <row r="1808" spans="2:11" hidden="1">
      <c r="B1808" s="168">
        <v>3900</v>
      </c>
      <c r="C1808" s="730" t="s">
        <v>245</v>
      </c>
      <c r="D1808" s="730"/>
      <c r="E1808" s="667">
        <v>0</v>
      </c>
      <c r="F1808" s="668">
        <v>0</v>
      </c>
      <c r="G1808" s="669">
        <v>0</v>
      </c>
      <c r="H1808" s="667">
        <v>0</v>
      </c>
      <c r="I1808" s="668">
        <v>0</v>
      </c>
      <c r="J1808" s="3" t="str">
        <f t="shared" si="90"/>
        <v/>
      </c>
      <c r="K1808" s="284"/>
    </row>
    <row r="1809" spans="2:11" hidden="1">
      <c r="B1809" s="168">
        <v>4000</v>
      </c>
      <c r="C1809" s="730" t="s">
        <v>246</v>
      </c>
      <c r="D1809" s="730"/>
      <c r="E1809" s="641"/>
      <c r="F1809" s="642"/>
      <c r="G1809" s="643"/>
      <c r="H1809" s="641"/>
      <c r="I1809" s="642"/>
      <c r="J1809" s="3" t="str">
        <f t="shared" si="90"/>
        <v/>
      </c>
      <c r="K1809" s="284"/>
    </row>
    <row r="1810" spans="2:11" hidden="1">
      <c r="B1810" s="168">
        <v>4100</v>
      </c>
      <c r="C1810" s="730" t="s">
        <v>247</v>
      </c>
      <c r="D1810" s="730"/>
      <c r="E1810" s="641"/>
      <c r="F1810" s="642"/>
      <c r="G1810" s="643"/>
      <c r="H1810" s="641"/>
      <c r="I1810" s="642"/>
      <c r="J1810" s="3" t="str">
        <f t="shared" si="90"/>
        <v/>
      </c>
      <c r="K1810" s="284"/>
    </row>
    <row r="1811" spans="2:11" hidden="1">
      <c r="B1811" s="168">
        <v>4200</v>
      </c>
      <c r="C1811" s="730" t="s">
        <v>248</v>
      </c>
      <c r="D1811" s="730"/>
      <c r="E1811" s="626">
        <f>SUM(E1812:E1817)</f>
        <v>0</v>
      </c>
      <c r="F1811" s="627">
        <f>SUM(F1812:F1817)</f>
        <v>0</v>
      </c>
      <c r="G1811" s="628">
        <f>SUM(G1812:G1817)</f>
        <v>0</v>
      </c>
      <c r="H1811" s="626">
        <f>SUM(H1812:H1817)</f>
        <v>0</v>
      </c>
      <c r="I1811" s="627">
        <f>SUM(I1812:I1817)</f>
        <v>0</v>
      </c>
      <c r="J1811" s="3" t="str">
        <f t="shared" si="90"/>
        <v/>
      </c>
      <c r="K1811" s="284"/>
    </row>
    <row r="1812" spans="2:11" ht="16.2" hidden="1">
      <c r="B1812" s="230"/>
      <c r="C1812" s="172">
        <v>4201</v>
      </c>
      <c r="D1812" s="173" t="s">
        <v>249</v>
      </c>
      <c r="E1812" s="629"/>
      <c r="F1812" s="630"/>
      <c r="G1812" s="631"/>
      <c r="H1812" s="629"/>
      <c r="I1812" s="630"/>
      <c r="J1812" s="3" t="str">
        <f t="shared" si="90"/>
        <v/>
      </c>
      <c r="K1812" s="284"/>
    </row>
    <row r="1813" spans="2:11" ht="16.2" hidden="1">
      <c r="B1813" s="230"/>
      <c r="C1813" s="180">
        <v>4202</v>
      </c>
      <c r="D1813" s="231" t="s">
        <v>250</v>
      </c>
      <c r="E1813" s="635"/>
      <c r="F1813" s="636"/>
      <c r="G1813" s="637"/>
      <c r="H1813" s="635"/>
      <c r="I1813" s="636"/>
      <c r="J1813" s="3" t="str">
        <f t="shared" si="90"/>
        <v/>
      </c>
      <c r="K1813" s="284"/>
    </row>
    <row r="1814" spans="2:11" ht="16.2" hidden="1">
      <c r="B1814" s="230"/>
      <c r="C1814" s="180">
        <v>4214</v>
      </c>
      <c r="D1814" s="231" t="s">
        <v>251</v>
      </c>
      <c r="E1814" s="635"/>
      <c r="F1814" s="636"/>
      <c r="G1814" s="637"/>
      <c r="H1814" s="635"/>
      <c r="I1814" s="636"/>
      <c r="J1814" s="3" t="str">
        <f t="shared" si="90"/>
        <v/>
      </c>
      <c r="K1814" s="284"/>
    </row>
    <row r="1815" spans="2:11" ht="16.2" hidden="1">
      <c r="B1815" s="230"/>
      <c r="C1815" s="180">
        <v>4217</v>
      </c>
      <c r="D1815" s="231" t="s">
        <v>252</v>
      </c>
      <c r="E1815" s="635"/>
      <c r="F1815" s="636"/>
      <c r="G1815" s="637"/>
      <c r="H1815" s="635"/>
      <c r="I1815" s="636"/>
      <c r="J1815" s="3" t="str">
        <f t="shared" si="90"/>
        <v/>
      </c>
      <c r="K1815" s="284"/>
    </row>
    <row r="1816" spans="2:11" ht="16.2" hidden="1">
      <c r="B1816" s="230"/>
      <c r="C1816" s="180">
        <v>4218</v>
      </c>
      <c r="D1816" s="181" t="s">
        <v>253</v>
      </c>
      <c r="E1816" s="635"/>
      <c r="F1816" s="636"/>
      <c r="G1816" s="637"/>
      <c r="H1816" s="635"/>
      <c r="I1816" s="636"/>
      <c r="J1816" s="3" t="str">
        <f t="shared" si="90"/>
        <v/>
      </c>
      <c r="K1816" s="284"/>
    </row>
    <row r="1817" spans="2:11" ht="16.2" hidden="1">
      <c r="B1817" s="230"/>
      <c r="C1817" s="175">
        <v>4219</v>
      </c>
      <c r="D1817" s="232" t="s">
        <v>254</v>
      </c>
      <c r="E1817" s="632"/>
      <c r="F1817" s="633"/>
      <c r="G1817" s="634"/>
      <c r="H1817" s="632"/>
      <c r="I1817" s="633"/>
      <c r="J1817" s="3" t="str">
        <f t="shared" si="90"/>
        <v/>
      </c>
      <c r="K1817" s="284"/>
    </row>
    <row r="1818" spans="2:11" hidden="1">
      <c r="B1818" s="168">
        <v>4300</v>
      </c>
      <c r="C1818" s="730" t="s">
        <v>255</v>
      </c>
      <c r="D1818" s="730"/>
      <c r="E1818" s="626">
        <f>SUM(E1819:E1821)</f>
        <v>0</v>
      </c>
      <c r="F1818" s="627">
        <f>SUM(F1819:F1821)</f>
        <v>0</v>
      </c>
      <c r="G1818" s="628">
        <f>SUM(G1819:G1821)</f>
        <v>0</v>
      </c>
      <c r="H1818" s="626">
        <f>SUM(H1819:H1821)</f>
        <v>0</v>
      </c>
      <c r="I1818" s="627">
        <f>SUM(I1819:I1821)</f>
        <v>0</v>
      </c>
      <c r="J1818" s="3" t="str">
        <f t="shared" si="90"/>
        <v/>
      </c>
      <c r="K1818" s="284"/>
    </row>
    <row r="1819" spans="2:11" hidden="1">
      <c r="B1819" s="230"/>
      <c r="C1819" s="172">
        <v>4301</v>
      </c>
      <c r="D1819" s="192" t="s">
        <v>256</v>
      </c>
      <c r="E1819" s="629"/>
      <c r="F1819" s="630"/>
      <c r="G1819" s="631"/>
      <c r="H1819" s="629"/>
      <c r="I1819" s="630"/>
      <c r="J1819" s="3" t="str">
        <f t="shared" si="90"/>
        <v/>
      </c>
      <c r="K1819" s="284"/>
    </row>
    <row r="1820" spans="2:11" ht="16.2" hidden="1">
      <c r="B1820" s="230"/>
      <c r="C1820" s="180">
        <v>4302</v>
      </c>
      <c r="D1820" s="231" t="s">
        <v>257</v>
      </c>
      <c r="E1820" s="635"/>
      <c r="F1820" s="636"/>
      <c r="G1820" s="637"/>
      <c r="H1820" s="635"/>
      <c r="I1820" s="636"/>
      <c r="J1820" s="3" t="str">
        <f t="shared" si="90"/>
        <v/>
      </c>
      <c r="K1820" s="284"/>
    </row>
    <row r="1821" spans="2:11" ht="16.2" hidden="1">
      <c r="B1821" s="230"/>
      <c r="C1821" s="175">
        <v>4309</v>
      </c>
      <c r="D1821" s="184" t="s">
        <v>258</v>
      </c>
      <c r="E1821" s="632"/>
      <c r="F1821" s="633"/>
      <c r="G1821" s="634"/>
      <c r="H1821" s="632"/>
      <c r="I1821" s="633"/>
      <c r="J1821" s="3" t="str">
        <f t="shared" si="90"/>
        <v/>
      </c>
      <c r="K1821" s="284"/>
    </row>
    <row r="1822" spans="2:11" hidden="1">
      <c r="B1822" s="168">
        <v>4400</v>
      </c>
      <c r="C1822" s="730" t="s">
        <v>259</v>
      </c>
      <c r="D1822" s="730"/>
      <c r="E1822" s="641"/>
      <c r="F1822" s="642"/>
      <c r="G1822" s="643"/>
      <c r="H1822" s="641"/>
      <c r="I1822" s="642"/>
      <c r="J1822" s="3" t="str">
        <f t="shared" si="90"/>
        <v/>
      </c>
      <c r="K1822" s="284"/>
    </row>
    <row r="1823" spans="2:11" hidden="1">
      <c r="B1823" s="168">
        <v>4500</v>
      </c>
      <c r="C1823" s="730" t="s">
        <v>260</v>
      </c>
      <c r="D1823" s="730"/>
      <c r="E1823" s="641"/>
      <c r="F1823" s="642"/>
      <c r="G1823" s="643"/>
      <c r="H1823" s="641"/>
      <c r="I1823" s="642"/>
      <c r="J1823" s="3" t="str">
        <f t="shared" si="90"/>
        <v/>
      </c>
      <c r="K1823" s="284"/>
    </row>
    <row r="1824" spans="2:11" hidden="1">
      <c r="B1824" s="168">
        <v>4600</v>
      </c>
      <c r="C1824" s="736" t="s">
        <v>261</v>
      </c>
      <c r="D1824" s="736"/>
      <c r="E1824" s="641"/>
      <c r="F1824" s="642"/>
      <c r="G1824" s="643"/>
      <c r="H1824" s="641"/>
      <c r="I1824" s="642"/>
      <c r="J1824" s="3" t="str">
        <f t="shared" si="90"/>
        <v/>
      </c>
      <c r="K1824" s="284"/>
    </row>
    <row r="1825" spans="2:11" hidden="1">
      <c r="B1825" s="168">
        <v>4900</v>
      </c>
      <c r="C1825" s="730" t="s">
        <v>262</v>
      </c>
      <c r="D1825" s="730"/>
      <c r="E1825" s="626">
        <f>+E1826+E1827</f>
        <v>0</v>
      </c>
      <c r="F1825" s="627">
        <f>+F1826+F1827</f>
        <v>0</v>
      </c>
      <c r="G1825" s="628">
        <f>+G1826+G1827</f>
        <v>0</v>
      </c>
      <c r="H1825" s="626">
        <f>+H1826+H1827</f>
        <v>0</v>
      </c>
      <c r="I1825" s="627">
        <f>+I1826+I1827</f>
        <v>0</v>
      </c>
      <c r="J1825" s="3" t="str">
        <f t="shared" si="90"/>
        <v/>
      </c>
      <c r="K1825" s="284"/>
    </row>
    <row r="1826" spans="2:11" ht="16.2" hidden="1">
      <c r="B1826" s="230"/>
      <c r="C1826" s="172">
        <v>4901</v>
      </c>
      <c r="D1826" s="233" t="s">
        <v>263</v>
      </c>
      <c r="E1826" s="629"/>
      <c r="F1826" s="630"/>
      <c r="G1826" s="631"/>
      <c r="H1826" s="629"/>
      <c r="I1826" s="630"/>
      <c r="J1826" s="3" t="str">
        <f t="shared" si="90"/>
        <v/>
      </c>
      <c r="K1826" s="284"/>
    </row>
    <row r="1827" spans="2:11" ht="16.2" hidden="1">
      <c r="B1827" s="230"/>
      <c r="C1827" s="175">
        <v>4902</v>
      </c>
      <c r="D1827" s="184" t="s">
        <v>264</v>
      </c>
      <c r="E1827" s="632"/>
      <c r="F1827" s="633"/>
      <c r="G1827" s="634"/>
      <c r="H1827" s="632"/>
      <c r="I1827" s="633"/>
      <c r="J1827" s="3" t="str">
        <f t="shared" si="90"/>
        <v/>
      </c>
      <c r="K1827" s="284"/>
    </row>
    <row r="1828" spans="2:11" hidden="1">
      <c r="B1828" s="234">
        <v>5100</v>
      </c>
      <c r="C1828" s="737" t="s">
        <v>265</v>
      </c>
      <c r="D1828" s="737"/>
      <c r="E1828" s="641"/>
      <c r="F1828" s="642"/>
      <c r="G1828" s="643"/>
      <c r="H1828" s="641"/>
      <c r="I1828" s="642"/>
      <c r="J1828" s="3" t="str">
        <f t="shared" si="90"/>
        <v/>
      </c>
      <c r="K1828" s="284"/>
    </row>
    <row r="1829" spans="2:11" hidden="1">
      <c r="B1829" s="234">
        <v>5200</v>
      </c>
      <c r="C1829" s="737" t="s">
        <v>266</v>
      </c>
      <c r="D1829" s="737"/>
      <c r="E1829" s="626">
        <f>SUM(E1830:E1836)</f>
        <v>0</v>
      </c>
      <c r="F1829" s="627">
        <f>SUM(F1830:F1836)</f>
        <v>0</v>
      </c>
      <c r="G1829" s="628">
        <f>SUM(G1830:G1836)</f>
        <v>0</v>
      </c>
      <c r="H1829" s="626">
        <f>SUM(H1830:H1836)</f>
        <v>0</v>
      </c>
      <c r="I1829" s="627">
        <f>SUM(I1830:I1836)</f>
        <v>0</v>
      </c>
      <c r="J1829" s="3" t="str">
        <f t="shared" si="90"/>
        <v/>
      </c>
      <c r="K1829" s="284"/>
    </row>
    <row r="1830" spans="2:11" ht="16.2" hidden="1">
      <c r="B1830" s="236"/>
      <c r="C1830" s="237">
        <v>5201</v>
      </c>
      <c r="D1830" s="238" t="s">
        <v>267</v>
      </c>
      <c r="E1830" s="629"/>
      <c r="F1830" s="630"/>
      <c r="G1830" s="631"/>
      <c r="H1830" s="629"/>
      <c r="I1830" s="630"/>
      <c r="J1830" s="3" t="str">
        <f t="shared" si="90"/>
        <v/>
      </c>
      <c r="K1830" s="284"/>
    </row>
    <row r="1831" spans="2:11" ht="16.2" hidden="1">
      <c r="B1831" s="236"/>
      <c r="C1831" s="240">
        <v>5202</v>
      </c>
      <c r="D1831" s="241" t="s">
        <v>268</v>
      </c>
      <c r="E1831" s="635"/>
      <c r="F1831" s="636"/>
      <c r="G1831" s="637"/>
      <c r="H1831" s="635"/>
      <c r="I1831" s="636"/>
      <c r="J1831" s="3" t="str">
        <f t="shared" si="90"/>
        <v/>
      </c>
      <c r="K1831" s="284"/>
    </row>
    <row r="1832" spans="2:11" ht="16.2" hidden="1">
      <c r="B1832" s="236"/>
      <c r="C1832" s="240">
        <v>5203</v>
      </c>
      <c r="D1832" s="241" t="s">
        <v>269</v>
      </c>
      <c r="E1832" s="635"/>
      <c r="F1832" s="636"/>
      <c r="G1832" s="637"/>
      <c r="H1832" s="635"/>
      <c r="I1832" s="636"/>
      <c r="J1832" s="3" t="str">
        <f t="shared" si="90"/>
        <v/>
      </c>
      <c r="K1832" s="284"/>
    </row>
    <row r="1833" spans="2:11" ht="16.2" hidden="1">
      <c r="B1833" s="236"/>
      <c r="C1833" s="240">
        <v>5204</v>
      </c>
      <c r="D1833" s="241" t="s">
        <v>270</v>
      </c>
      <c r="E1833" s="635"/>
      <c r="F1833" s="636"/>
      <c r="G1833" s="637"/>
      <c r="H1833" s="635"/>
      <c r="I1833" s="636"/>
      <c r="J1833" s="3" t="str">
        <f t="shared" si="90"/>
        <v/>
      </c>
      <c r="K1833" s="284"/>
    </row>
    <row r="1834" spans="2:11" ht="16.2" hidden="1">
      <c r="B1834" s="236"/>
      <c r="C1834" s="240">
        <v>5205</v>
      </c>
      <c r="D1834" s="241" t="s">
        <v>271</v>
      </c>
      <c r="E1834" s="635"/>
      <c r="F1834" s="636"/>
      <c r="G1834" s="637"/>
      <c r="H1834" s="635"/>
      <c r="I1834" s="636"/>
      <c r="J1834" s="3" t="str">
        <f t="shared" si="90"/>
        <v/>
      </c>
      <c r="K1834" s="284"/>
    </row>
    <row r="1835" spans="2:11" ht="16.2" hidden="1">
      <c r="B1835" s="236"/>
      <c r="C1835" s="240">
        <v>5206</v>
      </c>
      <c r="D1835" s="241" t="s">
        <v>272</v>
      </c>
      <c r="E1835" s="635"/>
      <c r="F1835" s="636"/>
      <c r="G1835" s="637"/>
      <c r="H1835" s="635"/>
      <c r="I1835" s="636"/>
      <c r="J1835" s="3" t="str">
        <f t="shared" si="90"/>
        <v/>
      </c>
      <c r="K1835" s="284"/>
    </row>
    <row r="1836" spans="2:11" ht="16.2" hidden="1">
      <c r="B1836" s="236"/>
      <c r="C1836" s="242">
        <v>5219</v>
      </c>
      <c r="D1836" s="243" t="s">
        <v>273</v>
      </c>
      <c r="E1836" s="632"/>
      <c r="F1836" s="633"/>
      <c r="G1836" s="634"/>
      <c r="H1836" s="632"/>
      <c r="I1836" s="633"/>
      <c r="J1836" s="3" t="str">
        <f t="shared" ref="J1836:J1855" si="91">(IF(OR($E1836&lt;&gt;0,$F1836&lt;&gt;0,$G1836&lt;&gt;0,$H1836&lt;&gt;0,$I1836&lt;&gt;0),$J$2,""))</f>
        <v/>
      </c>
      <c r="K1836" s="284"/>
    </row>
    <row r="1837" spans="2:11" hidden="1">
      <c r="B1837" s="234">
        <v>5300</v>
      </c>
      <c r="C1837" s="737" t="s">
        <v>274</v>
      </c>
      <c r="D1837" s="737"/>
      <c r="E1837" s="626">
        <f>SUM(E1838:E1839)</f>
        <v>0</v>
      </c>
      <c r="F1837" s="627">
        <f>SUM(F1838:F1839)</f>
        <v>0</v>
      </c>
      <c r="G1837" s="628">
        <f>SUM(G1838:G1839)</f>
        <v>0</v>
      </c>
      <c r="H1837" s="626">
        <f>SUM(H1838:H1839)</f>
        <v>0</v>
      </c>
      <c r="I1837" s="627">
        <f>SUM(I1838:I1839)</f>
        <v>0</v>
      </c>
      <c r="J1837" s="3" t="str">
        <f t="shared" si="91"/>
        <v/>
      </c>
      <c r="K1837" s="284"/>
    </row>
    <row r="1838" spans="2:11" hidden="1">
      <c r="B1838" s="236"/>
      <c r="C1838" s="237">
        <v>5301</v>
      </c>
      <c r="D1838" s="238" t="s">
        <v>275</v>
      </c>
      <c r="E1838" s="629"/>
      <c r="F1838" s="630"/>
      <c r="G1838" s="631"/>
      <c r="H1838" s="629"/>
      <c r="I1838" s="630"/>
      <c r="J1838" s="3" t="str">
        <f t="shared" si="91"/>
        <v/>
      </c>
      <c r="K1838" s="284"/>
    </row>
    <row r="1839" spans="2:11" ht="16.2" hidden="1">
      <c r="B1839" s="236"/>
      <c r="C1839" s="242">
        <v>5309</v>
      </c>
      <c r="D1839" s="243" t="s">
        <v>276</v>
      </c>
      <c r="E1839" s="632"/>
      <c r="F1839" s="633"/>
      <c r="G1839" s="634"/>
      <c r="H1839" s="632"/>
      <c r="I1839" s="633"/>
      <c r="J1839" s="3" t="str">
        <f t="shared" si="91"/>
        <v/>
      </c>
      <c r="K1839" s="284"/>
    </row>
    <row r="1840" spans="2:11" hidden="1">
      <c r="B1840" s="234">
        <v>5400</v>
      </c>
      <c r="C1840" s="737" t="s">
        <v>277</v>
      </c>
      <c r="D1840" s="737"/>
      <c r="E1840" s="641"/>
      <c r="F1840" s="642"/>
      <c r="G1840" s="643"/>
      <c r="H1840" s="641"/>
      <c r="I1840" s="642"/>
      <c r="J1840" s="3" t="str">
        <f t="shared" si="91"/>
        <v/>
      </c>
      <c r="K1840" s="284"/>
    </row>
    <row r="1841" spans="2:11" hidden="1">
      <c r="B1841" s="168">
        <v>5500</v>
      </c>
      <c r="C1841" s="730" t="s">
        <v>278</v>
      </c>
      <c r="D1841" s="730"/>
      <c r="E1841" s="626">
        <f>SUM(E1842:E1845)</f>
        <v>0</v>
      </c>
      <c r="F1841" s="627">
        <f>SUM(F1842:F1845)</f>
        <v>0</v>
      </c>
      <c r="G1841" s="628">
        <f>SUM(G1842:G1845)</f>
        <v>0</v>
      </c>
      <c r="H1841" s="626">
        <f>SUM(H1842:H1845)</f>
        <v>0</v>
      </c>
      <c r="I1841" s="627">
        <f>SUM(I1842:I1845)</f>
        <v>0</v>
      </c>
      <c r="J1841" s="3" t="str">
        <f t="shared" si="91"/>
        <v/>
      </c>
      <c r="K1841" s="284"/>
    </row>
    <row r="1842" spans="2:11" ht="16.2" hidden="1">
      <c r="B1842" s="230"/>
      <c r="C1842" s="172">
        <v>5501</v>
      </c>
      <c r="D1842" s="192" t="s">
        <v>279</v>
      </c>
      <c r="E1842" s="629"/>
      <c r="F1842" s="630"/>
      <c r="G1842" s="631"/>
      <c r="H1842" s="629"/>
      <c r="I1842" s="630"/>
      <c r="J1842" s="3" t="str">
        <f t="shared" si="91"/>
        <v/>
      </c>
      <c r="K1842" s="284"/>
    </row>
    <row r="1843" spans="2:11" ht="16.2" hidden="1">
      <c r="B1843" s="230"/>
      <c r="C1843" s="180">
        <v>5502</v>
      </c>
      <c r="D1843" s="181" t="s">
        <v>280</v>
      </c>
      <c r="E1843" s="635"/>
      <c r="F1843" s="636"/>
      <c r="G1843" s="637"/>
      <c r="H1843" s="635"/>
      <c r="I1843" s="636"/>
      <c r="J1843" s="3" t="str">
        <f t="shared" si="91"/>
        <v/>
      </c>
      <c r="K1843" s="284"/>
    </row>
    <row r="1844" spans="2:11" ht="16.2" hidden="1">
      <c r="B1844" s="230"/>
      <c r="C1844" s="180">
        <v>5503</v>
      </c>
      <c r="D1844" s="231" t="s">
        <v>281</v>
      </c>
      <c r="E1844" s="635"/>
      <c r="F1844" s="636"/>
      <c r="G1844" s="637"/>
      <c r="H1844" s="635"/>
      <c r="I1844" s="636"/>
      <c r="J1844" s="3" t="str">
        <f t="shared" si="91"/>
        <v/>
      </c>
      <c r="K1844" s="284"/>
    </row>
    <row r="1845" spans="2:11" ht="16.2" hidden="1">
      <c r="B1845" s="230"/>
      <c r="C1845" s="175">
        <v>5504</v>
      </c>
      <c r="D1845" s="208" t="s">
        <v>282</v>
      </c>
      <c r="E1845" s="632"/>
      <c r="F1845" s="633"/>
      <c r="G1845" s="634"/>
      <c r="H1845" s="632"/>
      <c r="I1845" s="633"/>
      <c r="J1845" s="3" t="str">
        <f t="shared" si="91"/>
        <v/>
      </c>
      <c r="K1845" s="284"/>
    </row>
    <row r="1846" spans="2:11" ht="16.2" hidden="1">
      <c r="B1846" s="234">
        <v>5700</v>
      </c>
      <c r="C1846" s="738" t="s">
        <v>283</v>
      </c>
      <c r="D1846" s="738"/>
      <c r="E1846" s="626">
        <f>SUM(E1847:E1849)</f>
        <v>0</v>
      </c>
      <c r="F1846" s="627">
        <f>SUM(F1847:F1849)</f>
        <v>0</v>
      </c>
      <c r="G1846" s="628">
        <f>SUM(G1847:G1849)</f>
        <v>0</v>
      </c>
      <c r="H1846" s="626">
        <f>SUM(H1847:H1849)</f>
        <v>0</v>
      </c>
      <c r="I1846" s="627">
        <f>SUM(I1847:I1849)</f>
        <v>0</v>
      </c>
      <c r="J1846" s="3" t="str">
        <f t="shared" si="91"/>
        <v/>
      </c>
      <c r="K1846" s="284"/>
    </row>
    <row r="1847" spans="2:11" ht="16.2" hidden="1">
      <c r="B1847" s="236"/>
      <c r="C1847" s="237">
        <v>5701</v>
      </c>
      <c r="D1847" s="238" t="s">
        <v>284</v>
      </c>
      <c r="E1847" s="629"/>
      <c r="F1847" s="630"/>
      <c r="G1847" s="631"/>
      <c r="H1847" s="629"/>
      <c r="I1847" s="630"/>
      <c r="J1847" s="3" t="str">
        <f t="shared" si="91"/>
        <v/>
      </c>
      <c r="K1847" s="284"/>
    </row>
    <row r="1848" spans="2:11" ht="16.2" hidden="1">
      <c r="B1848" s="236"/>
      <c r="C1848" s="244">
        <v>5702</v>
      </c>
      <c r="D1848" s="245" t="s">
        <v>285</v>
      </c>
      <c r="E1848" s="645"/>
      <c r="F1848" s="646"/>
      <c r="G1848" s="647"/>
      <c r="H1848" s="645"/>
      <c r="I1848" s="646"/>
      <c r="J1848" s="3" t="str">
        <f t="shared" si="91"/>
        <v/>
      </c>
      <c r="K1848" s="284"/>
    </row>
    <row r="1849" spans="2:11" hidden="1">
      <c r="B1849" s="179"/>
      <c r="C1849" s="246">
        <v>4071</v>
      </c>
      <c r="D1849" s="247" t="s">
        <v>286</v>
      </c>
      <c r="E1849" s="670"/>
      <c r="F1849" s="671"/>
      <c r="G1849" s="672"/>
      <c r="H1849" s="670"/>
      <c r="I1849" s="671"/>
      <c r="J1849" s="3" t="str">
        <f t="shared" si="91"/>
        <v/>
      </c>
      <c r="K1849" s="284"/>
    </row>
    <row r="1850" spans="2:11" hidden="1">
      <c r="B1850" s="387"/>
      <c r="C1850" s="739" t="s">
        <v>287</v>
      </c>
      <c r="D1850" s="739"/>
      <c r="E1850" s="673"/>
      <c r="F1850" s="673"/>
      <c r="G1850" s="673"/>
      <c r="H1850" s="673"/>
      <c r="I1850" s="673"/>
      <c r="J1850" s="3" t="str">
        <f t="shared" si="91"/>
        <v/>
      </c>
      <c r="K1850" s="284"/>
    </row>
    <row r="1851" spans="2:11" hidden="1">
      <c r="B1851" s="251">
        <v>98</v>
      </c>
      <c r="C1851" s="739" t="s">
        <v>287</v>
      </c>
      <c r="D1851" s="739"/>
      <c r="E1851" s="674"/>
      <c r="F1851" s="675"/>
      <c r="G1851" s="676"/>
      <c r="H1851" s="676"/>
      <c r="I1851" s="676"/>
      <c r="J1851" s="3" t="str">
        <f t="shared" si="91"/>
        <v/>
      </c>
      <c r="K1851" s="284"/>
    </row>
    <row r="1852" spans="2:11" hidden="1">
      <c r="B1852" s="677"/>
      <c r="C1852" s="678"/>
      <c r="D1852" s="679"/>
      <c r="E1852" s="680"/>
      <c r="F1852" s="680"/>
      <c r="G1852" s="680"/>
      <c r="H1852" s="680"/>
      <c r="I1852" s="680"/>
      <c r="J1852" s="3" t="str">
        <f t="shared" si="91"/>
        <v/>
      </c>
      <c r="K1852" s="284"/>
    </row>
    <row r="1853" spans="2:11" hidden="1">
      <c r="B1853" s="681"/>
      <c r="C1853" s="15"/>
      <c r="D1853" s="682"/>
      <c r="E1853" s="136"/>
      <c r="F1853" s="136"/>
      <c r="G1853" s="136"/>
      <c r="H1853" s="136"/>
      <c r="I1853" s="136"/>
      <c r="J1853" s="3" t="str">
        <f t="shared" si="91"/>
        <v/>
      </c>
      <c r="K1853" s="284"/>
    </row>
    <row r="1854" spans="2:11" hidden="1">
      <c r="B1854" s="681"/>
      <c r="C1854" s="15"/>
      <c r="D1854" s="682"/>
      <c r="E1854" s="136"/>
      <c r="F1854" s="136"/>
      <c r="G1854" s="136"/>
      <c r="H1854" s="136"/>
      <c r="I1854" s="136"/>
      <c r="J1854" s="3" t="str">
        <f t="shared" si="91"/>
        <v/>
      </c>
      <c r="K1854" s="284"/>
    </row>
    <row r="1855" spans="2:11" ht="16.2">
      <c r="B1855" s="683"/>
      <c r="C1855" s="259" t="s">
        <v>171</v>
      </c>
      <c r="D1855" s="684">
        <f>+B1855</f>
        <v>0</v>
      </c>
      <c r="E1855" s="685">
        <f>SUM(E1740,E1743,E1749,E1757,E1758,E1776,E1780,E1786,E1789,E1790,E1791,E1792,E1793,E1802,E1808,E1809,E1810,E1811,E1818,E1822,E1823,E1824,E1825,E1828,E1829,E1837,E1840,E1841,E1846)+E1851</f>
        <v>2800</v>
      </c>
      <c r="F1855" s="686">
        <f>SUM(F1740,F1743,F1749,F1757,F1758,F1776,F1780,F1786,F1789,F1790,F1791,F1792,F1793,F1802,F1808,F1809,F1810,F1811,F1818,F1822,F1823,F1824,F1825,F1828,F1829,F1837,F1840,F1841,F1846)+F1851</f>
        <v>4000</v>
      </c>
      <c r="G1855" s="687">
        <f>SUM(G1740,G1743,G1749,G1757,G1758,G1776,G1780,G1786,G1789,G1790,G1791,G1792,G1793,G1802,G1808,G1809,G1810,G1811,G1818,G1822,G1823,G1824,G1825,G1828,G1829,G1837,G1840,G1841,G1846)+G1851</f>
        <v>3000</v>
      </c>
      <c r="H1855" s="685">
        <f>SUM(H1740,H1743,H1749,H1757,H1758,H1776,H1780,H1786,H1789,H1790,H1791,H1792,H1793,H1802,H1808,H1809,H1810,H1811,H1818,H1822,H1823,H1824,H1825,H1828,H1829,H1837,H1840,H1841,H1846)+H1851</f>
        <v>0</v>
      </c>
      <c r="I1855" s="686">
        <f>SUM(I1740,I1743,I1749,I1757,I1758,I1776,I1780,I1786,I1789,I1790,I1791,I1792,I1793,I1802,I1808,I1809,I1810,I1811,I1818,I1822,I1823,I1824,I1825,I1828,I1829,I1837,I1840,I1841,I1846)+I1851</f>
        <v>0</v>
      </c>
      <c r="J1855" s="3">
        <f t="shared" si="91"/>
        <v>1</v>
      </c>
      <c r="K1855" s="688" t="str">
        <f>LEFT(C1737,1)</f>
        <v>9</v>
      </c>
    </row>
    <row r="1856" spans="2:11">
      <c r="B1856" s="689" t="s">
        <v>1762</v>
      </c>
      <c r="C1856" s="690"/>
      <c r="J1856" s="3">
        <v>1</v>
      </c>
    </row>
    <row r="1857" spans="2:10">
      <c r="B1857" s="691"/>
      <c r="C1857" s="691"/>
      <c r="D1857" s="692"/>
      <c r="E1857" s="691"/>
      <c r="F1857" s="691"/>
      <c r="G1857" s="691"/>
      <c r="H1857" s="691"/>
      <c r="I1857" s="691"/>
      <c r="J1857" s="3">
        <v>1</v>
      </c>
    </row>
    <row r="1858" spans="2:10">
      <c r="B1858" s="584"/>
      <c r="C1858" s="584"/>
      <c r="D1858" s="584"/>
      <c r="E1858" s="584"/>
      <c r="F1858" s="584"/>
      <c r="G1858" s="584"/>
      <c r="H1858" s="584"/>
      <c r="I1858" s="584"/>
      <c r="J1858" s="3">
        <v>1</v>
      </c>
    </row>
    <row r="1859" spans="2:10" hidden="1">
      <c r="B1859" s="584"/>
      <c r="C1859" s="584"/>
      <c r="D1859" s="584"/>
      <c r="E1859" s="584"/>
      <c r="F1859" s="584"/>
      <c r="G1859" s="584"/>
      <c r="H1859" s="584"/>
      <c r="I1859" s="584"/>
      <c r="J1859" s="3" t="str">
        <f>(IF(OR($E1859&lt;&gt;0,$F1859&lt;&gt;0,$G1859&lt;&gt;0,$H1859&lt;&gt;0,$I1859&lt;&gt;0),$J$2,""))</f>
        <v/>
      </c>
    </row>
  </sheetData>
  <autoFilter ref="J1:J1859">
    <filterColumn colId="0">
      <filters>
        <filter val="1"/>
      </filters>
    </filterColumn>
  </autoFilter>
  <mergeCells count="396">
    <mergeCell ref="C1837:D1837"/>
    <mergeCell ref="C1840:D1840"/>
    <mergeCell ref="C1841:D1841"/>
    <mergeCell ref="C1846:D1846"/>
    <mergeCell ref="C1850:D1850"/>
    <mergeCell ref="C1851:D1851"/>
    <mergeCell ref="C1822:D1822"/>
    <mergeCell ref="C1823:D1823"/>
    <mergeCell ref="C1824:D1824"/>
    <mergeCell ref="C1825:D1825"/>
    <mergeCell ref="C1828:D1828"/>
    <mergeCell ref="C1829:D1829"/>
    <mergeCell ref="C1793:D1793"/>
    <mergeCell ref="C1808:D1808"/>
    <mergeCell ref="C1809:D1809"/>
    <mergeCell ref="C1810:D1810"/>
    <mergeCell ref="C1811:D1811"/>
    <mergeCell ref="C1818:D1818"/>
    <mergeCell ref="C1780:D1780"/>
    <mergeCell ref="C1786:D1786"/>
    <mergeCell ref="C1789:D1789"/>
    <mergeCell ref="C1790:D1790"/>
    <mergeCell ref="C1791:D1791"/>
    <mergeCell ref="C1792:D1792"/>
    <mergeCell ref="C1740:D1740"/>
    <mergeCell ref="C1743:D1743"/>
    <mergeCell ref="C1749:D1749"/>
    <mergeCell ref="C1757:D1757"/>
    <mergeCell ref="C1758:D1758"/>
    <mergeCell ref="C1776:D1776"/>
    <mergeCell ref="C1708:D1708"/>
    <mergeCell ref="C1712:D1712"/>
    <mergeCell ref="C1713:D1713"/>
    <mergeCell ref="B1724:D1724"/>
    <mergeCell ref="B1726:D1726"/>
    <mergeCell ref="B1729:D1729"/>
    <mergeCell ref="C1687:D1687"/>
    <mergeCell ref="C1690:D1690"/>
    <mergeCell ref="C1691:D1691"/>
    <mergeCell ref="C1699:D1699"/>
    <mergeCell ref="C1702:D1702"/>
    <mergeCell ref="C1703:D1703"/>
    <mergeCell ref="C1672:D1672"/>
    <mergeCell ref="C1673:D1673"/>
    <mergeCell ref="C1680:D1680"/>
    <mergeCell ref="C1684:D1684"/>
    <mergeCell ref="C1685:D1685"/>
    <mergeCell ref="C1686:D1686"/>
    <mergeCell ref="C1652:D1652"/>
    <mergeCell ref="C1653:D1653"/>
    <mergeCell ref="C1654:D1654"/>
    <mergeCell ref="C1655:D1655"/>
    <mergeCell ref="C1670:D1670"/>
    <mergeCell ref="C1671:D1671"/>
    <mergeCell ref="C1619:D1619"/>
    <mergeCell ref="C1620:D1620"/>
    <mergeCell ref="C1638:D1638"/>
    <mergeCell ref="C1642:D1642"/>
    <mergeCell ref="C1648:D1648"/>
    <mergeCell ref="C1651:D1651"/>
    <mergeCell ref="B1586:D1586"/>
    <mergeCell ref="B1588:D1588"/>
    <mergeCell ref="B1591:D1591"/>
    <mergeCell ref="C1602:D1602"/>
    <mergeCell ref="C1605:D1605"/>
    <mergeCell ref="C1611:D1611"/>
    <mergeCell ref="C1561:D1561"/>
    <mergeCell ref="C1564:D1564"/>
    <mergeCell ref="C1565:D1565"/>
    <mergeCell ref="C1570:D1570"/>
    <mergeCell ref="C1574:D1574"/>
    <mergeCell ref="C1575:D1575"/>
    <mergeCell ref="C1546:D1546"/>
    <mergeCell ref="C1547:D1547"/>
    <mergeCell ref="C1548:D1548"/>
    <mergeCell ref="C1549:D1549"/>
    <mergeCell ref="C1552:D1552"/>
    <mergeCell ref="C1553:D1553"/>
    <mergeCell ref="C1517:D1517"/>
    <mergeCell ref="C1532:D1532"/>
    <mergeCell ref="C1533:D1533"/>
    <mergeCell ref="C1534:D1534"/>
    <mergeCell ref="C1535:D1535"/>
    <mergeCell ref="C1542:D1542"/>
    <mergeCell ref="C1504:D1504"/>
    <mergeCell ref="C1510:D1510"/>
    <mergeCell ref="C1513:D1513"/>
    <mergeCell ref="C1514:D1514"/>
    <mergeCell ref="C1515:D1515"/>
    <mergeCell ref="C1516:D1516"/>
    <mergeCell ref="C1464:D1464"/>
    <mergeCell ref="C1467:D1467"/>
    <mergeCell ref="C1473:D1473"/>
    <mergeCell ref="C1481:D1481"/>
    <mergeCell ref="C1482:D1482"/>
    <mergeCell ref="C1500:D1500"/>
    <mergeCell ref="C1432:D1432"/>
    <mergeCell ref="C1436:D1436"/>
    <mergeCell ref="C1437:D1437"/>
    <mergeCell ref="B1448:D1448"/>
    <mergeCell ref="B1450:D1450"/>
    <mergeCell ref="B1453:D1453"/>
    <mergeCell ref="C1411:D1411"/>
    <mergeCell ref="C1414:D1414"/>
    <mergeCell ref="C1415:D1415"/>
    <mergeCell ref="C1423:D1423"/>
    <mergeCell ref="C1426:D1426"/>
    <mergeCell ref="C1427:D1427"/>
    <mergeCell ref="C1396:D1396"/>
    <mergeCell ref="C1397:D1397"/>
    <mergeCell ref="C1404:D1404"/>
    <mergeCell ref="C1408:D1408"/>
    <mergeCell ref="C1409:D1409"/>
    <mergeCell ref="C1410:D1410"/>
    <mergeCell ref="C1376:D1376"/>
    <mergeCell ref="C1377:D1377"/>
    <mergeCell ref="C1378:D1378"/>
    <mergeCell ref="C1379:D1379"/>
    <mergeCell ref="C1394:D1394"/>
    <mergeCell ref="C1395:D1395"/>
    <mergeCell ref="C1343:D1343"/>
    <mergeCell ref="C1344:D1344"/>
    <mergeCell ref="C1362:D1362"/>
    <mergeCell ref="C1366:D1366"/>
    <mergeCell ref="C1372:D1372"/>
    <mergeCell ref="C1375:D1375"/>
    <mergeCell ref="B1310:D1310"/>
    <mergeCell ref="B1312:D1312"/>
    <mergeCell ref="B1315:D1315"/>
    <mergeCell ref="C1326:D1326"/>
    <mergeCell ref="C1329:D1329"/>
    <mergeCell ref="C1335:D1335"/>
    <mergeCell ref="C1285:D1285"/>
    <mergeCell ref="C1288:D1288"/>
    <mergeCell ref="C1289:D1289"/>
    <mergeCell ref="C1294:D1294"/>
    <mergeCell ref="C1298:D1298"/>
    <mergeCell ref="C1299:D1299"/>
    <mergeCell ref="C1270:D1270"/>
    <mergeCell ref="C1271:D1271"/>
    <mergeCell ref="C1272:D1272"/>
    <mergeCell ref="C1273:D1273"/>
    <mergeCell ref="C1276:D1276"/>
    <mergeCell ref="C1277:D1277"/>
    <mergeCell ref="C1241:D1241"/>
    <mergeCell ref="C1256:D1256"/>
    <mergeCell ref="C1257:D1257"/>
    <mergeCell ref="C1258:D1258"/>
    <mergeCell ref="C1259:D1259"/>
    <mergeCell ref="C1266:D1266"/>
    <mergeCell ref="C1228:D1228"/>
    <mergeCell ref="C1234:D1234"/>
    <mergeCell ref="C1237:D1237"/>
    <mergeCell ref="C1238:D1238"/>
    <mergeCell ref="C1239:D1239"/>
    <mergeCell ref="C1240:D1240"/>
    <mergeCell ref="C1188:D1188"/>
    <mergeCell ref="C1191:D1191"/>
    <mergeCell ref="C1197:D1197"/>
    <mergeCell ref="C1205:D1205"/>
    <mergeCell ref="C1206:D1206"/>
    <mergeCell ref="C1224:D1224"/>
    <mergeCell ref="C1156:D1156"/>
    <mergeCell ref="C1160:D1160"/>
    <mergeCell ref="C1161:D1161"/>
    <mergeCell ref="B1172:D1172"/>
    <mergeCell ref="B1174:D1174"/>
    <mergeCell ref="B1177:D1177"/>
    <mergeCell ref="C1135:D1135"/>
    <mergeCell ref="C1138:D1138"/>
    <mergeCell ref="C1139:D1139"/>
    <mergeCell ref="C1147:D1147"/>
    <mergeCell ref="C1150:D1150"/>
    <mergeCell ref="C1151:D1151"/>
    <mergeCell ref="C1120:D1120"/>
    <mergeCell ref="C1121:D1121"/>
    <mergeCell ref="C1128:D1128"/>
    <mergeCell ref="C1132:D1132"/>
    <mergeCell ref="C1133:D1133"/>
    <mergeCell ref="C1134:D1134"/>
    <mergeCell ref="C1100:D1100"/>
    <mergeCell ref="C1101:D1101"/>
    <mergeCell ref="C1102:D1102"/>
    <mergeCell ref="C1103:D1103"/>
    <mergeCell ref="C1118:D1118"/>
    <mergeCell ref="C1119:D1119"/>
    <mergeCell ref="C1067:D1067"/>
    <mergeCell ref="C1068:D1068"/>
    <mergeCell ref="C1086:D1086"/>
    <mergeCell ref="C1090:D1090"/>
    <mergeCell ref="C1096:D1096"/>
    <mergeCell ref="C1099:D1099"/>
    <mergeCell ref="B1034:D1034"/>
    <mergeCell ref="B1036:D1036"/>
    <mergeCell ref="B1039:D1039"/>
    <mergeCell ref="C1050:D1050"/>
    <mergeCell ref="C1053:D1053"/>
    <mergeCell ref="C1059:D1059"/>
    <mergeCell ref="C1009:D1009"/>
    <mergeCell ref="C1012:D1012"/>
    <mergeCell ref="C1013:D1013"/>
    <mergeCell ref="C1018:D1018"/>
    <mergeCell ref="C1022:D1022"/>
    <mergeCell ref="C1023:D1023"/>
    <mergeCell ref="C994:D994"/>
    <mergeCell ref="C995:D995"/>
    <mergeCell ref="C996:D996"/>
    <mergeCell ref="C997:D997"/>
    <mergeCell ref="C1000:D1000"/>
    <mergeCell ref="C1001:D1001"/>
    <mergeCell ref="C965:D965"/>
    <mergeCell ref="C980:D980"/>
    <mergeCell ref="C981:D981"/>
    <mergeCell ref="C982:D982"/>
    <mergeCell ref="C983:D983"/>
    <mergeCell ref="C990:D990"/>
    <mergeCell ref="C952:D952"/>
    <mergeCell ref="C958:D958"/>
    <mergeCell ref="C961:D961"/>
    <mergeCell ref="C962:D962"/>
    <mergeCell ref="C963:D963"/>
    <mergeCell ref="C964:D964"/>
    <mergeCell ref="C912:D912"/>
    <mergeCell ref="C915:D915"/>
    <mergeCell ref="C921:D921"/>
    <mergeCell ref="C929:D929"/>
    <mergeCell ref="C930:D930"/>
    <mergeCell ref="C948:D948"/>
    <mergeCell ref="C880:D880"/>
    <mergeCell ref="C884:D884"/>
    <mergeCell ref="C885:D885"/>
    <mergeCell ref="B896:D896"/>
    <mergeCell ref="B898:D898"/>
    <mergeCell ref="B901:D901"/>
    <mergeCell ref="C859:D859"/>
    <mergeCell ref="C862:D862"/>
    <mergeCell ref="C863:D863"/>
    <mergeCell ref="C871:D871"/>
    <mergeCell ref="C874:D874"/>
    <mergeCell ref="C875:D875"/>
    <mergeCell ref="C844:D844"/>
    <mergeCell ref="C845:D845"/>
    <mergeCell ref="C852:D852"/>
    <mergeCell ref="C856:D856"/>
    <mergeCell ref="C857:D857"/>
    <mergeCell ref="C858:D858"/>
    <mergeCell ref="C824:D824"/>
    <mergeCell ref="C825:D825"/>
    <mergeCell ref="C826:D826"/>
    <mergeCell ref="C827:D827"/>
    <mergeCell ref="C842:D842"/>
    <mergeCell ref="C843:D843"/>
    <mergeCell ref="C791:D791"/>
    <mergeCell ref="C792:D792"/>
    <mergeCell ref="C810:D810"/>
    <mergeCell ref="C814:D814"/>
    <mergeCell ref="C820:D820"/>
    <mergeCell ref="C823:D823"/>
    <mergeCell ref="B758:D758"/>
    <mergeCell ref="B760:D760"/>
    <mergeCell ref="B763:D763"/>
    <mergeCell ref="C774:D774"/>
    <mergeCell ref="C777:D777"/>
    <mergeCell ref="C783:D783"/>
    <mergeCell ref="C733:D733"/>
    <mergeCell ref="C736:D736"/>
    <mergeCell ref="C737:D737"/>
    <mergeCell ref="C742:D742"/>
    <mergeCell ref="C746:D746"/>
    <mergeCell ref="C747:D747"/>
    <mergeCell ref="C718:D718"/>
    <mergeCell ref="C719:D719"/>
    <mergeCell ref="C720:D720"/>
    <mergeCell ref="C721:D721"/>
    <mergeCell ref="C724:D724"/>
    <mergeCell ref="C725:D725"/>
    <mergeCell ref="C689:D689"/>
    <mergeCell ref="C704:D704"/>
    <mergeCell ref="C705:D705"/>
    <mergeCell ref="C706:D706"/>
    <mergeCell ref="C707:D707"/>
    <mergeCell ref="C714:D714"/>
    <mergeCell ref="C676:D676"/>
    <mergeCell ref="C682:D682"/>
    <mergeCell ref="C685:D685"/>
    <mergeCell ref="C686:D686"/>
    <mergeCell ref="C687:D687"/>
    <mergeCell ref="C688:D688"/>
    <mergeCell ref="C636:D636"/>
    <mergeCell ref="C639:D639"/>
    <mergeCell ref="C645:D645"/>
    <mergeCell ref="C653:D653"/>
    <mergeCell ref="C654:D654"/>
    <mergeCell ref="C672:D672"/>
    <mergeCell ref="B605:C605"/>
    <mergeCell ref="G605:I605"/>
    <mergeCell ref="G607:I607"/>
    <mergeCell ref="B620:D620"/>
    <mergeCell ref="B622:D622"/>
    <mergeCell ref="B625:D625"/>
    <mergeCell ref="F600:I600"/>
    <mergeCell ref="F601:I601"/>
    <mergeCell ref="B603:C603"/>
    <mergeCell ref="F603:I603"/>
    <mergeCell ref="B604:C604"/>
    <mergeCell ref="F604:I604"/>
    <mergeCell ref="C536:D536"/>
    <mergeCell ref="C541:D541"/>
    <mergeCell ref="C544:D544"/>
    <mergeCell ref="C566:D566"/>
    <mergeCell ref="C586:D586"/>
    <mergeCell ref="C591:D591"/>
    <mergeCell ref="C512:D512"/>
    <mergeCell ref="C516:D516"/>
    <mergeCell ref="C521:D521"/>
    <mergeCell ref="C524:D524"/>
    <mergeCell ref="C531:D531"/>
    <mergeCell ref="C535:D535"/>
    <mergeCell ref="C471:D471"/>
    <mergeCell ref="C478:D478"/>
    <mergeCell ref="C481:D481"/>
    <mergeCell ref="C497:D497"/>
    <mergeCell ref="C502:D502"/>
    <mergeCell ref="C503:D503"/>
    <mergeCell ref="B449:D449"/>
    <mergeCell ref="B451:D451"/>
    <mergeCell ref="B454:D454"/>
    <mergeCell ref="C461:D461"/>
    <mergeCell ref="C465:D465"/>
    <mergeCell ref="C468:D468"/>
    <mergeCell ref="C424:D424"/>
    <mergeCell ref="C425:D425"/>
    <mergeCell ref="C426:D426"/>
    <mergeCell ref="B433:D433"/>
    <mergeCell ref="B435:D435"/>
    <mergeCell ref="B438:D438"/>
    <mergeCell ref="C405:D405"/>
    <mergeCell ref="C406:D406"/>
    <mergeCell ref="C409:D409"/>
    <mergeCell ref="C412:D412"/>
    <mergeCell ref="C422:D422"/>
    <mergeCell ref="C423:D423"/>
    <mergeCell ref="C383:D383"/>
    <mergeCell ref="C388:D388"/>
    <mergeCell ref="C391:D391"/>
    <mergeCell ref="C396:D396"/>
    <mergeCell ref="C399:D399"/>
    <mergeCell ref="C402:D402"/>
    <mergeCell ref="B344:D344"/>
    <mergeCell ref="B348:D348"/>
    <mergeCell ref="B350:D350"/>
    <mergeCell ref="B353:D353"/>
    <mergeCell ref="C361:D361"/>
    <mergeCell ref="C375:D375"/>
    <mergeCell ref="C288:D288"/>
    <mergeCell ref="C293:D293"/>
    <mergeCell ref="C297:D297"/>
    <mergeCell ref="B306:D306"/>
    <mergeCell ref="B308:D308"/>
    <mergeCell ref="B311:D311"/>
    <mergeCell ref="C271:D271"/>
    <mergeCell ref="C272:D272"/>
    <mergeCell ref="C275:D275"/>
    <mergeCell ref="C276:D276"/>
    <mergeCell ref="C284:D284"/>
    <mergeCell ref="C287:D287"/>
    <mergeCell ref="C256:D256"/>
    <mergeCell ref="C257:D257"/>
    <mergeCell ref="C258:D258"/>
    <mergeCell ref="C265:D265"/>
    <mergeCell ref="C269:D269"/>
    <mergeCell ref="C270:D270"/>
    <mergeCell ref="C236:D236"/>
    <mergeCell ref="C237:D237"/>
    <mergeCell ref="C238:D238"/>
    <mergeCell ref="C239:D239"/>
    <mergeCell ref="C240:D240"/>
    <mergeCell ref="C255:D255"/>
    <mergeCell ref="C196:D196"/>
    <mergeCell ref="C204:D204"/>
    <mergeCell ref="C205:D205"/>
    <mergeCell ref="C223:D223"/>
    <mergeCell ref="C227:D227"/>
    <mergeCell ref="C233:D233"/>
    <mergeCell ref="C39:D39"/>
    <mergeCell ref="B174:D174"/>
    <mergeCell ref="B176:D176"/>
    <mergeCell ref="B179:D179"/>
    <mergeCell ref="C187:D187"/>
    <mergeCell ref="C190:D190"/>
    <mergeCell ref="B7:D7"/>
    <mergeCell ref="B9:D9"/>
    <mergeCell ref="B12:D12"/>
    <mergeCell ref="C22:D22"/>
    <mergeCell ref="C28:D28"/>
    <mergeCell ref="C33:D33"/>
  </mergeCells>
  <conditionalFormatting sqref="D447">
    <cfRule type="cellIs" dxfId="25" priority="1" stopIfTrue="1" operator="notEqual">
      <formula>0</formula>
    </cfRule>
  </conditionalFormatting>
  <conditionalFormatting sqref="D598">
    <cfRule type="cellIs" dxfId="24" priority="2" stopIfTrue="1" operator="notEqual">
      <formula>0</formula>
    </cfRule>
  </conditionalFormatting>
  <conditionalFormatting sqref="E15">
    <cfRule type="cellIs" dxfId="23" priority="3" stopIfTrue="1" operator="equal">
      <formula>"ЧУЖДИ СРЕДСТВА"</formula>
    </cfRule>
    <cfRule type="cellIs" dxfId="22" priority="4" stopIfTrue="1" operator="equal">
      <formula>"СЕС - ДМП"</formula>
    </cfRule>
    <cfRule type="cellIs" dxfId="21" priority="5" stopIfTrue="1" operator="equal">
      <formula>"СЕС - РА"</formula>
    </cfRule>
  </conditionalFormatting>
  <conditionalFormatting sqref="E447">
    <cfRule type="cellIs" dxfId="20" priority="6" stopIfTrue="1" operator="notEqual">
      <formula>0</formula>
    </cfRule>
  </conditionalFormatting>
  <conditionalFormatting sqref="F447">
    <cfRule type="cellIs" dxfId="19" priority="7" stopIfTrue="1" operator="notEqual">
      <formula>0</formula>
    </cfRule>
  </conditionalFormatting>
  <conditionalFormatting sqref="G447">
    <cfRule type="cellIs" dxfId="18" priority="8" stopIfTrue="1" operator="notEqual">
      <formula>0</formula>
    </cfRule>
  </conditionalFormatting>
  <conditionalFormatting sqref="H447">
    <cfRule type="cellIs" dxfId="17" priority="9" stopIfTrue="1" operator="notEqual">
      <formula>0</formula>
    </cfRule>
  </conditionalFormatting>
  <conditionalFormatting sqref="I447">
    <cfRule type="cellIs" dxfId="16" priority="10" stopIfTrue="1" operator="notEqual">
      <formula>0</formula>
    </cfRule>
  </conditionalFormatting>
  <conditionalFormatting sqref="E598:F598">
    <cfRule type="cellIs" dxfId="15" priority="11" stopIfTrue="1" operator="notEqual">
      <formula>0</formula>
    </cfRule>
  </conditionalFormatting>
  <conditionalFormatting sqref="G598">
    <cfRule type="cellIs" dxfId="14" priority="12" stopIfTrue="1" operator="notEqual">
      <formula>0</formula>
    </cfRule>
  </conditionalFormatting>
  <conditionalFormatting sqref="H598">
    <cfRule type="cellIs" dxfId="13" priority="13" stopIfTrue="1" operator="notEqual">
      <formula>0</formula>
    </cfRule>
  </conditionalFormatting>
  <conditionalFormatting sqref="I598">
    <cfRule type="cellIs" dxfId="12" priority="14" stopIfTrue="1" operator="notEqual">
      <formula>0</formula>
    </cfRule>
  </conditionalFormatting>
  <conditionalFormatting sqref="F170">
    <cfRule type="cellIs" dxfId="11" priority="15" stopIfTrue="1" operator="greaterThan">
      <formula>$F$25</formula>
    </cfRule>
  </conditionalFormatting>
  <conditionalFormatting sqref="G170">
    <cfRule type="cellIs" dxfId="10" priority="16" stopIfTrue="1" operator="greaterThan">
      <formula>$G$25</formula>
    </cfRule>
  </conditionalFormatting>
  <conditionalFormatting sqref="H170">
    <cfRule type="cellIs" dxfId="9" priority="17" stopIfTrue="1" operator="greaterThan">
      <formula>$H$25</formula>
    </cfRule>
  </conditionalFormatting>
  <conditionalFormatting sqref="I170">
    <cfRule type="cellIs" dxfId="8" priority="18" stopIfTrue="1" operator="greaterThan">
      <formula>$I$25</formula>
    </cfRule>
  </conditionalFormatting>
  <conditionalFormatting sqref="E170">
    <cfRule type="cellIs" dxfId="7" priority="19" stopIfTrue="1" operator="greaterThan">
      <formula>$F$25</formula>
    </cfRule>
  </conditionalFormatting>
  <dataValidations count="7">
    <dataValidation type="whole" errorStyle="information" operator="greaterThan" allowBlank="1" showErrorMessage="1" error="Въвежда се положително число !" sqref="D381">
      <formula1>0</formula1>
      <formula2>0</formula2>
    </dataValidation>
    <dataValidation type="whole" operator="lessThan" allowBlank="1" showErrorMessage="1" error="Въвежда се цяло число!" sqref="E84:I84 E88:I88 E91:I92 E114:I115 E362:I374 E376:I377 E380:I381 E384:I387 E389:I390 E394:I395 E397:I398 E400:I401 E405:I405 E407:I408 E413:I418 E479:I480 E502:I502 E522:I523 E532:I534 E549:I556 E596:I596 E76:I76 E66:I71 E62:I63 E59:I60 E48:I51 E40:I46 E34:I38 E29:I32 E26:I27 E23:I24">
      <formula1>999999999999999000</formula1>
      <formula2>0</formula2>
    </dataValidation>
    <dataValidation type="whole" operator="lessThan" allowBlank="1" showErrorMessage="1" error="Въвежда се цяло яисло!" sqref="E422:I424 E427:I428 E472:I474 E525:I530 E535:I535 E545:I546 E557:I561 E579:I580 E585:I585 E592:I595">
      <formula1>999999999999999000000</formula1>
      <formula2>0</formula2>
    </dataValidation>
    <dataValidation errorStyle="information" operator="lessThan" allowBlank="1" showErrorMessage="1" error="Въвежда се отрицателно число !" sqref="D403:D404">
      <formula1>0</formula1>
      <formula2>0</formula2>
    </dataValidation>
    <dataValidation type="whole" operator="lessThan" allowBlank="1" showErrorMessage="1" error="Въвежда се цяло число!" sqref="E77:I83 E85:I87 E89:I90 E93:I113 E116:I121 E125:I160 E162:I162 E170:I170 E425:I425 E72:I75 E64:I65 E61:I61 E52:I57 E47:I47 E39:I39 E33:I33 E28:I28 E25:I25 E22:I22">
      <formula1>99999999999999900</formula1>
      <formula2>0</formula2>
    </dataValidation>
    <dataValidation type="whole" operator="lessThanOrEqual" allowBlank="1" showErrorMessage="1" error="Въвежда се цяло отрицателно число!" sqref="E122:I124 E161:I161 E163:I168 E232:I232 E245:I245 E296:I296 E382:I382 E393:I393 E404:I404 E411:I411 E462:I463 E466:I466 E469:I469 E484:I485 E488:I489 E492:I496 E498:I501 E506:I507 E510:I511 E517:I520 E537:I538 E548:I548 E563:I563 E565:I565 E573:I578 E583:I584 E589:I590">
      <formula1>0</formula1>
      <formula2>0</formula2>
    </dataValidation>
    <dataValidation type="whole" operator="greaterThanOrEqual" allowBlank="1" showErrorMessage="1" error="Въвежда се цяло положително число!" sqref="E378:I379 E392:I392 E403:I403 E410:I410 E464:I464 E467:I467 E470:I470 E475:I477 E482:I483 E486:I487 E490:I491 E504:I505 E508:I509 E513:I515 E539:I540 E542:I543 E547:I547 E562:I562 E564:I564 E567:I572 E581:I582 E587:I588">
      <formula1>0</formula1>
      <formula2>0</formula2>
    </dataValidation>
  </dataValidations>
  <hyperlinks>
    <hyperlink ref="G605" r:id="rId1"/>
  </hyperlinks>
  <printOptions horizontalCentered="1"/>
  <pageMargins left="0.47244094488188981" right="0.15748031496062992" top="0.31496062992125984" bottom="0.27559055118110237" header="0.51181102362204722" footer="0.51181102362204722"/>
  <pageSetup paperSize="9" scale="55" firstPageNumber="0" orientation="landscape" horizontalDpi="300" verticalDpi="300" r:id="rId2"/>
  <headerFooter alignWithMargins="0"/>
  <rowBreaks count="7" manualBreakCount="7">
    <brk id="71" max="16383" man="1"/>
    <brk id="169" max="16383" man="1"/>
    <brk id="215" max="16383" man="1"/>
    <brk id="287" max="16383" man="1"/>
    <brk id="345" max="16383" man="1"/>
    <brk id="398" max="16383" man="1"/>
    <brk id="448" max="16383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B35"/>
  <sheetViews>
    <sheetView workbookViewId="0">
      <selection activeCell="B13" sqref="B13"/>
    </sheetView>
  </sheetViews>
  <sheetFormatPr defaultRowHeight="13.2"/>
  <cols>
    <col min="1" max="1" width="8.6640625" customWidth="1"/>
    <col min="2" max="2" width="80.21875" customWidth="1"/>
  </cols>
  <sheetData>
    <row r="1" spans="1:2">
      <c r="A1" s="476"/>
      <c r="B1" s="476"/>
    </row>
    <row r="2" spans="1:2">
      <c r="A2" s="740" t="s">
        <v>511</v>
      </c>
      <c r="B2" s="740"/>
    </row>
    <row r="3" spans="1:2">
      <c r="A3" s="476"/>
      <c r="B3" s="476"/>
    </row>
    <row r="4" spans="1:2">
      <c r="A4" s="477" t="s">
        <v>512</v>
      </c>
      <c r="B4" s="478" t="s">
        <v>513</v>
      </c>
    </row>
    <row r="5" spans="1:2" ht="14.4">
      <c r="A5" s="479">
        <v>101</v>
      </c>
      <c r="B5" s="480" t="s">
        <v>514</v>
      </c>
    </row>
    <row r="6" spans="1:2" ht="14.4">
      <c r="A6" s="481">
        <v>102</v>
      </c>
      <c r="B6" s="482" t="s">
        <v>515</v>
      </c>
    </row>
    <row r="7" spans="1:2" ht="14.4">
      <c r="A7" s="481">
        <v>103</v>
      </c>
      <c r="B7" s="482" t="s">
        <v>516</v>
      </c>
    </row>
    <row r="8" spans="1:2" ht="14.4">
      <c r="A8" s="481">
        <v>201</v>
      </c>
      <c r="B8" s="482" t="s">
        <v>517</v>
      </c>
    </row>
    <row r="9" spans="1:2" ht="14.4">
      <c r="A9" s="481">
        <v>202</v>
      </c>
      <c r="B9" s="482" t="s">
        <v>518</v>
      </c>
    </row>
    <row r="10" spans="1:2" ht="14.4">
      <c r="A10" s="481">
        <v>203</v>
      </c>
      <c r="B10" s="482" t="s">
        <v>519</v>
      </c>
    </row>
    <row r="11" spans="1:2" ht="14.4">
      <c r="A11" s="481">
        <v>204</v>
      </c>
      <c r="B11" s="482" t="s">
        <v>520</v>
      </c>
    </row>
    <row r="12" spans="1:2" ht="14.4">
      <c r="A12" s="481">
        <v>205</v>
      </c>
      <c r="B12" s="482" t="s">
        <v>521</v>
      </c>
    </row>
    <row r="13" spans="1:2" ht="14.4">
      <c r="A13" s="481">
        <v>301</v>
      </c>
      <c r="B13" s="482" t="s">
        <v>522</v>
      </c>
    </row>
    <row r="14" spans="1:2" ht="14.4">
      <c r="A14" s="481">
        <v>401</v>
      </c>
      <c r="B14" s="482" t="s">
        <v>523</v>
      </c>
    </row>
    <row r="15" spans="1:2" ht="14.4">
      <c r="A15" s="481">
        <v>501</v>
      </c>
      <c r="B15" s="482" t="s">
        <v>247</v>
      </c>
    </row>
    <row r="16" spans="1:2" ht="14.4">
      <c r="A16" s="481">
        <v>502</v>
      </c>
      <c r="B16" s="482" t="s">
        <v>524</v>
      </c>
    </row>
    <row r="17" spans="1:2" ht="14.4">
      <c r="A17" s="481">
        <v>503</v>
      </c>
      <c r="B17" s="482" t="s">
        <v>525</v>
      </c>
    </row>
    <row r="18" spans="1:2" ht="14.4">
      <c r="A18" s="481">
        <v>601</v>
      </c>
      <c r="B18" s="482" t="s">
        <v>526</v>
      </c>
    </row>
    <row r="19" spans="1:2" ht="14.4">
      <c r="A19" s="481">
        <v>602</v>
      </c>
      <c r="B19" s="482" t="s">
        <v>527</v>
      </c>
    </row>
    <row r="20" spans="1:2" ht="14.4">
      <c r="A20" s="481">
        <v>701</v>
      </c>
      <c r="B20" s="482" t="s">
        <v>528</v>
      </c>
    </row>
    <row r="21" spans="1:2" ht="14.4">
      <c r="A21" s="481">
        <v>702</v>
      </c>
      <c r="B21" s="482" t="s">
        <v>529</v>
      </c>
    </row>
    <row r="22" spans="1:2" ht="14.4">
      <c r="A22" s="481">
        <v>703</v>
      </c>
      <c r="B22" s="482" t="s">
        <v>530</v>
      </c>
    </row>
    <row r="23" spans="1:2" ht="14.4">
      <c r="A23" s="481">
        <v>704</v>
      </c>
      <c r="B23" s="482" t="s">
        <v>531</v>
      </c>
    </row>
    <row r="24" spans="1:2" ht="14.4">
      <c r="A24" s="481">
        <v>801</v>
      </c>
      <c r="B24" s="482" t="s">
        <v>532</v>
      </c>
    </row>
    <row r="25" spans="1:2" ht="14.4">
      <c r="A25" s="481">
        <v>802</v>
      </c>
      <c r="B25" s="482" t="s">
        <v>533</v>
      </c>
    </row>
    <row r="26" spans="1:2" ht="14.4">
      <c r="A26" s="481">
        <v>803</v>
      </c>
      <c r="B26" s="482" t="s">
        <v>534</v>
      </c>
    </row>
    <row r="27" spans="1:2" ht="14.4">
      <c r="A27" s="481">
        <v>804</v>
      </c>
      <c r="B27" s="482" t="s">
        <v>535</v>
      </c>
    </row>
    <row r="28" spans="1:2" ht="14.4">
      <c r="A28" s="481">
        <v>805</v>
      </c>
      <c r="B28" s="482" t="s">
        <v>536</v>
      </c>
    </row>
    <row r="29" spans="1:2" ht="14.4">
      <c r="A29" s="481">
        <v>806</v>
      </c>
      <c r="B29" s="482" t="s">
        <v>537</v>
      </c>
    </row>
    <row r="30" spans="1:2" ht="14.4">
      <c r="A30" s="483">
        <v>901</v>
      </c>
      <c r="B30" s="484" t="s">
        <v>538</v>
      </c>
    </row>
    <row r="31" spans="1:2">
      <c r="A31" s="476"/>
      <c r="B31" s="476"/>
    </row>
    <row r="32" spans="1:2">
      <c r="A32" s="476"/>
      <c r="B32" s="476"/>
    </row>
    <row r="33" spans="1:2">
      <c r="A33" s="476"/>
      <c r="B33" s="476" t="s">
        <v>539</v>
      </c>
    </row>
    <row r="34" spans="1:2">
      <c r="A34" s="476"/>
      <c r="B34" s="476"/>
    </row>
    <row r="35" spans="1:2" ht="26.4">
      <c r="A35" s="476"/>
      <c r="B35" s="485" t="s">
        <v>540</v>
      </c>
    </row>
  </sheetData>
  <sheetProtection password="81B0" sheet="1"/>
  <mergeCells count="1">
    <mergeCell ref="A2:B2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E738"/>
  <sheetViews>
    <sheetView topLeftCell="A420" workbookViewId="0">
      <selection activeCell="C432" sqref="C432"/>
    </sheetView>
  </sheetViews>
  <sheetFormatPr defaultColWidth="9.109375" defaultRowHeight="13.8"/>
  <cols>
    <col min="1" max="1" width="58.21875" style="486" customWidth="1"/>
    <col min="2" max="2" width="105.88671875" style="487" customWidth="1"/>
    <col min="3" max="5" width="48.109375" style="486" customWidth="1"/>
    <col min="6" max="16384" width="9.109375" style="486"/>
  </cols>
  <sheetData>
    <row r="1" spans="1:3">
      <c r="A1" s="488" t="s">
        <v>541</v>
      </c>
      <c r="B1" s="489" t="s">
        <v>542</v>
      </c>
      <c r="C1" s="488"/>
    </row>
    <row r="2" spans="1:3" ht="31.5" customHeight="1">
      <c r="A2" s="490">
        <v>0</v>
      </c>
      <c r="B2" s="491" t="s">
        <v>543</v>
      </c>
      <c r="C2" s="492" t="s">
        <v>544</v>
      </c>
    </row>
    <row r="3" spans="1:3" ht="35.25" customHeight="1">
      <c r="A3" s="490">
        <v>33</v>
      </c>
      <c r="B3" s="491" t="s">
        <v>545</v>
      </c>
      <c r="C3" s="493" t="s">
        <v>546</v>
      </c>
    </row>
    <row r="4" spans="1:3" ht="35.25" customHeight="1">
      <c r="A4" s="490">
        <v>42</v>
      </c>
      <c r="B4" s="491" t="s">
        <v>547</v>
      </c>
      <c r="C4" s="494" t="s">
        <v>548</v>
      </c>
    </row>
    <row r="5" spans="1:3" ht="18">
      <c r="A5" s="490">
        <v>96</v>
      </c>
      <c r="B5" s="491" t="s">
        <v>549</v>
      </c>
      <c r="C5" s="494" t="s">
        <v>550</v>
      </c>
    </row>
    <row r="6" spans="1:3" ht="18">
      <c r="A6" s="490">
        <v>97</v>
      </c>
      <c r="B6" s="491" t="s">
        <v>551</v>
      </c>
      <c r="C6" s="494" t="s">
        <v>552</v>
      </c>
    </row>
    <row r="7" spans="1:3" ht="18">
      <c r="A7" s="490">
        <v>98</v>
      </c>
      <c r="B7" s="491" t="s">
        <v>553</v>
      </c>
      <c r="C7" s="494" t="s">
        <v>554</v>
      </c>
    </row>
    <row r="8" spans="1:3" ht="15">
      <c r="A8" s="495"/>
      <c r="B8" s="495"/>
      <c r="C8" s="495"/>
    </row>
    <row r="9" spans="1:3" ht="15.6">
      <c r="A9" s="496"/>
      <c r="B9" s="496"/>
      <c r="C9" s="497"/>
    </row>
    <row r="10" spans="1:3">
      <c r="A10" s="498" t="s">
        <v>541</v>
      </c>
      <c r="B10" s="499" t="s">
        <v>555</v>
      </c>
      <c r="C10" s="498"/>
    </row>
    <row r="11" spans="1:3">
      <c r="A11" s="500"/>
      <c r="B11" s="501" t="s">
        <v>556</v>
      </c>
      <c r="C11" s="500"/>
    </row>
    <row r="12" spans="1:3" ht="15.6">
      <c r="A12" s="502">
        <v>1101</v>
      </c>
      <c r="B12" s="503" t="s">
        <v>557</v>
      </c>
      <c r="C12" s="502">
        <v>1101</v>
      </c>
    </row>
    <row r="13" spans="1:3" ht="15.6">
      <c r="A13" s="502">
        <v>1103</v>
      </c>
      <c r="B13" s="504" t="s">
        <v>558</v>
      </c>
      <c r="C13" s="502">
        <v>1103</v>
      </c>
    </row>
    <row r="14" spans="1:3" ht="15.6">
      <c r="A14" s="502">
        <v>1104</v>
      </c>
      <c r="B14" s="505" t="s">
        <v>559</v>
      </c>
      <c r="C14" s="502">
        <v>1104</v>
      </c>
    </row>
    <row r="15" spans="1:3" ht="15.6">
      <c r="A15" s="502">
        <v>1105</v>
      </c>
      <c r="B15" s="505" t="s">
        <v>560</v>
      </c>
      <c r="C15" s="502">
        <v>1105</v>
      </c>
    </row>
    <row r="16" spans="1:3" ht="15.6">
      <c r="A16" s="502">
        <v>1106</v>
      </c>
      <c r="B16" s="505" t="s">
        <v>561</v>
      </c>
      <c r="C16" s="502">
        <v>1106</v>
      </c>
    </row>
    <row r="17" spans="1:3" ht="15.6">
      <c r="A17" s="502">
        <v>1107</v>
      </c>
      <c r="B17" s="505" t="s">
        <v>562</v>
      </c>
      <c r="C17" s="502">
        <v>1107</v>
      </c>
    </row>
    <row r="18" spans="1:3" ht="15.6">
      <c r="A18" s="502">
        <v>1108</v>
      </c>
      <c r="B18" s="505" t="s">
        <v>563</v>
      </c>
      <c r="C18" s="502">
        <v>1108</v>
      </c>
    </row>
    <row r="19" spans="1:3" ht="15.6">
      <c r="A19" s="502">
        <v>1111</v>
      </c>
      <c r="B19" s="506" t="s">
        <v>564</v>
      </c>
      <c r="C19" s="502">
        <v>1111</v>
      </c>
    </row>
    <row r="20" spans="1:3" ht="15.6">
      <c r="A20" s="502">
        <v>1115</v>
      </c>
      <c r="B20" s="506" t="s">
        <v>565</v>
      </c>
      <c r="C20" s="502">
        <v>1115</v>
      </c>
    </row>
    <row r="21" spans="1:3" ht="15.6">
      <c r="A21" s="502">
        <v>1116</v>
      </c>
      <c r="B21" s="506" t="s">
        <v>566</v>
      </c>
      <c r="C21" s="502">
        <v>1116</v>
      </c>
    </row>
    <row r="22" spans="1:3" ht="15.6">
      <c r="A22" s="502">
        <v>1117</v>
      </c>
      <c r="B22" s="506" t="s">
        <v>567</v>
      </c>
      <c r="C22" s="502">
        <v>1117</v>
      </c>
    </row>
    <row r="23" spans="1:3" ht="15.6">
      <c r="A23" s="502">
        <v>1121</v>
      </c>
      <c r="B23" s="505" t="s">
        <v>568</v>
      </c>
      <c r="C23" s="502">
        <v>1121</v>
      </c>
    </row>
    <row r="24" spans="1:3" ht="15.6">
      <c r="A24" s="502">
        <v>1122</v>
      </c>
      <c r="B24" s="505" t="s">
        <v>569</v>
      </c>
      <c r="C24" s="502">
        <v>1122</v>
      </c>
    </row>
    <row r="25" spans="1:3" ht="15.6">
      <c r="A25" s="502">
        <v>1123</v>
      </c>
      <c r="B25" s="505" t="s">
        <v>570</v>
      </c>
      <c r="C25" s="502">
        <v>1123</v>
      </c>
    </row>
    <row r="26" spans="1:3" ht="15.6">
      <c r="A26" s="502">
        <v>1125</v>
      </c>
      <c r="B26" s="504" t="s">
        <v>571</v>
      </c>
      <c r="C26" s="502">
        <v>1125</v>
      </c>
    </row>
    <row r="27" spans="1:3" ht="15.6">
      <c r="A27" s="502">
        <v>1128</v>
      </c>
      <c r="B27" s="505" t="s">
        <v>572</v>
      </c>
      <c r="C27" s="502">
        <v>1128</v>
      </c>
    </row>
    <row r="28" spans="1:3" ht="15.6">
      <c r="A28" s="502">
        <v>1139</v>
      </c>
      <c r="B28" s="505" t="s">
        <v>573</v>
      </c>
      <c r="C28" s="502">
        <v>1139</v>
      </c>
    </row>
    <row r="29" spans="1:3" ht="15.6">
      <c r="A29" s="502">
        <v>1141</v>
      </c>
      <c r="B29" s="506" t="s">
        <v>574</v>
      </c>
      <c r="C29" s="502">
        <v>1141</v>
      </c>
    </row>
    <row r="30" spans="1:3" ht="15.6">
      <c r="A30" s="502">
        <v>1142</v>
      </c>
      <c r="B30" s="505" t="s">
        <v>575</v>
      </c>
      <c r="C30" s="502">
        <v>1142</v>
      </c>
    </row>
    <row r="31" spans="1:3" ht="15.6">
      <c r="A31" s="502">
        <v>1143</v>
      </c>
      <c r="B31" s="506" t="s">
        <v>576</v>
      </c>
      <c r="C31" s="502">
        <v>1143</v>
      </c>
    </row>
    <row r="32" spans="1:3" ht="15.6">
      <c r="A32" s="502">
        <v>1144</v>
      </c>
      <c r="B32" s="506" t="s">
        <v>577</v>
      </c>
      <c r="C32" s="502">
        <v>1144</v>
      </c>
    </row>
    <row r="33" spans="1:3" ht="15.6">
      <c r="A33" s="502">
        <v>1145</v>
      </c>
      <c r="B33" s="505" t="s">
        <v>578</v>
      </c>
      <c r="C33" s="502">
        <v>1145</v>
      </c>
    </row>
    <row r="34" spans="1:3" ht="15.6">
      <c r="A34" s="502">
        <v>1146</v>
      </c>
      <c r="B34" s="506" t="s">
        <v>579</v>
      </c>
      <c r="C34" s="502">
        <v>1146</v>
      </c>
    </row>
    <row r="35" spans="1:3" ht="15.6">
      <c r="A35" s="502">
        <v>1147</v>
      </c>
      <c r="B35" s="506" t="s">
        <v>580</v>
      </c>
      <c r="C35" s="502">
        <v>1147</v>
      </c>
    </row>
    <row r="36" spans="1:3" ht="15.6">
      <c r="A36" s="502">
        <v>1148</v>
      </c>
      <c r="B36" s="506" t="s">
        <v>581</v>
      </c>
      <c r="C36" s="502">
        <v>1148</v>
      </c>
    </row>
    <row r="37" spans="1:3" ht="15.6">
      <c r="A37" s="502">
        <v>1149</v>
      </c>
      <c r="B37" s="506" t="s">
        <v>582</v>
      </c>
      <c r="C37" s="502">
        <v>1149</v>
      </c>
    </row>
    <row r="38" spans="1:3" ht="15.6">
      <c r="A38" s="502">
        <v>1151</v>
      </c>
      <c r="B38" s="506" t="s">
        <v>583</v>
      </c>
      <c r="C38" s="502">
        <v>1151</v>
      </c>
    </row>
    <row r="39" spans="1:3" ht="15.6">
      <c r="A39" s="502">
        <v>1158</v>
      </c>
      <c r="B39" s="505" t="s">
        <v>584</v>
      </c>
      <c r="C39" s="502">
        <v>1158</v>
      </c>
    </row>
    <row r="40" spans="1:3" ht="15.6">
      <c r="A40" s="502">
        <v>1161</v>
      </c>
      <c r="B40" s="505" t="s">
        <v>585</v>
      </c>
      <c r="C40" s="502">
        <v>1161</v>
      </c>
    </row>
    <row r="41" spans="1:3" ht="15.6">
      <c r="A41" s="502">
        <v>1162</v>
      </c>
      <c r="B41" s="505" t="s">
        <v>586</v>
      </c>
      <c r="C41" s="502">
        <v>1162</v>
      </c>
    </row>
    <row r="42" spans="1:3" ht="15.6">
      <c r="A42" s="502">
        <v>1163</v>
      </c>
      <c r="B42" s="505" t="s">
        <v>587</v>
      </c>
      <c r="C42" s="502">
        <v>1163</v>
      </c>
    </row>
    <row r="43" spans="1:3" ht="15.6">
      <c r="A43" s="502">
        <v>1168</v>
      </c>
      <c r="B43" s="505" t="s">
        <v>588</v>
      </c>
      <c r="C43" s="502">
        <v>1168</v>
      </c>
    </row>
    <row r="44" spans="1:3" ht="15.6">
      <c r="A44" s="502">
        <v>1179</v>
      </c>
      <c r="B44" s="506" t="s">
        <v>589</v>
      </c>
      <c r="C44" s="502">
        <v>1179</v>
      </c>
    </row>
    <row r="45" spans="1:3" ht="15.6">
      <c r="A45" s="502">
        <v>2201</v>
      </c>
      <c r="B45" s="506" t="s">
        <v>590</v>
      </c>
      <c r="C45" s="502">
        <v>2201</v>
      </c>
    </row>
    <row r="46" spans="1:3" ht="15.6">
      <c r="A46" s="502">
        <v>2205</v>
      </c>
      <c r="B46" s="505" t="s">
        <v>591</v>
      </c>
      <c r="C46" s="502">
        <v>2205</v>
      </c>
    </row>
    <row r="47" spans="1:3" ht="15.6">
      <c r="A47" s="502">
        <v>2206</v>
      </c>
      <c r="B47" s="505" t="s">
        <v>592</v>
      </c>
      <c r="C47" s="502">
        <v>2206</v>
      </c>
    </row>
    <row r="48" spans="1:3" ht="15.6">
      <c r="A48" s="502">
        <v>2215</v>
      </c>
      <c r="B48" s="505" t="s">
        <v>593</v>
      </c>
      <c r="C48" s="502">
        <v>2215</v>
      </c>
    </row>
    <row r="49" spans="1:3" ht="15.6">
      <c r="A49" s="502">
        <v>2218</v>
      </c>
      <c r="B49" s="505" t="s">
        <v>594</v>
      </c>
      <c r="C49" s="502">
        <v>2218</v>
      </c>
    </row>
    <row r="50" spans="1:3" ht="15.6">
      <c r="A50" s="502">
        <v>2219</v>
      </c>
      <c r="B50" s="505" t="s">
        <v>595</v>
      </c>
      <c r="C50" s="502">
        <v>2219</v>
      </c>
    </row>
    <row r="51" spans="1:3" ht="15.6">
      <c r="A51" s="502">
        <v>2221</v>
      </c>
      <c r="B51" s="506" t="s">
        <v>596</v>
      </c>
      <c r="C51" s="502">
        <v>2221</v>
      </c>
    </row>
    <row r="52" spans="1:3" ht="15.6">
      <c r="A52" s="502">
        <v>2222</v>
      </c>
      <c r="B52" s="506" t="s">
        <v>597</v>
      </c>
      <c r="C52" s="502">
        <v>2222</v>
      </c>
    </row>
    <row r="53" spans="1:3" ht="15.6">
      <c r="A53" s="502">
        <v>2223</v>
      </c>
      <c r="B53" s="506" t="s">
        <v>598</v>
      </c>
      <c r="C53" s="502">
        <v>2223</v>
      </c>
    </row>
    <row r="54" spans="1:3" ht="15.6">
      <c r="A54" s="502">
        <v>2224</v>
      </c>
      <c r="B54" s="505" t="s">
        <v>599</v>
      </c>
      <c r="C54" s="502">
        <v>2224</v>
      </c>
    </row>
    <row r="55" spans="1:3" ht="15.6">
      <c r="A55" s="502">
        <v>2225</v>
      </c>
      <c r="B55" s="505" t="s">
        <v>600</v>
      </c>
      <c r="C55" s="502">
        <v>2225</v>
      </c>
    </row>
    <row r="56" spans="1:3" ht="15.6">
      <c r="A56" s="502">
        <v>2228</v>
      </c>
      <c r="B56" s="505" t="s">
        <v>601</v>
      </c>
      <c r="C56" s="502">
        <v>2228</v>
      </c>
    </row>
    <row r="57" spans="1:3" ht="15.6">
      <c r="A57" s="502">
        <v>2239</v>
      </c>
      <c r="B57" s="506" t="s">
        <v>602</v>
      </c>
      <c r="C57" s="502">
        <v>2239</v>
      </c>
    </row>
    <row r="58" spans="1:3" ht="15.6">
      <c r="A58" s="502">
        <v>2241</v>
      </c>
      <c r="B58" s="506" t="s">
        <v>603</v>
      </c>
      <c r="C58" s="502">
        <v>2241</v>
      </c>
    </row>
    <row r="59" spans="1:3" ht="15.6">
      <c r="A59" s="502">
        <v>2242</v>
      </c>
      <c r="B59" s="506" t="s">
        <v>604</v>
      </c>
      <c r="C59" s="502">
        <v>2242</v>
      </c>
    </row>
    <row r="60" spans="1:3" ht="15.6">
      <c r="A60" s="502">
        <v>2243</v>
      </c>
      <c r="B60" s="506" t="s">
        <v>605</v>
      </c>
      <c r="C60" s="502">
        <v>2243</v>
      </c>
    </row>
    <row r="61" spans="1:3" ht="15.6">
      <c r="A61" s="502">
        <v>2244</v>
      </c>
      <c r="B61" s="506" t="s">
        <v>606</v>
      </c>
      <c r="C61" s="502">
        <v>2244</v>
      </c>
    </row>
    <row r="62" spans="1:3" ht="15.6">
      <c r="A62" s="502">
        <v>2245</v>
      </c>
      <c r="B62" s="505" t="s">
        <v>607</v>
      </c>
      <c r="C62" s="502">
        <v>2245</v>
      </c>
    </row>
    <row r="63" spans="1:3" ht="15.6">
      <c r="A63" s="502">
        <v>2246</v>
      </c>
      <c r="B63" s="506" t="s">
        <v>608</v>
      </c>
      <c r="C63" s="502">
        <v>2246</v>
      </c>
    </row>
    <row r="64" spans="1:3" ht="15.6">
      <c r="A64" s="502">
        <v>2247</v>
      </c>
      <c r="B64" s="506" t="s">
        <v>609</v>
      </c>
      <c r="C64" s="502">
        <v>2247</v>
      </c>
    </row>
    <row r="65" spans="1:3" ht="15.6">
      <c r="A65" s="502">
        <v>2248</v>
      </c>
      <c r="B65" s="506" t="s">
        <v>610</v>
      </c>
      <c r="C65" s="502">
        <v>2248</v>
      </c>
    </row>
    <row r="66" spans="1:3" ht="15.6">
      <c r="A66" s="502">
        <v>2249</v>
      </c>
      <c r="B66" s="506" t="s">
        <v>611</v>
      </c>
      <c r="C66" s="502">
        <v>2249</v>
      </c>
    </row>
    <row r="67" spans="1:3" ht="15.6">
      <c r="A67" s="502">
        <v>2258</v>
      </c>
      <c r="B67" s="505" t="s">
        <v>612</v>
      </c>
      <c r="C67" s="502">
        <v>2258</v>
      </c>
    </row>
    <row r="68" spans="1:3" ht="15.6">
      <c r="A68" s="502">
        <v>2259</v>
      </c>
      <c r="B68" s="505" t="s">
        <v>613</v>
      </c>
      <c r="C68" s="502">
        <v>2259</v>
      </c>
    </row>
    <row r="69" spans="1:3" ht="15.6">
      <c r="A69" s="502">
        <v>2261</v>
      </c>
      <c r="B69" s="506" t="s">
        <v>614</v>
      </c>
      <c r="C69" s="502">
        <v>2261</v>
      </c>
    </row>
    <row r="70" spans="1:3" ht="15.6">
      <c r="A70" s="502">
        <v>2268</v>
      </c>
      <c r="B70" s="505" t="s">
        <v>615</v>
      </c>
      <c r="C70" s="502">
        <v>2268</v>
      </c>
    </row>
    <row r="71" spans="1:3" ht="15.6">
      <c r="A71" s="502">
        <v>2279</v>
      </c>
      <c r="B71" s="506" t="s">
        <v>616</v>
      </c>
      <c r="C71" s="502">
        <v>2279</v>
      </c>
    </row>
    <row r="72" spans="1:3" ht="15.6">
      <c r="A72" s="502">
        <v>2281</v>
      </c>
      <c r="B72" s="505" t="s">
        <v>617</v>
      </c>
      <c r="C72" s="502">
        <v>2281</v>
      </c>
    </row>
    <row r="73" spans="1:3" ht="15.6">
      <c r="A73" s="502">
        <v>2282</v>
      </c>
      <c r="B73" s="505" t="s">
        <v>618</v>
      </c>
      <c r="C73" s="502">
        <v>2282</v>
      </c>
    </row>
    <row r="74" spans="1:3" ht="15.6">
      <c r="A74" s="502">
        <v>2283</v>
      </c>
      <c r="B74" s="505" t="s">
        <v>619</v>
      </c>
      <c r="C74" s="502">
        <v>2283</v>
      </c>
    </row>
    <row r="75" spans="1:3" ht="15.6">
      <c r="A75" s="502">
        <v>2284</v>
      </c>
      <c r="B75" s="505" t="s">
        <v>620</v>
      </c>
      <c r="C75" s="502">
        <v>2284</v>
      </c>
    </row>
    <row r="76" spans="1:3" ht="15.6">
      <c r="A76" s="502">
        <v>2285</v>
      </c>
      <c r="B76" s="505" t="s">
        <v>621</v>
      </c>
      <c r="C76" s="502">
        <v>2285</v>
      </c>
    </row>
    <row r="77" spans="1:3" ht="15.6">
      <c r="A77" s="502">
        <v>2288</v>
      </c>
      <c r="B77" s="505" t="s">
        <v>622</v>
      </c>
      <c r="C77" s="502">
        <v>2288</v>
      </c>
    </row>
    <row r="78" spans="1:3" ht="15.6">
      <c r="A78" s="502">
        <v>2289</v>
      </c>
      <c r="B78" s="505" t="s">
        <v>623</v>
      </c>
      <c r="C78" s="502">
        <v>2289</v>
      </c>
    </row>
    <row r="79" spans="1:3" ht="15.6">
      <c r="A79" s="502">
        <v>3301</v>
      </c>
      <c r="B79" s="505" t="s">
        <v>624</v>
      </c>
      <c r="C79" s="502">
        <v>3301</v>
      </c>
    </row>
    <row r="80" spans="1:3" ht="15.6">
      <c r="A80" s="502">
        <v>3311</v>
      </c>
      <c r="B80" s="505" t="s">
        <v>625</v>
      </c>
      <c r="C80" s="502">
        <v>3311</v>
      </c>
    </row>
    <row r="81" spans="1:3" ht="15.6">
      <c r="A81" s="502">
        <v>3312</v>
      </c>
      <c r="B81" s="506" t="s">
        <v>626</v>
      </c>
      <c r="C81" s="502">
        <v>3312</v>
      </c>
    </row>
    <row r="82" spans="1:3" ht="15.6">
      <c r="A82" s="502">
        <v>3318</v>
      </c>
      <c r="B82" s="505" t="s">
        <v>627</v>
      </c>
      <c r="C82" s="502">
        <v>3318</v>
      </c>
    </row>
    <row r="83" spans="1:3" ht="15.6">
      <c r="A83" s="502">
        <v>3321</v>
      </c>
      <c r="B83" s="505" t="s">
        <v>628</v>
      </c>
      <c r="C83" s="502">
        <v>3321</v>
      </c>
    </row>
    <row r="84" spans="1:3" ht="15.6">
      <c r="A84" s="502">
        <v>3322</v>
      </c>
      <c r="B84" s="506" t="s">
        <v>629</v>
      </c>
      <c r="C84" s="502">
        <v>3322</v>
      </c>
    </row>
    <row r="85" spans="1:3" ht="15.6">
      <c r="A85" s="502">
        <v>3323</v>
      </c>
      <c r="B85" s="505" t="s">
        <v>630</v>
      </c>
      <c r="C85" s="502">
        <v>3323</v>
      </c>
    </row>
    <row r="86" spans="1:3" ht="15.6">
      <c r="A86" s="502">
        <v>3324</v>
      </c>
      <c r="B86" s="505" t="s">
        <v>631</v>
      </c>
      <c r="C86" s="502">
        <v>3324</v>
      </c>
    </row>
    <row r="87" spans="1:3" ht="15.6">
      <c r="A87" s="502">
        <v>3325</v>
      </c>
      <c r="B87" s="506" t="s">
        <v>632</v>
      </c>
      <c r="C87" s="502">
        <v>3325</v>
      </c>
    </row>
    <row r="88" spans="1:3" ht="15.6">
      <c r="A88" s="502">
        <v>3326</v>
      </c>
      <c r="B88" s="505" t="s">
        <v>633</v>
      </c>
      <c r="C88" s="502">
        <v>3326</v>
      </c>
    </row>
    <row r="89" spans="1:3" ht="15.6">
      <c r="A89" s="502">
        <v>3327</v>
      </c>
      <c r="B89" s="505" t="s">
        <v>634</v>
      </c>
      <c r="C89" s="502">
        <v>3327</v>
      </c>
    </row>
    <row r="90" spans="1:3" ht="15.6">
      <c r="A90" s="502">
        <v>3332</v>
      </c>
      <c r="B90" s="505" t="s">
        <v>635</v>
      </c>
      <c r="C90" s="502">
        <v>3332</v>
      </c>
    </row>
    <row r="91" spans="1:3" ht="15.6">
      <c r="A91" s="502">
        <v>3333</v>
      </c>
      <c r="B91" s="506" t="s">
        <v>636</v>
      </c>
      <c r="C91" s="502">
        <v>3333</v>
      </c>
    </row>
    <row r="92" spans="1:3" ht="15.6">
      <c r="A92" s="502">
        <v>3334</v>
      </c>
      <c r="B92" s="506" t="s">
        <v>637</v>
      </c>
      <c r="C92" s="502">
        <v>3334</v>
      </c>
    </row>
    <row r="93" spans="1:3" ht="15.6">
      <c r="A93" s="502">
        <v>3336</v>
      </c>
      <c r="B93" s="506" t="s">
        <v>638</v>
      </c>
      <c r="C93" s="502">
        <v>3336</v>
      </c>
    </row>
    <row r="94" spans="1:3" ht="15.6">
      <c r="A94" s="502">
        <v>3337</v>
      </c>
      <c r="B94" s="505" t="s">
        <v>639</v>
      </c>
      <c r="C94" s="502">
        <v>3337</v>
      </c>
    </row>
    <row r="95" spans="1:3" ht="15.6">
      <c r="A95" s="502">
        <v>3338</v>
      </c>
      <c r="B95" s="505" t="s">
        <v>640</v>
      </c>
      <c r="C95" s="502">
        <v>3338</v>
      </c>
    </row>
    <row r="96" spans="1:3" ht="15.6">
      <c r="A96" s="502">
        <v>3341</v>
      </c>
      <c r="B96" s="506" t="s">
        <v>641</v>
      </c>
      <c r="C96" s="502">
        <v>3341</v>
      </c>
    </row>
    <row r="97" spans="1:3" ht="15.6">
      <c r="A97" s="502">
        <v>3349</v>
      </c>
      <c r="B97" s="506" t="s">
        <v>642</v>
      </c>
      <c r="C97" s="502">
        <v>3349</v>
      </c>
    </row>
    <row r="98" spans="1:3" ht="15.6">
      <c r="A98" s="502">
        <v>3359</v>
      </c>
      <c r="B98" s="506" t="s">
        <v>643</v>
      </c>
      <c r="C98" s="502">
        <v>3359</v>
      </c>
    </row>
    <row r="99" spans="1:3" ht="15.6">
      <c r="A99" s="502">
        <v>3369</v>
      </c>
      <c r="B99" s="506" t="s">
        <v>644</v>
      </c>
      <c r="C99" s="502">
        <v>3369</v>
      </c>
    </row>
    <row r="100" spans="1:3" ht="15.6">
      <c r="A100" s="502">
        <v>3388</v>
      </c>
      <c r="B100" s="505" t="s">
        <v>645</v>
      </c>
      <c r="C100" s="502">
        <v>3388</v>
      </c>
    </row>
    <row r="101" spans="1:3" ht="15.6">
      <c r="A101" s="502">
        <v>3389</v>
      </c>
      <c r="B101" s="506" t="s">
        <v>646</v>
      </c>
      <c r="C101" s="502">
        <v>3389</v>
      </c>
    </row>
    <row r="102" spans="1:3" ht="15.6">
      <c r="A102" s="502">
        <v>4401</v>
      </c>
      <c r="B102" s="505" t="s">
        <v>647</v>
      </c>
      <c r="C102" s="502">
        <v>4401</v>
      </c>
    </row>
    <row r="103" spans="1:3" ht="15.6">
      <c r="A103" s="502">
        <v>4412</v>
      </c>
      <c r="B103" s="505" t="s">
        <v>648</v>
      </c>
      <c r="C103" s="502">
        <v>4412</v>
      </c>
    </row>
    <row r="104" spans="1:3" ht="15.6">
      <c r="A104" s="502">
        <v>4415</v>
      </c>
      <c r="B104" s="506" t="s">
        <v>649</v>
      </c>
      <c r="C104" s="502">
        <v>4415</v>
      </c>
    </row>
    <row r="105" spans="1:3" ht="15.6">
      <c r="A105" s="502">
        <v>4418</v>
      </c>
      <c r="B105" s="506" t="s">
        <v>650</v>
      </c>
      <c r="C105" s="502">
        <v>4418</v>
      </c>
    </row>
    <row r="106" spans="1:3" ht="15.6">
      <c r="A106" s="502">
        <v>4429</v>
      </c>
      <c r="B106" s="505" t="s">
        <v>651</v>
      </c>
      <c r="C106" s="502">
        <v>4429</v>
      </c>
    </row>
    <row r="107" spans="1:3" ht="15.6">
      <c r="A107" s="502">
        <v>4431</v>
      </c>
      <c r="B107" s="506" t="s">
        <v>652</v>
      </c>
      <c r="C107" s="502">
        <v>4431</v>
      </c>
    </row>
    <row r="108" spans="1:3" ht="15.6">
      <c r="A108" s="502">
        <v>4433</v>
      </c>
      <c r="B108" s="506" t="s">
        <v>653</v>
      </c>
      <c r="C108" s="502">
        <v>4433</v>
      </c>
    </row>
    <row r="109" spans="1:3" ht="15.6">
      <c r="A109" s="502">
        <v>4436</v>
      </c>
      <c r="B109" s="506" t="s">
        <v>654</v>
      </c>
      <c r="C109" s="502">
        <v>4436</v>
      </c>
    </row>
    <row r="110" spans="1:3" ht="15.6">
      <c r="A110" s="502">
        <v>4437</v>
      </c>
      <c r="B110" s="504" t="s">
        <v>655</v>
      </c>
      <c r="C110" s="502">
        <v>4437</v>
      </c>
    </row>
    <row r="111" spans="1:3" ht="15.6">
      <c r="A111" s="502">
        <v>4448</v>
      </c>
      <c r="B111" s="504" t="s">
        <v>656</v>
      </c>
      <c r="C111" s="502">
        <v>4448</v>
      </c>
    </row>
    <row r="112" spans="1:3" ht="15.6">
      <c r="A112" s="502">
        <v>4450</v>
      </c>
      <c r="B112" s="506" t="s">
        <v>657</v>
      </c>
      <c r="C112" s="502">
        <v>4450</v>
      </c>
    </row>
    <row r="113" spans="1:3" ht="15.6">
      <c r="A113" s="502">
        <v>4451</v>
      </c>
      <c r="B113" s="507" t="s">
        <v>658</v>
      </c>
      <c r="C113" s="502">
        <v>4451</v>
      </c>
    </row>
    <row r="114" spans="1:3" ht="15.6">
      <c r="A114" s="502">
        <v>4452</v>
      </c>
      <c r="B114" s="507" t="s">
        <v>659</v>
      </c>
      <c r="C114" s="502">
        <v>4452</v>
      </c>
    </row>
    <row r="115" spans="1:3" ht="15.6">
      <c r="A115" s="502">
        <v>4453</v>
      </c>
      <c r="B115" s="507" t="s">
        <v>660</v>
      </c>
      <c r="C115" s="502">
        <v>4453</v>
      </c>
    </row>
    <row r="116" spans="1:3" ht="15.6">
      <c r="A116" s="502">
        <v>4454</v>
      </c>
      <c r="B116" s="508" t="s">
        <v>661</v>
      </c>
      <c r="C116" s="502">
        <v>4454</v>
      </c>
    </row>
    <row r="117" spans="1:3" ht="15.6">
      <c r="A117" s="502">
        <v>4455</v>
      </c>
      <c r="B117" s="508" t="s">
        <v>662</v>
      </c>
      <c r="C117" s="502">
        <v>4455</v>
      </c>
    </row>
    <row r="118" spans="1:3" ht="15.6">
      <c r="A118" s="502">
        <v>4456</v>
      </c>
      <c r="B118" s="507" t="s">
        <v>663</v>
      </c>
      <c r="C118" s="502">
        <v>4456</v>
      </c>
    </row>
    <row r="119" spans="1:3" ht="15.6">
      <c r="A119" s="502">
        <v>4457</v>
      </c>
      <c r="B119" s="504" t="s">
        <v>664</v>
      </c>
      <c r="C119" s="502">
        <v>4457</v>
      </c>
    </row>
    <row r="120" spans="1:3" ht="15.6">
      <c r="A120" s="502">
        <v>4458</v>
      </c>
      <c r="B120" s="504" t="s">
        <v>665</v>
      </c>
      <c r="C120" s="502">
        <v>4458</v>
      </c>
    </row>
    <row r="121" spans="1:3" ht="15.6">
      <c r="A121" s="502">
        <v>4459</v>
      </c>
      <c r="B121" s="504" t="s">
        <v>666</v>
      </c>
      <c r="C121" s="502">
        <v>4459</v>
      </c>
    </row>
    <row r="122" spans="1:3" ht="15.6">
      <c r="A122" s="502">
        <v>4465</v>
      </c>
      <c r="B122" s="503" t="s">
        <v>667</v>
      </c>
      <c r="C122" s="502">
        <v>4465</v>
      </c>
    </row>
    <row r="123" spans="1:3" ht="15.6">
      <c r="A123" s="502">
        <v>4467</v>
      </c>
      <c r="B123" s="504" t="s">
        <v>668</v>
      </c>
      <c r="C123" s="502">
        <v>4467</v>
      </c>
    </row>
    <row r="124" spans="1:3" ht="15.6">
      <c r="A124" s="502">
        <v>4468</v>
      </c>
      <c r="B124" s="505" t="s">
        <v>669</v>
      </c>
      <c r="C124" s="502">
        <v>4468</v>
      </c>
    </row>
    <row r="125" spans="1:3" ht="15.6">
      <c r="A125" s="502">
        <v>4469</v>
      </c>
      <c r="B125" s="506" t="s">
        <v>670</v>
      </c>
      <c r="C125" s="502">
        <v>4469</v>
      </c>
    </row>
    <row r="126" spans="1:3" ht="15.6">
      <c r="A126" s="502">
        <v>5501</v>
      </c>
      <c r="B126" s="505" t="s">
        <v>671</v>
      </c>
      <c r="C126" s="502">
        <v>5501</v>
      </c>
    </row>
    <row r="127" spans="1:3" ht="15.6">
      <c r="A127" s="502">
        <v>5511</v>
      </c>
      <c r="B127" s="505" t="s">
        <v>672</v>
      </c>
      <c r="C127" s="502">
        <v>5511</v>
      </c>
    </row>
    <row r="128" spans="1:3" ht="15.6">
      <c r="A128" s="502">
        <v>5512</v>
      </c>
      <c r="B128" s="505" t="s">
        <v>673</v>
      </c>
      <c r="C128" s="502">
        <v>5512</v>
      </c>
    </row>
    <row r="129" spans="1:3" ht="15.6">
      <c r="A129" s="502">
        <v>5513</v>
      </c>
      <c r="B129" s="504" t="s">
        <v>674</v>
      </c>
      <c r="C129" s="502">
        <v>5513</v>
      </c>
    </row>
    <row r="130" spans="1:3" ht="15.6">
      <c r="A130" s="502">
        <v>5514</v>
      </c>
      <c r="B130" s="504" t="s">
        <v>675</v>
      </c>
      <c r="C130" s="502">
        <v>5514</v>
      </c>
    </row>
    <row r="131" spans="1:3" ht="15.6">
      <c r="A131" s="502">
        <v>5515</v>
      </c>
      <c r="B131" s="504" t="s">
        <v>676</v>
      </c>
      <c r="C131" s="502">
        <v>5515</v>
      </c>
    </row>
    <row r="132" spans="1:3" ht="15.6">
      <c r="A132" s="502">
        <v>5516</v>
      </c>
      <c r="B132" s="504" t="s">
        <v>677</v>
      </c>
      <c r="C132" s="502">
        <v>5516</v>
      </c>
    </row>
    <row r="133" spans="1:3" ht="15.6">
      <c r="A133" s="502">
        <v>5517</v>
      </c>
      <c r="B133" s="504" t="s">
        <v>678</v>
      </c>
      <c r="C133" s="502">
        <v>5517</v>
      </c>
    </row>
    <row r="134" spans="1:3" ht="15.6">
      <c r="A134" s="502">
        <v>5518</v>
      </c>
      <c r="B134" s="505" t="s">
        <v>679</v>
      </c>
      <c r="C134" s="502">
        <v>5518</v>
      </c>
    </row>
    <row r="135" spans="1:3" ht="15.6">
      <c r="A135" s="502">
        <v>5519</v>
      </c>
      <c r="B135" s="505" t="s">
        <v>680</v>
      </c>
      <c r="C135" s="502">
        <v>5519</v>
      </c>
    </row>
    <row r="136" spans="1:3" ht="15.6">
      <c r="A136" s="502">
        <v>5521</v>
      </c>
      <c r="B136" s="505" t="s">
        <v>681</v>
      </c>
      <c r="C136" s="502">
        <v>5521</v>
      </c>
    </row>
    <row r="137" spans="1:3" ht="15.6">
      <c r="A137" s="502">
        <v>5522</v>
      </c>
      <c r="B137" s="505" t="s">
        <v>682</v>
      </c>
      <c r="C137" s="502">
        <v>5522</v>
      </c>
    </row>
    <row r="138" spans="1:3" ht="15.6">
      <c r="A138" s="502">
        <v>5524</v>
      </c>
      <c r="B138" s="503" t="s">
        <v>683</v>
      </c>
      <c r="C138" s="502">
        <v>5524</v>
      </c>
    </row>
    <row r="139" spans="1:3" ht="15.6">
      <c r="A139" s="502">
        <v>5525</v>
      </c>
      <c r="B139" s="505" t="s">
        <v>684</v>
      </c>
      <c r="C139" s="502">
        <v>5525</v>
      </c>
    </row>
    <row r="140" spans="1:3" ht="15.6">
      <c r="A140" s="502">
        <v>5526</v>
      </c>
      <c r="B140" s="504" t="s">
        <v>685</v>
      </c>
      <c r="C140" s="502">
        <v>5526</v>
      </c>
    </row>
    <row r="141" spans="1:3" ht="15.6">
      <c r="A141" s="502">
        <v>5527</v>
      </c>
      <c r="B141" s="504" t="s">
        <v>686</v>
      </c>
      <c r="C141" s="502">
        <v>5527</v>
      </c>
    </row>
    <row r="142" spans="1:3" ht="15.6">
      <c r="A142" s="502">
        <v>5528</v>
      </c>
      <c r="B142" s="504" t="s">
        <v>687</v>
      </c>
      <c r="C142" s="502">
        <v>5528</v>
      </c>
    </row>
    <row r="143" spans="1:3" ht="15.6">
      <c r="A143" s="502">
        <v>5529</v>
      </c>
      <c r="B143" s="504" t="s">
        <v>688</v>
      </c>
      <c r="C143" s="502">
        <v>5529</v>
      </c>
    </row>
    <row r="144" spans="1:3" ht="15.6">
      <c r="A144" s="502">
        <v>5530</v>
      </c>
      <c r="B144" s="504" t="s">
        <v>689</v>
      </c>
      <c r="C144" s="502">
        <v>5530</v>
      </c>
    </row>
    <row r="145" spans="1:3" ht="15.6">
      <c r="A145" s="502">
        <v>5531</v>
      </c>
      <c r="B145" s="505" t="s">
        <v>690</v>
      </c>
      <c r="C145" s="502">
        <v>5531</v>
      </c>
    </row>
    <row r="146" spans="1:3" ht="15.6">
      <c r="A146" s="502">
        <v>5532</v>
      </c>
      <c r="B146" s="505" t="s">
        <v>691</v>
      </c>
      <c r="C146" s="502">
        <v>5532</v>
      </c>
    </row>
    <row r="147" spans="1:3" ht="15.6">
      <c r="A147" s="502">
        <v>5533</v>
      </c>
      <c r="B147" s="505" t="s">
        <v>692</v>
      </c>
      <c r="C147" s="502">
        <v>5533</v>
      </c>
    </row>
    <row r="148" spans="1:3" ht="15.6">
      <c r="A148" s="509">
        <v>5534</v>
      </c>
      <c r="B148" s="505" t="s">
        <v>693</v>
      </c>
      <c r="C148" s="509">
        <v>5534</v>
      </c>
    </row>
    <row r="149" spans="1:3" ht="15.6">
      <c r="A149" s="509">
        <v>5535</v>
      </c>
      <c r="B149" s="505" t="s">
        <v>694</v>
      </c>
      <c r="C149" s="509">
        <v>5535</v>
      </c>
    </row>
    <row r="150" spans="1:3" ht="15.6">
      <c r="A150" s="502">
        <v>5538</v>
      </c>
      <c r="B150" s="505" t="s">
        <v>695</v>
      </c>
      <c r="C150" s="502">
        <v>5538</v>
      </c>
    </row>
    <row r="151" spans="1:3" ht="15.6">
      <c r="A151" s="502">
        <v>5540</v>
      </c>
      <c r="B151" s="505" t="s">
        <v>696</v>
      </c>
      <c r="C151" s="502">
        <v>5540</v>
      </c>
    </row>
    <row r="152" spans="1:3" ht="15.6">
      <c r="A152" s="502">
        <v>5541</v>
      </c>
      <c r="B152" s="505" t="s">
        <v>697</v>
      </c>
      <c r="C152" s="502">
        <v>5541</v>
      </c>
    </row>
    <row r="153" spans="1:3" ht="15.6">
      <c r="A153" s="502">
        <v>5545</v>
      </c>
      <c r="B153" s="505" t="s">
        <v>698</v>
      </c>
      <c r="C153" s="502">
        <v>5545</v>
      </c>
    </row>
    <row r="154" spans="1:3" ht="15.6">
      <c r="A154" s="502">
        <v>5546</v>
      </c>
      <c r="B154" s="505" t="s">
        <v>699</v>
      </c>
      <c r="C154" s="502">
        <v>5546</v>
      </c>
    </row>
    <row r="155" spans="1:3" ht="15.6">
      <c r="A155" s="502">
        <v>5547</v>
      </c>
      <c r="B155" s="505" t="s">
        <v>700</v>
      </c>
      <c r="C155" s="502">
        <v>5547</v>
      </c>
    </row>
    <row r="156" spans="1:3" ht="15.6">
      <c r="A156" s="502">
        <v>5548</v>
      </c>
      <c r="B156" s="505" t="s">
        <v>701</v>
      </c>
      <c r="C156" s="502">
        <v>5548</v>
      </c>
    </row>
    <row r="157" spans="1:3" ht="15.6">
      <c r="A157" s="502">
        <v>5550</v>
      </c>
      <c r="B157" s="505" t="s">
        <v>702</v>
      </c>
      <c r="C157" s="502">
        <v>5550</v>
      </c>
    </row>
    <row r="158" spans="1:3" ht="15.6">
      <c r="A158" s="502">
        <v>5551</v>
      </c>
      <c r="B158" s="505" t="s">
        <v>703</v>
      </c>
      <c r="C158" s="502">
        <v>5551</v>
      </c>
    </row>
    <row r="159" spans="1:3" ht="15.6">
      <c r="A159" s="502">
        <v>5553</v>
      </c>
      <c r="B159" s="505" t="s">
        <v>704</v>
      </c>
      <c r="C159" s="502">
        <v>5553</v>
      </c>
    </row>
    <row r="160" spans="1:3" ht="15.6">
      <c r="A160" s="502">
        <v>5554</v>
      </c>
      <c r="B160" s="505" t="s">
        <v>705</v>
      </c>
      <c r="C160" s="502">
        <v>5554</v>
      </c>
    </row>
    <row r="161" spans="1:3" ht="15.6">
      <c r="A161" s="502">
        <v>5556</v>
      </c>
      <c r="B161" s="506" t="s">
        <v>706</v>
      </c>
      <c r="C161" s="502">
        <v>5556</v>
      </c>
    </row>
    <row r="162" spans="1:3" ht="15.6">
      <c r="A162" s="502">
        <v>5561</v>
      </c>
      <c r="B162" s="503" t="s">
        <v>707</v>
      </c>
      <c r="C162" s="502">
        <v>5561</v>
      </c>
    </row>
    <row r="163" spans="1:3" ht="15.6">
      <c r="A163" s="502">
        <v>5562</v>
      </c>
      <c r="B163" s="503" t="s">
        <v>708</v>
      </c>
      <c r="C163" s="502">
        <v>5562</v>
      </c>
    </row>
    <row r="164" spans="1:3" ht="15.6">
      <c r="A164" s="502">
        <v>5588</v>
      </c>
      <c r="B164" s="505" t="s">
        <v>709</v>
      </c>
      <c r="C164" s="502">
        <v>5588</v>
      </c>
    </row>
    <row r="165" spans="1:3" ht="15.6">
      <c r="A165" s="502">
        <v>5589</v>
      </c>
      <c r="B165" s="505" t="s">
        <v>710</v>
      </c>
      <c r="C165" s="502">
        <v>5589</v>
      </c>
    </row>
    <row r="166" spans="1:3" ht="15.6">
      <c r="A166" s="502">
        <v>6601</v>
      </c>
      <c r="B166" s="505" t="s">
        <v>711</v>
      </c>
      <c r="C166" s="502">
        <v>6601</v>
      </c>
    </row>
    <row r="167" spans="1:3" ht="15.6">
      <c r="A167" s="502">
        <v>6602</v>
      </c>
      <c r="B167" s="506" t="s">
        <v>712</v>
      </c>
      <c r="C167" s="502">
        <v>6602</v>
      </c>
    </row>
    <row r="168" spans="1:3" ht="15.6">
      <c r="A168" s="502">
        <v>6603</v>
      </c>
      <c r="B168" s="506" t="s">
        <v>713</v>
      </c>
      <c r="C168" s="502">
        <v>6603</v>
      </c>
    </row>
    <row r="169" spans="1:3" ht="15.6">
      <c r="A169" s="502">
        <v>6604</v>
      </c>
      <c r="B169" s="506" t="s">
        <v>714</v>
      </c>
      <c r="C169" s="502">
        <v>6604</v>
      </c>
    </row>
    <row r="170" spans="1:3" ht="15.6">
      <c r="A170" s="502">
        <v>6605</v>
      </c>
      <c r="B170" s="506" t="s">
        <v>715</v>
      </c>
      <c r="C170" s="502">
        <v>6605</v>
      </c>
    </row>
    <row r="171" spans="1:3" ht="15.6">
      <c r="A171" s="509">
        <v>6606</v>
      </c>
      <c r="B171" s="505" t="s">
        <v>716</v>
      </c>
      <c r="C171" s="509">
        <v>6606</v>
      </c>
    </row>
    <row r="172" spans="1:3" ht="15.6">
      <c r="A172" s="502">
        <v>6618</v>
      </c>
      <c r="B172" s="505" t="s">
        <v>717</v>
      </c>
      <c r="C172" s="502">
        <v>6618</v>
      </c>
    </row>
    <row r="173" spans="1:3" ht="15.6">
      <c r="A173" s="502">
        <v>6619</v>
      </c>
      <c r="B173" s="506" t="s">
        <v>718</v>
      </c>
      <c r="C173" s="502">
        <v>6619</v>
      </c>
    </row>
    <row r="174" spans="1:3" ht="15.6">
      <c r="A174" s="502">
        <v>6621</v>
      </c>
      <c r="B174" s="505" t="s">
        <v>719</v>
      </c>
      <c r="C174" s="502">
        <v>6621</v>
      </c>
    </row>
    <row r="175" spans="1:3" ht="15.6">
      <c r="A175" s="502">
        <v>6622</v>
      </c>
      <c r="B175" s="506" t="s">
        <v>720</v>
      </c>
      <c r="C175" s="502">
        <v>6622</v>
      </c>
    </row>
    <row r="176" spans="1:3" ht="15.6">
      <c r="A176" s="502">
        <v>6623</v>
      </c>
      <c r="B176" s="506" t="s">
        <v>721</v>
      </c>
      <c r="C176" s="502">
        <v>6623</v>
      </c>
    </row>
    <row r="177" spans="1:3" ht="15.6">
      <c r="A177" s="502">
        <v>6624</v>
      </c>
      <c r="B177" s="506" t="s">
        <v>722</v>
      </c>
      <c r="C177" s="502">
        <v>6624</v>
      </c>
    </row>
    <row r="178" spans="1:3" ht="15.6">
      <c r="A178" s="502">
        <v>6625</v>
      </c>
      <c r="B178" s="504" t="s">
        <v>723</v>
      </c>
      <c r="C178" s="502">
        <v>6625</v>
      </c>
    </row>
    <row r="179" spans="1:3" ht="15.6">
      <c r="A179" s="502">
        <v>6626</v>
      </c>
      <c r="B179" s="504" t="s">
        <v>724</v>
      </c>
      <c r="C179" s="502">
        <v>6626</v>
      </c>
    </row>
    <row r="180" spans="1:3" ht="15.6">
      <c r="A180" s="502">
        <v>6627</v>
      </c>
      <c r="B180" s="504" t="s">
        <v>725</v>
      </c>
      <c r="C180" s="502">
        <v>6627</v>
      </c>
    </row>
    <row r="181" spans="1:3" ht="15.6">
      <c r="A181" s="502">
        <v>6628</v>
      </c>
      <c r="B181" s="504" t="s">
        <v>726</v>
      </c>
      <c r="C181" s="502">
        <v>6628</v>
      </c>
    </row>
    <row r="182" spans="1:3" ht="15.6">
      <c r="A182" s="502">
        <v>6629</v>
      </c>
      <c r="B182" s="503" t="s">
        <v>727</v>
      </c>
      <c r="C182" s="502">
        <v>6629</v>
      </c>
    </row>
    <row r="183" spans="1:3" ht="15.6">
      <c r="A183" s="502">
        <v>7701</v>
      </c>
      <c r="B183" s="505" t="s">
        <v>728</v>
      </c>
      <c r="C183" s="502">
        <v>7701</v>
      </c>
    </row>
    <row r="184" spans="1:3" ht="15.6">
      <c r="A184" s="502">
        <v>7708</v>
      </c>
      <c r="B184" s="505" t="s">
        <v>729</v>
      </c>
      <c r="C184" s="502">
        <v>7708</v>
      </c>
    </row>
    <row r="185" spans="1:3" ht="15.6">
      <c r="A185" s="502">
        <v>7711</v>
      </c>
      <c r="B185" s="505" t="s">
        <v>730</v>
      </c>
      <c r="C185" s="502">
        <v>7711</v>
      </c>
    </row>
    <row r="186" spans="1:3" ht="15.6">
      <c r="A186" s="502">
        <v>7712</v>
      </c>
      <c r="B186" s="505" t="s">
        <v>731</v>
      </c>
      <c r="C186" s="502">
        <v>7712</v>
      </c>
    </row>
    <row r="187" spans="1:3" ht="15.6">
      <c r="A187" s="502">
        <v>7713</v>
      </c>
      <c r="B187" s="504" t="s">
        <v>732</v>
      </c>
      <c r="C187" s="502">
        <v>7713</v>
      </c>
    </row>
    <row r="188" spans="1:3" ht="15.6">
      <c r="A188" s="502">
        <v>7714</v>
      </c>
      <c r="B188" s="504" t="s">
        <v>733</v>
      </c>
      <c r="C188" s="502">
        <v>7714</v>
      </c>
    </row>
    <row r="189" spans="1:3" ht="15.6">
      <c r="A189" s="502">
        <v>7718</v>
      </c>
      <c r="B189" s="505" t="s">
        <v>734</v>
      </c>
      <c r="C189" s="502">
        <v>7718</v>
      </c>
    </row>
    <row r="190" spans="1:3" ht="15.6">
      <c r="A190" s="502">
        <v>7719</v>
      </c>
      <c r="B190" s="506" t="s">
        <v>735</v>
      </c>
      <c r="C190" s="502">
        <v>7719</v>
      </c>
    </row>
    <row r="191" spans="1:3" ht="15.6">
      <c r="A191" s="502">
        <v>7731</v>
      </c>
      <c r="B191" s="505" t="s">
        <v>736</v>
      </c>
      <c r="C191" s="502">
        <v>7731</v>
      </c>
    </row>
    <row r="192" spans="1:3" ht="15.6">
      <c r="A192" s="502">
        <v>7732</v>
      </c>
      <c r="B192" s="506" t="s">
        <v>737</v>
      </c>
      <c r="C192" s="502">
        <v>7732</v>
      </c>
    </row>
    <row r="193" spans="1:3" ht="15.6">
      <c r="A193" s="502">
        <v>7733</v>
      </c>
      <c r="B193" s="506" t="s">
        <v>738</v>
      </c>
      <c r="C193" s="502">
        <v>7733</v>
      </c>
    </row>
    <row r="194" spans="1:3" ht="15.6">
      <c r="A194" s="502">
        <v>7735</v>
      </c>
      <c r="B194" s="506" t="s">
        <v>739</v>
      </c>
      <c r="C194" s="502">
        <v>7735</v>
      </c>
    </row>
    <row r="195" spans="1:3" ht="15.6">
      <c r="A195" s="502">
        <v>7736</v>
      </c>
      <c r="B195" s="505" t="s">
        <v>740</v>
      </c>
      <c r="C195" s="502">
        <v>7736</v>
      </c>
    </row>
    <row r="196" spans="1:3" ht="15.6">
      <c r="A196" s="502">
        <v>7737</v>
      </c>
      <c r="B196" s="506" t="s">
        <v>741</v>
      </c>
      <c r="C196" s="502">
        <v>7737</v>
      </c>
    </row>
    <row r="197" spans="1:3" ht="15.6">
      <c r="A197" s="502">
        <v>7738</v>
      </c>
      <c r="B197" s="506" t="s">
        <v>742</v>
      </c>
      <c r="C197" s="502">
        <v>7738</v>
      </c>
    </row>
    <row r="198" spans="1:3" ht="15.6">
      <c r="A198" s="502">
        <v>7739</v>
      </c>
      <c r="B198" s="505" t="s">
        <v>743</v>
      </c>
      <c r="C198" s="502">
        <v>7739</v>
      </c>
    </row>
    <row r="199" spans="1:3" ht="15.6">
      <c r="A199" s="502">
        <v>7740</v>
      </c>
      <c r="B199" s="505" t="s">
        <v>744</v>
      </c>
      <c r="C199" s="502">
        <v>7740</v>
      </c>
    </row>
    <row r="200" spans="1:3" ht="15.6">
      <c r="A200" s="502">
        <v>7741</v>
      </c>
      <c r="B200" s="506" t="s">
        <v>745</v>
      </c>
      <c r="C200" s="502">
        <v>7741</v>
      </c>
    </row>
    <row r="201" spans="1:3" ht="15.6">
      <c r="A201" s="502">
        <v>7742</v>
      </c>
      <c r="B201" s="506" t="s">
        <v>746</v>
      </c>
      <c r="C201" s="502">
        <v>7742</v>
      </c>
    </row>
    <row r="202" spans="1:3" ht="15.6">
      <c r="A202" s="502">
        <v>7743</v>
      </c>
      <c r="B202" s="506" t="s">
        <v>747</v>
      </c>
      <c r="C202" s="502">
        <v>7743</v>
      </c>
    </row>
    <row r="203" spans="1:3" ht="15.6">
      <c r="A203" s="502">
        <v>7744</v>
      </c>
      <c r="B203" s="503" t="s">
        <v>748</v>
      </c>
      <c r="C203" s="502">
        <v>7744</v>
      </c>
    </row>
    <row r="204" spans="1:3" ht="15.6">
      <c r="A204" s="502">
        <v>7745</v>
      </c>
      <c r="B204" s="506" t="s">
        <v>749</v>
      </c>
      <c r="C204" s="502">
        <v>7745</v>
      </c>
    </row>
    <row r="205" spans="1:3" ht="15.6">
      <c r="A205" s="502">
        <v>7746</v>
      </c>
      <c r="B205" s="506" t="s">
        <v>750</v>
      </c>
      <c r="C205" s="502">
        <v>7746</v>
      </c>
    </row>
    <row r="206" spans="1:3" ht="15.6">
      <c r="A206" s="502">
        <v>7747</v>
      </c>
      <c r="B206" s="505" t="s">
        <v>751</v>
      </c>
      <c r="C206" s="502">
        <v>7747</v>
      </c>
    </row>
    <row r="207" spans="1:3" ht="15.6">
      <c r="A207" s="502">
        <v>7748</v>
      </c>
      <c r="B207" s="505" t="s">
        <v>752</v>
      </c>
      <c r="C207" s="502">
        <v>7748</v>
      </c>
    </row>
    <row r="208" spans="1:3" ht="15.6">
      <c r="A208" s="502">
        <v>7751</v>
      </c>
      <c r="B208" s="506" t="s">
        <v>753</v>
      </c>
      <c r="C208" s="502">
        <v>7751</v>
      </c>
    </row>
    <row r="209" spans="1:3" ht="15.6">
      <c r="A209" s="502">
        <v>7752</v>
      </c>
      <c r="B209" s="506" t="s">
        <v>754</v>
      </c>
      <c r="C209" s="502">
        <v>7752</v>
      </c>
    </row>
    <row r="210" spans="1:3" ht="15.6">
      <c r="A210" s="502">
        <v>7755</v>
      </c>
      <c r="B210" s="504" t="s">
        <v>755</v>
      </c>
      <c r="C210" s="502">
        <v>7755</v>
      </c>
    </row>
    <row r="211" spans="1:3" ht="15.6">
      <c r="A211" s="502">
        <v>7758</v>
      </c>
      <c r="B211" s="505" t="s">
        <v>756</v>
      </c>
      <c r="C211" s="502">
        <v>7758</v>
      </c>
    </row>
    <row r="212" spans="1:3" ht="15.6">
      <c r="A212" s="502">
        <v>7759</v>
      </c>
      <c r="B212" s="506" t="s">
        <v>757</v>
      </c>
      <c r="C212" s="502">
        <v>7759</v>
      </c>
    </row>
    <row r="213" spans="1:3" ht="15.6">
      <c r="A213" s="502">
        <v>7761</v>
      </c>
      <c r="B213" s="505" t="s">
        <v>758</v>
      </c>
      <c r="C213" s="502">
        <v>7761</v>
      </c>
    </row>
    <row r="214" spans="1:3" ht="15.6">
      <c r="A214" s="502">
        <v>7762</v>
      </c>
      <c r="B214" s="505" t="s">
        <v>759</v>
      </c>
      <c r="C214" s="502">
        <v>7762</v>
      </c>
    </row>
    <row r="215" spans="1:3" ht="15.6">
      <c r="A215" s="502">
        <v>7768</v>
      </c>
      <c r="B215" s="505" t="s">
        <v>760</v>
      </c>
      <c r="C215" s="502">
        <v>7768</v>
      </c>
    </row>
    <row r="216" spans="1:3" ht="15.6">
      <c r="A216" s="502">
        <v>8801</v>
      </c>
      <c r="B216" s="505" t="s">
        <v>761</v>
      </c>
      <c r="C216" s="502">
        <v>8801</v>
      </c>
    </row>
    <row r="217" spans="1:3" ht="15.6">
      <c r="A217" s="502">
        <v>8802</v>
      </c>
      <c r="B217" s="505" t="s">
        <v>762</v>
      </c>
      <c r="C217" s="502">
        <v>8802</v>
      </c>
    </row>
    <row r="218" spans="1:3" ht="15.6">
      <c r="A218" s="502">
        <v>8803</v>
      </c>
      <c r="B218" s="505" t="s">
        <v>763</v>
      </c>
      <c r="C218" s="502">
        <v>8803</v>
      </c>
    </row>
    <row r="219" spans="1:3" ht="15.6">
      <c r="A219" s="502">
        <v>8804</v>
      </c>
      <c r="B219" s="505" t="s">
        <v>764</v>
      </c>
      <c r="C219" s="502">
        <v>8804</v>
      </c>
    </row>
    <row r="220" spans="1:3" ht="15.6">
      <c r="A220" s="502">
        <v>8805</v>
      </c>
      <c r="B220" s="504" t="s">
        <v>765</v>
      </c>
      <c r="C220" s="502">
        <v>8805</v>
      </c>
    </row>
    <row r="221" spans="1:3" ht="15.6">
      <c r="A221" s="502">
        <v>8807</v>
      </c>
      <c r="B221" s="504" t="s">
        <v>766</v>
      </c>
      <c r="C221" s="502">
        <v>8807</v>
      </c>
    </row>
    <row r="222" spans="1:3" ht="15.6">
      <c r="A222" s="502">
        <v>8808</v>
      </c>
      <c r="B222" s="506" t="s">
        <v>767</v>
      </c>
      <c r="C222" s="502">
        <v>8808</v>
      </c>
    </row>
    <row r="223" spans="1:3" ht="15.6">
      <c r="A223" s="502">
        <v>8809</v>
      </c>
      <c r="B223" s="506" t="s">
        <v>768</v>
      </c>
      <c r="C223" s="502">
        <v>8809</v>
      </c>
    </row>
    <row r="224" spans="1:3" ht="15.6">
      <c r="A224" s="502">
        <v>8811</v>
      </c>
      <c r="B224" s="505" t="s">
        <v>769</v>
      </c>
      <c r="C224" s="502">
        <v>8811</v>
      </c>
    </row>
    <row r="225" spans="1:3" ht="15.6">
      <c r="A225" s="502">
        <v>8813</v>
      </c>
      <c r="B225" s="506" t="s">
        <v>770</v>
      </c>
      <c r="C225" s="502">
        <v>8813</v>
      </c>
    </row>
    <row r="226" spans="1:3" ht="15.6">
      <c r="A226" s="502">
        <v>8814</v>
      </c>
      <c r="B226" s="505" t="s">
        <v>771</v>
      </c>
      <c r="C226" s="502">
        <v>8814</v>
      </c>
    </row>
    <row r="227" spans="1:3" ht="15.6">
      <c r="A227" s="502">
        <v>8815</v>
      </c>
      <c r="B227" s="505" t="s">
        <v>772</v>
      </c>
      <c r="C227" s="502">
        <v>8815</v>
      </c>
    </row>
    <row r="228" spans="1:3" ht="15.6">
      <c r="A228" s="502">
        <v>8816</v>
      </c>
      <c r="B228" s="506" t="s">
        <v>773</v>
      </c>
      <c r="C228" s="502">
        <v>8816</v>
      </c>
    </row>
    <row r="229" spans="1:3" ht="15.6">
      <c r="A229" s="502">
        <v>8817</v>
      </c>
      <c r="B229" s="506" t="s">
        <v>774</v>
      </c>
      <c r="C229" s="502">
        <v>8817</v>
      </c>
    </row>
    <row r="230" spans="1:3" ht="15.6">
      <c r="A230" s="502">
        <v>8821</v>
      </c>
      <c r="B230" s="506" t="s">
        <v>775</v>
      </c>
      <c r="C230" s="502">
        <v>8821</v>
      </c>
    </row>
    <row r="231" spans="1:3" ht="15.6">
      <c r="A231" s="502">
        <v>8824</v>
      </c>
      <c r="B231" s="505" t="s">
        <v>776</v>
      </c>
      <c r="C231" s="502">
        <v>8824</v>
      </c>
    </row>
    <row r="232" spans="1:3" ht="15.6">
      <c r="A232" s="502">
        <v>8825</v>
      </c>
      <c r="B232" s="505" t="s">
        <v>777</v>
      </c>
      <c r="C232" s="502">
        <v>8825</v>
      </c>
    </row>
    <row r="233" spans="1:3" ht="15.6">
      <c r="A233" s="502">
        <v>8826</v>
      </c>
      <c r="B233" s="505" t="s">
        <v>778</v>
      </c>
      <c r="C233" s="502">
        <v>8826</v>
      </c>
    </row>
    <row r="234" spans="1:3" ht="15.6">
      <c r="A234" s="502">
        <v>8827</v>
      </c>
      <c r="B234" s="505" t="s">
        <v>779</v>
      </c>
      <c r="C234" s="502">
        <v>8827</v>
      </c>
    </row>
    <row r="235" spans="1:3" ht="15.6">
      <c r="A235" s="502">
        <v>8828</v>
      </c>
      <c r="B235" s="505" t="s">
        <v>780</v>
      </c>
      <c r="C235" s="502">
        <v>8828</v>
      </c>
    </row>
    <row r="236" spans="1:3" ht="15.6">
      <c r="A236" s="502">
        <v>8829</v>
      </c>
      <c r="B236" s="505" t="s">
        <v>781</v>
      </c>
      <c r="C236" s="502">
        <v>8829</v>
      </c>
    </row>
    <row r="237" spans="1:3" ht="15.6">
      <c r="A237" s="502">
        <v>8831</v>
      </c>
      <c r="B237" s="505" t="s">
        <v>782</v>
      </c>
      <c r="C237" s="502">
        <v>8831</v>
      </c>
    </row>
    <row r="238" spans="1:3" ht="15.6">
      <c r="A238" s="502">
        <v>8832</v>
      </c>
      <c r="B238" s="506" t="s">
        <v>783</v>
      </c>
      <c r="C238" s="502">
        <v>8832</v>
      </c>
    </row>
    <row r="239" spans="1:3" ht="15.6">
      <c r="A239" s="502">
        <v>8833</v>
      </c>
      <c r="B239" s="505" t="s">
        <v>784</v>
      </c>
      <c r="C239" s="502">
        <v>8833</v>
      </c>
    </row>
    <row r="240" spans="1:3" ht="15.6">
      <c r="A240" s="502">
        <v>8834</v>
      </c>
      <c r="B240" s="506" t="s">
        <v>785</v>
      </c>
      <c r="C240" s="502">
        <v>8834</v>
      </c>
    </row>
    <row r="241" spans="1:3" ht="15.6">
      <c r="A241" s="502">
        <v>8835</v>
      </c>
      <c r="B241" s="506" t="s">
        <v>786</v>
      </c>
      <c r="C241" s="502">
        <v>8835</v>
      </c>
    </row>
    <row r="242" spans="1:3" ht="15.6">
      <c r="A242" s="502">
        <v>8836</v>
      </c>
      <c r="B242" s="505" t="s">
        <v>787</v>
      </c>
      <c r="C242" s="502">
        <v>8836</v>
      </c>
    </row>
    <row r="243" spans="1:3" ht="15.6">
      <c r="A243" s="502">
        <v>8837</v>
      </c>
      <c r="B243" s="505" t="s">
        <v>788</v>
      </c>
      <c r="C243" s="502">
        <v>8837</v>
      </c>
    </row>
    <row r="244" spans="1:3" ht="15.6">
      <c r="A244" s="502">
        <v>8838</v>
      </c>
      <c r="B244" s="505" t="s">
        <v>789</v>
      </c>
      <c r="C244" s="502">
        <v>8838</v>
      </c>
    </row>
    <row r="245" spans="1:3" ht="15.6">
      <c r="A245" s="502">
        <v>8839</v>
      </c>
      <c r="B245" s="506" t="s">
        <v>790</v>
      </c>
      <c r="C245" s="502">
        <v>8839</v>
      </c>
    </row>
    <row r="246" spans="1:3" ht="15.6">
      <c r="A246" s="502">
        <v>8845</v>
      </c>
      <c r="B246" s="504" t="s">
        <v>791</v>
      </c>
      <c r="C246" s="502">
        <v>8845</v>
      </c>
    </row>
    <row r="247" spans="1:3" ht="15.6">
      <c r="A247" s="502">
        <v>8848</v>
      </c>
      <c r="B247" s="504" t="s">
        <v>792</v>
      </c>
      <c r="C247" s="502">
        <v>8848</v>
      </c>
    </row>
    <row r="248" spans="1:3" ht="15.6">
      <c r="A248" s="502">
        <v>8849</v>
      </c>
      <c r="B248" s="505" t="s">
        <v>793</v>
      </c>
      <c r="C248" s="502">
        <v>8849</v>
      </c>
    </row>
    <row r="249" spans="1:3" ht="15.6">
      <c r="A249" s="502">
        <v>8851</v>
      </c>
      <c r="B249" s="505" t="s">
        <v>794</v>
      </c>
      <c r="C249" s="502">
        <v>8851</v>
      </c>
    </row>
    <row r="250" spans="1:3" ht="15.6">
      <c r="A250" s="502">
        <v>8852</v>
      </c>
      <c r="B250" s="505" t="s">
        <v>795</v>
      </c>
      <c r="C250" s="502">
        <v>8852</v>
      </c>
    </row>
    <row r="251" spans="1:3" ht="15.6">
      <c r="A251" s="502">
        <v>8853</v>
      </c>
      <c r="B251" s="505" t="s">
        <v>796</v>
      </c>
      <c r="C251" s="502">
        <v>8853</v>
      </c>
    </row>
    <row r="252" spans="1:3" ht="15.6">
      <c r="A252" s="502">
        <v>8855</v>
      </c>
      <c r="B252" s="504" t="s">
        <v>797</v>
      </c>
      <c r="C252" s="502">
        <v>8855</v>
      </c>
    </row>
    <row r="253" spans="1:3" ht="15.6">
      <c r="A253" s="502">
        <v>8858</v>
      </c>
      <c r="B253" s="503" t="s">
        <v>798</v>
      </c>
      <c r="C253" s="502">
        <v>8858</v>
      </c>
    </row>
    <row r="254" spans="1:3" ht="15.6">
      <c r="A254" s="502">
        <v>8859</v>
      </c>
      <c r="B254" s="506" t="s">
        <v>799</v>
      </c>
      <c r="C254" s="502">
        <v>8859</v>
      </c>
    </row>
    <row r="255" spans="1:3" ht="15.6">
      <c r="A255" s="502">
        <v>8861</v>
      </c>
      <c r="B255" s="505" t="s">
        <v>800</v>
      </c>
      <c r="C255" s="502">
        <v>8861</v>
      </c>
    </row>
    <row r="256" spans="1:3" ht="15.6">
      <c r="A256" s="502">
        <v>8862</v>
      </c>
      <c r="B256" s="506" t="s">
        <v>801</v>
      </c>
      <c r="C256" s="502">
        <v>8862</v>
      </c>
    </row>
    <row r="257" spans="1:3" ht="15.6">
      <c r="A257" s="502">
        <v>8863</v>
      </c>
      <c r="B257" s="506" t="s">
        <v>802</v>
      </c>
      <c r="C257" s="502">
        <v>8863</v>
      </c>
    </row>
    <row r="258" spans="1:3" ht="15.6">
      <c r="A258" s="502">
        <v>8864</v>
      </c>
      <c r="B258" s="505" t="s">
        <v>803</v>
      </c>
      <c r="C258" s="502">
        <v>8864</v>
      </c>
    </row>
    <row r="259" spans="1:3" ht="15.6">
      <c r="A259" s="502">
        <v>8865</v>
      </c>
      <c r="B259" s="506" t="s">
        <v>804</v>
      </c>
      <c r="C259" s="502">
        <v>8865</v>
      </c>
    </row>
    <row r="260" spans="1:3" ht="15.6">
      <c r="A260" s="502">
        <v>8866</v>
      </c>
      <c r="B260" s="506" t="s">
        <v>805</v>
      </c>
      <c r="C260" s="502">
        <v>8866</v>
      </c>
    </row>
    <row r="261" spans="1:3" ht="15.6">
      <c r="A261" s="502">
        <v>8867</v>
      </c>
      <c r="B261" s="506" t="s">
        <v>806</v>
      </c>
      <c r="C261" s="502">
        <v>8867</v>
      </c>
    </row>
    <row r="262" spans="1:3" ht="15.6">
      <c r="A262" s="502">
        <v>8868</v>
      </c>
      <c r="B262" s="506" t="s">
        <v>807</v>
      </c>
      <c r="C262" s="502">
        <v>8868</v>
      </c>
    </row>
    <row r="263" spans="1:3" ht="15.6">
      <c r="A263" s="502">
        <v>8869</v>
      </c>
      <c r="B263" s="505" t="s">
        <v>808</v>
      </c>
      <c r="C263" s="502">
        <v>8869</v>
      </c>
    </row>
    <row r="264" spans="1:3" ht="15.6">
      <c r="A264" s="502">
        <v>8871</v>
      </c>
      <c r="B264" s="506" t="s">
        <v>809</v>
      </c>
      <c r="C264" s="502">
        <v>8871</v>
      </c>
    </row>
    <row r="265" spans="1:3" ht="15.6">
      <c r="A265" s="502">
        <v>8872</v>
      </c>
      <c r="B265" s="506" t="s">
        <v>810</v>
      </c>
      <c r="C265" s="502">
        <v>8872</v>
      </c>
    </row>
    <row r="266" spans="1:3" ht="15.6">
      <c r="A266" s="502">
        <v>8873</v>
      </c>
      <c r="B266" s="506" t="s">
        <v>811</v>
      </c>
      <c r="C266" s="502">
        <v>8873</v>
      </c>
    </row>
    <row r="267" spans="1:3" ht="16.5" customHeight="1">
      <c r="A267" s="502">
        <v>8875</v>
      </c>
      <c r="B267" s="506" t="s">
        <v>812</v>
      </c>
      <c r="C267" s="502">
        <v>8875</v>
      </c>
    </row>
    <row r="268" spans="1:3" ht="15.6">
      <c r="A268" s="502">
        <v>8876</v>
      </c>
      <c r="B268" s="506" t="s">
        <v>813</v>
      </c>
      <c r="C268" s="502">
        <v>8876</v>
      </c>
    </row>
    <row r="269" spans="1:3" ht="15.6">
      <c r="A269" s="502">
        <v>8877</v>
      </c>
      <c r="B269" s="505" t="s">
        <v>814</v>
      </c>
      <c r="C269" s="502">
        <v>8877</v>
      </c>
    </row>
    <row r="270" spans="1:3" ht="15.6">
      <c r="A270" s="502">
        <v>8878</v>
      </c>
      <c r="B270" s="503" t="s">
        <v>815</v>
      </c>
      <c r="C270" s="502">
        <v>8878</v>
      </c>
    </row>
    <row r="271" spans="1:3" ht="15.6">
      <c r="A271" s="502">
        <v>8885</v>
      </c>
      <c r="B271" s="505" t="s">
        <v>816</v>
      </c>
      <c r="C271" s="502">
        <v>8885</v>
      </c>
    </row>
    <row r="272" spans="1:3" ht="15.6">
      <c r="A272" s="502">
        <v>8888</v>
      </c>
      <c r="B272" s="505" t="s">
        <v>817</v>
      </c>
      <c r="C272" s="502">
        <v>8888</v>
      </c>
    </row>
    <row r="273" spans="1:3" ht="15.6">
      <c r="A273" s="502">
        <v>8897</v>
      </c>
      <c r="B273" s="505" t="s">
        <v>818</v>
      </c>
      <c r="C273" s="502">
        <v>8897</v>
      </c>
    </row>
    <row r="274" spans="1:3" ht="15.6">
      <c r="A274" s="502">
        <v>8898</v>
      </c>
      <c r="B274" s="505" t="s">
        <v>819</v>
      </c>
      <c r="C274" s="502">
        <v>8898</v>
      </c>
    </row>
    <row r="275" spans="1:3" ht="15.6">
      <c r="A275" s="502">
        <v>9910</v>
      </c>
      <c r="B275" s="505" t="s">
        <v>820</v>
      </c>
      <c r="C275" s="502">
        <v>9910</v>
      </c>
    </row>
    <row r="276" spans="1:3" ht="15.6">
      <c r="A276" s="502">
        <v>9997</v>
      </c>
      <c r="B276" s="505" t="s">
        <v>821</v>
      </c>
      <c r="C276" s="502">
        <v>9997</v>
      </c>
    </row>
    <row r="277" spans="1:3" ht="15.6">
      <c r="A277" s="502">
        <v>9998</v>
      </c>
      <c r="B277" s="505" t="s">
        <v>822</v>
      </c>
      <c r="C277" s="502">
        <v>9998</v>
      </c>
    </row>
    <row r="282" spans="1:3">
      <c r="A282" s="488" t="s">
        <v>541</v>
      </c>
      <c r="B282" s="489" t="s">
        <v>823</v>
      </c>
    </row>
    <row r="283" spans="1:3">
      <c r="A283" s="510" t="s">
        <v>824</v>
      </c>
      <c r="B283" s="511"/>
      <c r="C283" s="511"/>
    </row>
    <row r="284" spans="1:3">
      <c r="A284" s="510" t="s">
        <v>825</v>
      </c>
      <c r="B284" s="511"/>
      <c r="C284" s="511"/>
    </row>
    <row r="285" spans="1:3">
      <c r="A285" s="512" t="s">
        <v>826</v>
      </c>
      <c r="B285" s="513" t="s">
        <v>827</v>
      </c>
      <c r="C285" s="513" t="s">
        <v>825</v>
      </c>
    </row>
    <row r="286" spans="1:3">
      <c r="A286" s="512" t="s">
        <v>828</v>
      </c>
      <c r="B286" s="513" t="s">
        <v>829</v>
      </c>
      <c r="C286" s="513" t="s">
        <v>825</v>
      </c>
    </row>
    <row r="287" spans="1:3">
      <c r="A287" s="512" t="s">
        <v>830</v>
      </c>
      <c r="B287" s="513" t="s">
        <v>831</v>
      </c>
      <c r="C287" s="513" t="s">
        <v>825</v>
      </c>
    </row>
    <row r="288" spans="1:3">
      <c r="A288" s="512" t="s">
        <v>832</v>
      </c>
      <c r="B288" s="513" t="s">
        <v>833</v>
      </c>
      <c r="C288" s="513" t="s">
        <v>825</v>
      </c>
    </row>
    <row r="289" spans="1:3">
      <c r="A289" s="512" t="s">
        <v>834</v>
      </c>
      <c r="B289" s="513" t="s">
        <v>835</v>
      </c>
      <c r="C289" s="513" t="s">
        <v>825</v>
      </c>
    </row>
    <row r="290" spans="1:3">
      <c r="A290" s="512" t="s">
        <v>836</v>
      </c>
      <c r="B290" s="513" t="s">
        <v>837</v>
      </c>
      <c r="C290" s="513" t="s">
        <v>825</v>
      </c>
    </row>
    <row r="291" spans="1:3">
      <c r="A291" s="512" t="s">
        <v>838</v>
      </c>
      <c r="B291" s="513" t="s">
        <v>839</v>
      </c>
      <c r="C291" s="513" t="s">
        <v>825</v>
      </c>
    </row>
    <row r="292" spans="1:3">
      <c r="A292" s="512" t="s">
        <v>840</v>
      </c>
      <c r="B292" s="513" t="s">
        <v>841</v>
      </c>
      <c r="C292" s="513" t="s">
        <v>825</v>
      </c>
    </row>
    <row r="293" spans="1:3">
      <c r="A293" s="512" t="s">
        <v>842</v>
      </c>
      <c r="B293" s="513" t="s">
        <v>843</v>
      </c>
      <c r="C293" s="513" t="s">
        <v>825</v>
      </c>
    </row>
    <row r="294" spans="1:3">
      <c r="A294" s="512" t="s">
        <v>844</v>
      </c>
      <c r="B294" s="513" t="s">
        <v>845</v>
      </c>
      <c r="C294" s="513" t="s">
        <v>825</v>
      </c>
    </row>
    <row r="295" spans="1:3">
      <c r="A295" s="512" t="s">
        <v>846</v>
      </c>
      <c r="B295" s="513" t="s">
        <v>847</v>
      </c>
      <c r="C295" s="513" t="s">
        <v>825</v>
      </c>
    </row>
    <row r="296" spans="1:3">
      <c r="A296" s="512" t="s">
        <v>848</v>
      </c>
      <c r="B296" s="513">
        <v>98315</v>
      </c>
      <c r="C296" s="513" t="s">
        <v>825</v>
      </c>
    </row>
    <row r="297" spans="1:3">
      <c r="A297" s="510" t="s">
        <v>849</v>
      </c>
      <c r="B297" s="514"/>
      <c r="C297" s="514"/>
    </row>
    <row r="298" spans="1:3">
      <c r="A298" s="512" t="s">
        <v>850</v>
      </c>
      <c r="B298" s="513" t="s">
        <v>851</v>
      </c>
      <c r="C298" s="513" t="s">
        <v>849</v>
      </c>
    </row>
    <row r="299" spans="1:3">
      <c r="A299" s="512" t="s">
        <v>852</v>
      </c>
      <c r="B299" s="513" t="s">
        <v>853</v>
      </c>
      <c r="C299" s="513" t="s">
        <v>849</v>
      </c>
    </row>
    <row r="300" spans="1:3">
      <c r="A300" s="512" t="s">
        <v>854</v>
      </c>
      <c r="B300" s="513" t="s">
        <v>855</v>
      </c>
      <c r="C300" s="513" t="s">
        <v>849</v>
      </c>
    </row>
    <row r="301" spans="1:3">
      <c r="A301" s="512" t="s">
        <v>856</v>
      </c>
      <c r="B301" s="513" t="s">
        <v>857</v>
      </c>
      <c r="C301" s="513" t="s">
        <v>849</v>
      </c>
    </row>
    <row r="302" spans="1:3">
      <c r="A302" s="512" t="s">
        <v>858</v>
      </c>
      <c r="B302" s="513" t="s">
        <v>859</v>
      </c>
      <c r="C302" s="513" t="s">
        <v>849</v>
      </c>
    </row>
    <row r="303" spans="1:3">
      <c r="A303" s="512" t="s">
        <v>860</v>
      </c>
      <c r="B303" s="513" t="s">
        <v>861</v>
      </c>
      <c r="C303" s="513" t="s">
        <v>849</v>
      </c>
    </row>
    <row r="304" spans="1:3">
      <c r="A304" s="512" t="s">
        <v>862</v>
      </c>
      <c r="B304" s="513" t="s">
        <v>863</v>
      </c>
      <c r="C304" s="513" t="s">
        <v>849</v>
      </c>
    </row>
    <row r="305" spans="1:3">
      <c r="A305" s="512" t="s">
        <v>864</v>
      </c>
      <c r="B305" s="513" t="s">
        <v>865</v>
      </c>
      <c r="C305" s="513" t="s">
        <v>849</v>
      </c>
    </row>
    <row r="306" spans="1:3">
      <c r="A306" s="510" t="s">
        <v>866</v>
      </c>
      <c r="B306" s="513"/>
      <c r="C306" s="513"/>
    </row>
    <row r="307" spans="1:3">
      <c r="A307" s="512" t="s">
        <v>867</v>
      </c>
      <c r="B307" s="513" t="s">
        <v>868</v>
      </c>
      <c r="C307" s="513" t="s">
        <v>866</v>
      </c>
    </row>
    <row r="308" spans="1:3">
      <c r="A308" s="512" t="s">
        <v>869</v>
      </c>
      <c r="B308" s="513" t="s">
        <v>870</v>
      </c>
      <c r="C308" s="513" t="s">
        <v>866</v>
      </c>
    </row>
    <row r="309" spans="1:3">
      <c r="A309" s="512" t="s">
        <v>871</v>
      </c>
      <c r="B309" s="513" t="s">
        <v>872</v>
      </c>
      <c r="C309" s="513" t="s">
        <v>866</v>
      </c>
    </row>
    <row r="310" spans="1:3">
      <c r="A310" s="512" t="s">
        <v>873</v>
      </c>
      <c r="B310" s="513" t="s">
        <v>874</v>
      </c>
      <c r="C310" s="513" t="s">
        <v>866</v>
      </c>
    </row>
    <row r="311" spans="1:3">
      <c r="A311" s="512" t="s">
        <v>875</v>
      </c>
      <c r="B311" s="513" t="s">
        <v>876</v>
      </c>
      <c r="C311" s="513" t="s">
        <v>866</v>
      </c>
    </row>
    <row r="312" spans="1:3">
      <c r="A312" s="512" t="s">
        <v>877</v>
      </c>
      <c r="B312" s="513" t="s">
        <v>878</v>
      </c>
      <c r="C312" s="513" t="s">
        <v>866</v>
      </c>
    </row>
    <row r="313" spans="1:3">
      <c r="A313" s="512" t="s">
        <v>879</v>
      </c>
      <c r="B313" s="513" t="s">
        <v>880</v>
      </c>
      <c r="C313" s="513" t="s">
        <v>866</v>
      </c>
    </row>
    <row r="314" spans="1:3">
      <c r="A314" s="512" t="s">
        <v>881</v>
      </c>
      <c r="B314" s="513" t="s">
        <v>882</v>
      </c>
      <c r="C314" s="513" t="s">
        <v>866</v>
      </c>
    </row>
    <row r="315" spans="1:3">
      <c r="A315" s="512" t="s">
        <v>883</v>
      </c>
      <c r="B315" s="513" t="s">
        <v>884</v>
      </c>
      <c r="C315" s="513" t="s">
        <v>866</v>
      </c>
    </row>
    <row r="316" spans="1:3">
      <c r="A316" s="512" t="s">
        <v>885</v>
      </c>
      <c r="B316" s="513" t="s">
        <v>886</v>
      </c>
      <c r="C316" s="513" t="s">
        <v>866</v>
      </c>
    </row>
    <row r="317" spans="1:3">
      <c r="A317" s="512" t="s">
        <v>887</v>
      </c>
      <c r="B317" s="513" t="s">
        <v>888</v>
      </c>
      <c r="C317" s="513" t="s">
        <v>866</v>
      </c>
    </row>
    <row r="318" spans="1:3">
      <c r="A318" s="512" t="s">
        <v>889</v>
      </c>
      <c r="B318" s="513" t="s">
        <v>890</v>
      </c>
      <c r="C318" s="513" t="s">
        <v>866</v>
      </c>
    </row>
    <row r="319" spans="1:3">
      <c r="A319" s="512" t="s">
        <v>891</v>
      </c>
      <c r="B319" s="513">
        <v>99001</v>
      </c>
      <c r="C319" s="513"/>
    </row>
    <row r="322" spans="1:2">
      <c r="A322" s="488" t="s">
        <v>541</v>
      </c>
      <c r="B322" s="489" t="s">
        <v>892</v>
      </c>
    </row>
    <row r="323" spans="1:2" ht="15.6">
      <c r="B323" s="487" t="s">
        <v>893</v>
      </c>
    </row>
    <row r="324" spans="1:2" ht="18">
      <c r="B324" s="487" t="s">
        <v>894</v>
      </c>
    </row>
    <row r="325" spans="1:2" ht="16.8">
      <c r="A325" s="515" t="s">
        <v>895</v>
      </c>
      <c r="B325" s="516" t="s">
        <v>896</v>
      </c>
    </row>
    <row r="326" spans="1:2" ht="16.8">
      <c r="A326" s="517" t="s">
        <v>897</v>
      </c>
      <c r="B326" s="518" t="s">
        <v>898</v>
      </c>
    </row>
    <row r="327" spans="1:2" ht="16.8">
      <c r="A327" s="517" t="s">
        <v>899</v>
      </c>
      <c r="B327" s="519" t="s">
        <v>900</v>
      </c>
    </row>
    <row r="328" spans="1:2" ht="16.8">
      <c r="A328" s="517" t="s">
        <v>901</v>
      </c>
      <c r="B328" s="519" t="s">
        <v>902</v>
      </c>
    </row>
    <row r="329" spans="1:2" ht="16.8">
      <c r="A329" s="517" t="s">
        <v>903</v>
      </c>
      <c r="B329" s="519" t="s">
        <v>904</v>
      </c>
    </row>
    <row r="330" spans="1:2" ht="16.8">
      <c r="A330" s="517" t="s">
        <v>905</v>
      </c>
      <c r="B330" s="519" t="s">
        <v>906</v>
      </c>
    </row>
    <row r="331" spans="1:2" ht="16.8">
      <c r="A331" s="517" t="s">
        <v>907</v>
      </c>
      <c r="B331" s="519" t="s">
        <v>908</v>
      </c>
    </row>
    <row r="332" spans="1:2" ht="16.8">
      <c r="A332" s="517" t="s">
        <v>909</v>
      </c>
      <c r="B332" s="519" t="s">
        <v>910</v>
      </c>
    </row>
    <row r="333" spans="1:2" ht="16.8">
      <c r="A333" s="517" t="s">
        <v>911</v>
      </c>
      <c r="B333" s="519" t="s">
        <v>912</v>
      </c>
    </row>
    <row r="334" spans="1:2" ht="16.8">
      <c r="A334" s="517" t="s">
        <v>913</v>
      </c>
      <c r="B334" s="519" t="s">
        <v>914</v>
      </c>
    </row>
    <row r="335" spans="1:2" ht="16.8">
      <c r="A335" s="517" t="s">
        <v>915</v>
      </c>
      <c r="B335" s="519" t="s">
        <v>916</v>
      </c>
    </row>
    <row r="336" spans="1:2" ht="16.8">
      <c r="A336" s="517" t="s">
        <v>917</v>
      </c>
      <c r="B336" s="520" t="s">
        <v>918</v>
      </c>
    </row>
    <row r="337" spans="1:4" ht="16.8">
      <c r="A337" s="517" t="s">
        <v>919</v>
      </c>
      <c r="B337" s="520" t="s">
        <v>920</v>
      </c>
    </row>
    <row r="338" spans="1:4" s="521" customFormat="1" ht="17.399999999999999">
      <c r="A338" s="517" t="s">
        <v>921</v>
      </c>
      <c r="B338" s="519" t="s">
        <v>922</v>
      </c>
      <c r="C338" s="486"/>
      <c r="D338" s="486"/>
    </row>
    <row r="339" spans="1:4" ht="16.8">
      <c r="A339" s="517" t="s">
        <v>923</v>
      </c>
      <c r="B339" s="519" t="s">
        <v>924</v>
      </c>
    </row>
    <row r="340" spans="1:4" ht="16.8">
      <c r="A340" s="517" t="s">
        <v>925</v>
      </c>
      <c r="B340" s="519" t="s">
        <v>926</v>
      </c>
    </row>
    <row r="341" spans="1:4" ht="16.8">
      <c r="A341" s="517" t="s">
        <v>927</v>
      </c>
      <c r="B341" s="519" t="s">
        <v>928</v>
      </c>
    </row>
    <row r="342" spans="1:4" ht="16.8">
      <c r="A342" s="517" t="s">
        <v>929</v>
      </c>
      <c r="B342" s="519" t="s">
        <v>930</v>
      </c>
    </row>
    <row r="343" spans="1:4" ht="16.8">
      <c r="A343" s="517" t="s">
        <v>931</v>
      </c>
      <c r="B343" s="519" t="s">
        <v>932</v>
      </c>
    </row>
    <row r="344" spans="1:4" ht="16.8">
      <c r="A344" s="517" t="s">
        <v>933</v>
      </c>
      <c r="B344" s="519" t="s">
        <v>934</v>
      </c>
    </row>
    <row r="345" spans="1:4" ht="16.8">
      <c r="A345" s="517" t="s">
        <v>935</v>
      </c>
      <c r="B345" s="519" t="s">
        <v>936</v>
      </c>
    </row>
    <row r="346" spans="1:4" ht="16.8">
      <c r="A346" s="517" t="s">
        <v>937</v>
      </c>
      <c r="B346" s="519" t="s">
        <v>938</v>
      </c>
    </row>
    <row r="347" spans="1:4" ht="16.8">
      <c r="A347" s="517" t="s">
        <v>939</v>
      </c>
      <c r="B347" s="519" t="s">
        <v>940</v>
      </c>
    </row>
    <row r="348" spans="1:4" ht="31.2">
      <c r="A348" s="522" t="s">
        <v>941</v>
      </c>
      <c r="B348" s="523" t="s">
        <v>942</v>
      </c>
    </row>
    <row r="349" spans="1:4" ht="16.8">
      <c r="A349" s="517" t="s">
        <v>943</v>
      </c>
      <c r="B349" s="524" t="s">
        <v>944</v>
      </c>
    </row>
    <row r="350" spans="1:4" ht="16.8">
      <c r="A350" s="517" t="s">
        <v>945</v>
      </c>
      <c r="B350" s="524" t="s">
        <v>946</v>
      </c>
    </row>
    <row r="351" spans="1:4" ht="16.8">
      <c r="A351" s="517" t="s">
        <v>947</v>
      </c>
      <c r="B351" s="524" t="s">
        <v>948</v>
      </c>
    </row>
    <row r="352" spans="1:4" ht="16.8">
      <c r="A352" s="517" t="s">
        <v>949</v>
      </c>
      <c r="B352" s="519" t="s">
        <v>950</v>
      </c>
    </row>
    <row r="353" spans="1:5" ht="16.8">
      <c r="A353" s="517" t="s">
        <v>951</v>
      </c>
      <c r="B353" s="519" t="s">
        <v>952</v>
      </c>
    </row>
    <row r="354" spans="1:5" ht="16.8">
      <c r="A354" s="517" t="s">
        <v>953</v>
      </c>
      <c r="B354" s="519" t="s">
        <v>954</v>
      </c>
    </row>
    <row r="355" spans="1:5" ht="16.8">
      <c r="A355" s="517" t="s">
        <v>955</v>
      </c>
      <c r="B355" s="519" t="s">
        <v>956</v>
      </c>
      <c r="E355" s="525"/>
    </row>
    <row r="356" spans="1:5" ht="16.8">
      <c r="A356" s="517" t="s">
        <v>957</v>
      </c>
      <c r="B356" s="519" t="s">
        <v>958</v>
      </c>
      <c r="E356" s="525"/>
    </row>
    <row r="357" spans="1:5" ht="16.8">
      <c r="A357" s="517" t="s">
        <v>959</v>
      </c>
      <c r="B357" s="519" t="s">
        <v>960</v>
      </c>
      <c r="E357" s="525"/>
    </row>
    <row r="358" spans="1:5" ht="16.8">
      <c r="A358" s="517" t="s">
        <v>961</v>
      </c>
      <c r="B358" s="524" t="s">
        <v>962</v>
      </c>
      <c r="E358" s="525"/>
    </row>
    <row r="359" spans="1:5" ht="16.8">
      <c r="A359" s="517" t="s">
        <v>963</v>
      </c>
      <c r="B359" s="524" t="s">
        <v>964</v>
      </c>
      <c r="E359" s="525"/>
    </row>
    <row r="360" spans="1:5" ht="16.8">
      <c r="A360" s="517" t="s">
        <v>965</v>
      </c>
      <c r="B360" s="524" t="s">
        <v>966</v>
      </c>
      <c r="E360" s="525"/>
    </row>
    <row r="361" spans="1:5" ht="16.8">
      <c r="A361" s="517" t="s">
        <v>967</v>
      </c>
      <c r="B361" s="519" t="s">
        <v>968</v>
      </c>
      <c r="E361" s="525"/>
    </row>
    <row r="362" spans="1:5" ht="16.8">
      <c r="A362" s="517" t="s">
        <v>969</v>
      </c>
      <c r="B362" s="519" t="s">
        <v>970</v>
      </c>
      <c r="E362" s="525"/>
    </row>
    <row r="363" spans="1:5" ht="16.8">
      <c r="A363" s="517" t="s">
        <v>971</v>
      </c>
      <c r="B363" s="524" t="s">
        <v>972</v>
      </c>
      <c r="E363" s="525"/>
    </row>
    <row r="364" spans="1:5" ht="16.8">
      <c r="A364" s="517" t="s">
        <v>973</v>
      </c>
      <c r="B364" s="519" t="s">
        <v>974</v>
      </c>
      <c r="E364" s="525"/>
    </row>
    <row r="365" spans="1:5" ht="16.8">
      <c r="A365" s="517" t="s">
        <v>975</v>
      </c>
      <c r="B365" s="519" t="s">
        <v>976</v>
      </c>
      <c r="E365" s="525"/>
    </row>
    <row r="366" spans="1:5" ht="16.8">
      <c r="A366" s="517" t="s">
        <v>977</v>
      </c>
      <c r="B366" s="519" t="s">
        <v>978</v>
      </c>
      <c r="E366" s="525"/>
    </row>
    <row r="367" spans="1:5" ht="16.8">
      <c r="A367" s="517" t="s">
        <v>979</v>
      </c>
      <c r="B367" s="519" t="s">
        <v>980</v>
      </c>
      <c r="E367" s="525"/>
    </row>
    <row r="368" spans="1:5" ht="16.8">
      <c r="A368" s="517" t="s">
        <v>981</v>
      </c>
      <c r="B368" s="519" t="s">
        <v>982</v>
      </c>
      <c r="E368" s="525"/>
    </row>
    <row r="369" spans="1:5" ht="16.8">
      <c r="A369" s="517" t="s">
        <v>983</v>
      </c>
      <c r="B369" s="519" t="s">
        <v>984</v>
      </c>
      <c r="E369" s="525"/>
    </row>
    <row r="370" spans="1:5" ht="16.8">
      <c r="A370" s="517" t="s">
        <v>985</v>
      </c>
      <c r="B370" s="519" t="s">
        <v>986</v>
      </c>
      <c r="E370" s="525"/>
    </row>
    <row r="371" spans="1:5" ht="16.8">
      <c r="A371" s="526" t="s">
        <v>987</v>
      </c>
      <c r="B371" s="527" t="s">
        <v>988</v>
      </c>
      <c r="E371" s="525"/>
    </row>
    <row r="372" spans="1:5" ht="16.8">
      <c r="A372" s="528" t="s">
        <v>989</v>
      </c>
      <c r="B372" s="529" t="s">
        <v>990</v>
      </c>
      <c r="E372" s="525"/>
    </row>
    <row r="373" spans="1:5" ht="16.8">
      <c r="A373" s="528" t="s">
        <v>991</v>
      </c>
      <c r="B373" s="529" t="s">
        <v>992</v>
      </c>
      <c r="E373" s="525"/>
    </row>
    <row r="374" spans="1:5" ht="16.8">
      <c r="A374" s="528" t="s">
        <v>993</v>
      </c>
      <c r="B374" s="529" t="s">
        <v>994</v>
      </c>
      <c r="E374" s="525"/>
    </row>
    <row r="375" spans="1:5" ht="16.8">
      <c r="A375" s="530" t="s">
        <v>995</v>
      </c>
      <c r="B375" s="531" t="s">
        <v>996</v>
      </c>
      <c r="E375" s="525"/>
    </row>
    <row r="376" spans="1:5" ht="18">
      <c r="A376" s="532"/>
      <c r="B376" s="533" t="s">
        <v>997</v>
      </c>
      <c r="E376" s="525"/>
    </row>
    <row r="377" spans="1:5" ht="18">
      <c r="A377" s="534"/>
      <c r="B377" s="535" t="s">
        <v>998</v>
      </c>
      <c r="E377" s="525"/>
    </row>
    <row r="378" spans="1:5" ht="18">
      <c r="A378" s="534"/>
      <c r="B378" s="536" t="s">
        <v>999</v>
      </c>
      <c r="E378" s="525"/>
    </row>
    <row r="379" spans="1:5" ht="17.399999999999999">
      <c r="A379" s="537" t="s">
        <v>1000</v>
      </c>
      <c r="B379" s="538" t="s">
        <v>1001</v>
      </c>
      <c r="E379" s="525"/>
    </row>
    <row r="380" spans="1:5" ht="17.399999999999999">
      <c r="A380" s="537" t="s">
        <v>1002</v>
      </c>
      <c r="B380" s="539" t="s">
        <v>1003</v>
      </c>
      <c r="E380" s="525"/>
    </row>
    <row r="381" spans="1:5" ht="18">
      <c r="A381" s="537" t="s">
        <v>1004</v>
      </c>
      <c r="B381" s="540" t="s">
        <v>1005</v>
      </c>
      <c r="E381" s="525"/>
    </row>
    <row r="382" spans="1:5" ht="17.399999999999999">
      <c r="A382" s="537" t="s">
        <v>1006</v>
      </c>
      <c r="B382" s="540" t="s">
        <v>1007</v>
      </c>
      <c r="E382" s="525"/>
    </row>
    <row r="383" spans="1:5" ht="18">
      <c r="A383" s="537" t="s">
        <v>1008</v>
      </c>
      <c r="B383" s="540" t="s">
        <v>1009</v>
      </c>
      <c r="E383" s="525"/>
    </row>
    <row r="384" spans="1:5" ht="17.399999999999999">
      <c r="A384" s="537" t="s">
        <v>1010</v>
      </c>
      <c r="B384" s="540" t="s">
        <v>1011</v>
      </c>
      <c r="E384" s="525"/>
    </row>
    <row r="385" spans="1:5" ht="17.399999999999999">
      <c r="A385" s="537" t="s">
        <v>1012</v>
      </c>
      <c r="B385" s="540" t="s">
        <v>1013</v>
      </c>
      <c r="E385" s="525"/>
    </row>
    <row r="386" spans="1:5" ht="17.399999999999999">
      <c r="A386" s="537" t="s">
        <v>1014</v>
      </c>
      <c r="B386" s="541" t="s">
        <v>1015</v>
      </c>
      <c r="E386" s="525"/>
    </row>
    <row r="387" spans="1:5" ht="17.399999999999999">
      <c r="A387" s="537" t="s">
        <v>1016</v>
      </c>
      <c r="B387" s="541" t="s">
        <v>1017</v>
      </c>
      <c r="E387" s="525"/>
    </row>
    <row r="388" spans="1:5" ht="17.399999999999999">
      <c r="A388" s="537" t="s">
        <v>1018</v>
      </c>
      <c r="B388" s="541" t="s">
        <v>1019</v>
      </c>
      <c r="E388" s="525"/>
    </row>
    <row r="389" spans="1:5" ht="17.399999999999999">
      <c r="A389" s="537" t="s">
        <v>1020</v>
      </c>
      <c r="B389" s="541" t="s">
        <v>1021</v>
      </c>
      <c r="E389" s="525"/>
    </row>
    <row r="390" spans="1:5" ht="17.399999999999999">
      <c r="A390" s="537" t="s">
        <v>1022</v>
      </c>
      <c r="B390" s="542" t="s">
        <v>1023</v>
      </c>
      <c r="E390" s="525"/>
    </row>
    <row r="391" spans="1:5" ht="17.399999999999999">
      <c r="A391" s="537" t="s">
        <v>1024</v>
      </c>
      <c r="B391" s="542" t="s">
        <v>1025</v>
      </c>
      <c r="E391" s="525"/>
    </row>
    <row r="392" spans="1:5" ht="18">
      <c r="A392" s="537" t="s">
        <v>1026</v>
      </c>
      <c r="B392" s="541" t="s">
        <v>1027</v>
      </c>
      <c r="E392" s="525"/>
    </row>
    <row r="393" spans="1:5" ht="17.399999999999999">
      <c r="A393" s="537" t="s">
        <v>1028</v>
      </c>
      <c r="B393" s="541" t="s">
        <v>1029</v>
      </c>
      <c r="E393" s="525"/>
    </row>
    <row r="394" spans="1:5" ht="17.399999999999999">
      <c r="A394" s="537" t="s">
        <v>1030</v>
      </c>
      <c r="B394" s="540" t="s">
        <v>1031</v>
      </c>
      <c r="E394" s="525"/>
    </row>
    <row r="395" spans="1:5" ht="18">
      <c r="A395" s="537" t="s">
        <v>1032</v>
      </c>
      <c r="B395" s="541" t="s">
        <v>1033</v>
      </c>
      <c r="E395" s="525"/>
    </row>
    <row r="396" spans="1:5" ht="17.399999999999999">
      <c r="A396" s="537" t="s">
        <v>1034</v>
      </c>
      <c r="B396" s="541" t="s">
        <v>1035</v>
      </c>
      <c r="E396" s="525"/>
    </row>
    <row r="397" spans="1:5" ht="17.399999999999999">
      <c r="A397" s="537" t="s">
        <v>1036</v>
      </c>
      <c r="B397" s="541" t="s">
        <v>1037</v>
      </c>
      <c r="E397" s="525"/>
    </row>
    <row r="398" spans="1:5" ht="17.399999999999999">
      <c r="A398" s="537" t="s">
        <v>1038</v>
      </c>
      <c r="B398" s="541" t="s">
        <v>1039</v>
      </c>
      <c r="E398" s="525"/>
    </row>
    <row r="399" spans="1:5" ht="17.399999999999999">
      <c r="A399" s="537" t="s">
        <v>1040</v>
      </c>
      <c r="B399" s="541" t="s">
        <v>1041</v>
      </c>
      <c r="E399" s="525"/>
    </row>
    <row r="400" spans="1:5" ht="17.399999999999999">
      <c r="A400" s="537" t="s">
        <v>1042</v>
      </c>
      <c r="B400" s="541" t="s">
        <v>1043</v>
      </c>
      <c r="E400" s="525"/>
    </row>
    <row r="401" spans="1:5" ht="17.399999999999999">
      <c r="A401" s="537" t="s">
        <v>1044</v>
      </c>
      <c r="B401" s="541" t="s">
        <v>1045</v>
      </c>
      <c r="E401" s="525"/>
    </row>
    <row r="402" spans="1:5" ht="17.399999999999999">
      <c r="A402" s="537" t="s">
        <v>1046</v>
      </c>
      <c r="B402" s="540" t="s">
        <v>1047</v>
      </c>
      <c r="E402" s="525"/>
    </row>
    <row r="403" spans="1:5" ht="17.399999999999999">
      <c r="A403" s="537" t="s">
        <v>1048</v>
      </c>
      <c r="B403" s="541" t="s">
        <v>1049</v>
      </c>
      <c r="E403" s="525"/>
    </row>
    <row r="404" spans="1:5" ht="17.399999999999999">
      <c r="A404" s="537" t="s">
        <v>1050</v>
      </c>
      <c r="B404" s="540" t="s">
        <v>1051</v>
      </c>
      <c r="E404" s="525"/>
    </row>
    <row r="405" spans="1:5" ht="17.399999999999999">
      <c r="A405" s="537" t="s">
        <v>1052</v>
      </c>
      <c r="B405" s="540" t="s">
        <v>1053</v>
      </c>
      <c r="E405" s="525"/>
    </row>
    <row r="406" spans="1:5" ht="17.399999999999999">
      <c r="A406" s="537" t="s">
        <v>1054</v>
      </c>
      <c r="B406" s="540" t="s">
        <v>1055</v>
      </c>
      <c r="E406" s="525"/>
    </row>
    <row r="407" spans="1:5" ht="17.399999999999999">
      <c r="A407" s="537" t="s">
        <v>1056</v>
      </c>
      <c r="B407" s="540" t="s">
        <v>1057</v>
      </c>
      <c r="E407" s="525"/>
    </row>
    <row r="408" spans="1:5" ht="17.399999999999999">
      <c r="A408" s="537" t="s">
        <v>1058</v>
      </c>
      <c r="B408" s="540" t="s">
        <v>1059</v>
      </c>
      <c r="E408" s="525"/>
    </row>
    <row r="409" spans="1:5" ht="17.399999999999999">
      <c r="A409" s="537" t="s">
        <v>1060</v>
      </c>
      <c r="B409" s="540" t="s">
        <v>1061</v>
      </c>
      <c r="E409" s="525"/>
    </row>
    <row r="410" spans="1:5" ht="17.399999999999999">
      <c r="A410" s="537" t="s">
        <v>1062</v>
      </c>
      <c r="B410" s="540" t="s">
        <v>1063</v>
      </c>
      <c r="E410" s="525"/>
    </row>
    <row r="411" spans="1:5" ht="17.399999999999999">
      <c r="A411" s="537" t="s">
        <v>1064</v>
      </c>
      <c r="B411" s="540" t="s">
        <v>1065</v>
      </c>
      <c r="E411" s="525"/>
    </row>
    <row r="412" spans="1:5" ht="17.399999999999999">
      <c r="A412" s="537" t="s">
        <v>1066</v>
      </c>
      <c r="B412" s="543" t="s">
        <v>1067</v>
      </c>
      <c r="E412" s="525"/>
    </row>
    <row r="413" spans="1:5" ht="17.399999999999999">
      <c r="A413" s="537" t="s">
        <v>1068</v>
      </c>
      <c r="B413" s="544" t="s">
        <v>1069</v>
      </c>
      <c r="E413" s="525"/>
    </row>
    <row r="414" spans="1:5" ht="17.399999999999999">
      <c r="A414" s="545" t="s">
        <v>1070</v>
      </c>
      <c r="B414" s="546" t="s">
        <v>1071</v>
      </c>
      <c r="E414" s="525"/>
    </row>
    <row r="415" spans="1:5" ht="18">
      <c r="A415" s="534"/>
      <c r="B415" s="547" t="s">
        <v>1072</v>
      </c>
      <c r="E415" s="525"/>
    </row>
    <row r="416" spans="1:5" ht="17.399999999999999">
      <c r="A416" s="548" t="s">
        <v>1073</v>
      </c>
      <c r="B416" s="549" t="s">
        <v>1074</v>
      </c>
      <c r="E416" s="525"/>
    </row>
    <row r="417" spans="1:5" ht="17.399999999999999">
      <c r="A417" s="537" t="s">
        <v>1075</v>
      </c>
      <c r="B417" s="524" t="s">
        <v>1076</v>
      </c>
      <c r="E417" s="525"/>
    </row>
    <row r="418" spans="1:5" ht="17.399999999999999">
      <c r="A418" s="550" t="s">
        <v>1077</v>
      </c>
      <c r="B418" s="551" t="s">
        <v>1078</v>
      </c>
      <c r="E418" s="525"/>
    </row>
    <row r="419" spans="1:5" ht="18">
      <c r="A419" s="552"/>
      <c r="B419" s="553" t="s">
        <v>1079</v>
      </c>
      <c r="E419" s="525"/>
    </row>
    <row r="420" spans="1:5" ht="16.8">
      <c r="A420" s="517" t="s">
        <v>975</v>
      </c>
      <c r="B420" s="519" t="s">
        <v>976</v>
      </c>
      <c r="E420" s="525"/>
    </row>
    <row r="421" spans="1:5" ht="16.8">
      <c r="A421" s="517" t="s">
        <v>977</v>
      </c>
      <c r="B421" s="519" t="s">
        <v>978</v>
      </c>
      <c r="E421" s="525"/>
    </row>
    <row r="422" spans="1:5" ht="16.8">
      <c r="A422" s="554" t="s">
        <v>979</v>
      </c>
      <c r="B422" s="555" t="s">
        <v>980</v>
      </c>
      <c r="E422" s="525"/>
    </row>
    <row r="423" spans="1:5" ht="18">
      <c r="A423" s="534"/>
      <c r="B423" s="553" t="s">
        <v>1080</v>
      </c>
      <c r="E423" s="525"/>
    </row>
    <row r="424" spans="1:5" ht="17.399999999999999">
      <c r="A424" s="548" t="s">
        <v>1081</v>
      </c>
      <c r="B424" s="549" t="s">
        <v>1082</v>
      </c>
      <c r="E424" s="525"/>
    </row>
    <row r="425" spans="1:5" ht="17.399999999999999">
      <c r="A425" s="548" t="s">
        <v>1083</v>
      </c>
      <c r="B425" s="549" t="s">
        <v>1084</v>
      </c>
      <c r="E425" s="525"/>
    </row>
    <row r="426" spans="1:5" ht="17.399999999999999">
      <c r="A426" s="548" t="s">
        <v>1085</v>
      </c>
      <c r="B426" s="549" t="s">
        <v>1086</v>
      </c>
      <c r="E426" s="525"/>
    </row>
    <row r="427" spans="1:5" ht="17.399999999999999">
      <c r="A427" s="556" t="s">
        <v>1087</v>
      </c>
      <c r="B427" s="557" t="s">
        <v>1088</v>
      </c>
      <c r="E427" s="525"/>
    </row>
    <row r="428" spans="1:5" ht="16.8">
      <c r="A428" s="558" t="s">
        <v>1089</v>
      </c>
      <c r="B428" s="557" t="s">
        <v>1090</v>
      </c>
      <c r="E428" s="525"/>
    </row>
    <row r="429" spans="1:5" ht="16.8">
      <c r="A429" s="558" t="s">
        <v>1091</v>
      </c>
      <c r="B429" s="559" t="s">
        <v>1092</v>
      </c>
      <c r="E429" s="525"/>
    </row>
    <row r="430" spans="1:5" ht="16.8">
      <c r="A430" s="517" t="s">
        <v>1093</v>
      </c>
      <c r="B430" s="519" t="s">
        <v>1094</v>
      </c>
      <c r="E430" s="525"/>
    </row>
    <row r="431" spans="1:5" ht="17.399999999999999">
      <c r="A431" s="560" t="s">
        <v>1095</v>
      </c>
      <c r="B431" s="561" t="s">
        <v>1096</v>
      </c>
      <c r="E431" s="525"/>
    </row>
    <row r="432" spans="1:5" ht="16.8">
      <c r="A432" s="515" t="s">
        <v>1097</v>
      </c>
      <c r="B432" s="562" t="s">
        <v>1098</v>
      </c>
      <c r="E432" s="525"/>
    </row>
    <row r="433" spans="1:5" ht="16.8">
      <c r="A433" s="563" t="s">
        <v>1099</v>
      </c>
      <c r="B433" s="519" t="s">
        <v>1100</v>
      </c>
      <c r="E433" s="525"/>
    </row>
    <row r="434" spans="1:5" ht="16.8">
      <c r="A434" s="517" t="s">
        <v>1101</v>
      </c>
      <c r="B434" s="540" t="s">
        <v>1102</v>
      </c>
      <c r="E434" s="525"/>
    </row>
    <row r="435" spans="1:5" ht="16.8">
      <c r="A435" s="530" t="s">
        <v>1103</v>
      </c>
      <c r="B435" s="564" t="s">
        <v>1104</v>
      </c>
      <c r="E435" s="525"/>
    </row>
    <row r="436" spans="1:5" ht="18">
      <c r="A436" s="537" t="s">
        <v>1105</v>
      </c>
      <c r="B436" s="565" t="s">
        <v>1106</v>
      </c>
      <c r="E436" s="525"/>
    </row>
    <row r="437" spans="1:5" ht="18">
      <c r="A437" s="537" t="s">
        <v>1107</v>
      </c>
      <c r="B437" s="566" t="s">
        <v>1108</v>
      </c>
      <c r="E437" s="525"/>
    </row>
    <row r="438" spans="1:5" ht="18">
      <c r="A438" s="537" t="s">
        <v>1109</v>
      </c>
      <c r="B438" s="567" t="s">
        <v>1110</v>
      </c>
      <c r="E438" s="525"/>
    </row>
    <row r="439" spans="1:5" ht="18">
      <c r="A439" s="537" t="s">
        <v>1111</v>
      </c>
      <c r="B439" s="566" t="s">
        <v>1112</v>
      </c>
      <c r="E439" s="525"/>
    </row>
    <row r="440" spans="1:5" ht="18">
      <c r="A440" s="537" t="s">
        <v>1113</v>
      </c>
      <c r="B440" s="566" t="s">
        <v>1114</v>
      </c>
      <c r="E440" s="525"/>
    </row>
    <row r="441" spans="1:5" ht="18">
      <c r="A441" s="537" t="s">
        <v>1115</v>
      </c>
      <c r="B441" s="566" t="s">
        <v>1116</v>
      </c>
      <c r="E441" s="525"/>
    </row>
    <row r="442" spans="1:5" ht="18">
      <c r="A442" s="537" t="s">
        <v>1117</v>
      </c>
      <c r="B442" s="566" t="s">
        <v>1118</v>
      </c>
      <c r="E442" s="525"/>
    </row>
    <row r="443" spans="1:5" ht="18">
      <c r="A443" s="537" t="s">
        <v>1119</v>
      </c>
      <c r="B443" s="566" t="s">
        <v>1120</v>
      </c>
      <c r="E443" s="525"/>
    </row>
    <row r="444" spans="1:5" ht="18">
      <c r="A444" s="537" t="s">
        <v>1121</v>
      </c>
      <c r="B444" s="566" t="s">
        <v>1122</v>
      </c>
      <c r="E444" s="525"/>
    </row>
    <row r="445" spans="1:5" ht="18">
      <c r="A445" s="537" t="s">
        <v>1123</v>
      </c>
      <c r="B445" s="566" t="s">
        <v>1124</v>
      </c>
      <c r="E445" s="525"/>
    </row>
    <row r="446" spans="1:5" ht="18">
      <c r="A446" s="537" t="s">
        <v>1125</v>
      </c>
      <c r="B446" s="566" t="s">
        <v>1126</v>
      </c>
      <c r="E446" s="525"/>
    </row>
    <row r="447" spans="1:5" ht="18">
      <c r="A447" s="537" t="s">
        <v>1127</v>
      </c>
      <c r="B447" s="566" t="s">
        <v>1128</v>
      </c>
      <c r="E447" s="525"/>
    </row>
    <row r="448" spans="1:5" ht="18">
      <c r="A448" s="537" t="s">
        <v>1129</v>
      </c>
      <c r="B448" s="566" t="s">
        <v>1130</v>
      </c>
      <c r="E448" s="525"/>
    </row>
    <row r="449" spans="1:5" ht="18">
      <c r="A449" s="537" t="s">
        <v>1131</v>
      </c>
      <c r="B449" s="568" t="s">
        <v>1132</v>
      </c>
      <c r="E449" s="525"/>
    </row>
    <row r="450" spans="1:5" ht="18">
      <c r="A450" s="537" t="s">
        <v>1133</v>
      </c>
      <c r="B450" s="565" t="s">
        <v>1134</v>
      </c>
      <c r="E450" s="525"/>
    </row>
    <row r="451" spans="1:5" ht="18">
      <c r="A451" s="537" t="s">
        <v>1135</v>
      </c>
      <c r="B451" s="567" t="s">
        <v>1136</v>
      </c>
      <c r="E451" s="525"/>
    </row>
    <row r="452" spans="1:5" ht="18">
      <c r="A452" s="537" t="s">
        <v>1137</v>
      </c>
      <c r="B452" s="566" t="s">
        <v>1138</v>
      </c>
      <c r="E452" s="525"/>
    </row>
    <row r="453" spans="1:5" ht="18">
      <c r="A453" s="537" t="s">
        <v>1139</v>
      </c>
      <c r="B453" s="566" t="s">
        <v>1140</v>
      </c>
      <c r="E453" s="525"/>
    </row>
    <row r="454" spans="1:5" ht="18">
      <c r="A454" s="537" t="s">
        <v>1141</v>
      </c>
      <c r="B454" s="566" t="s">
        <v>1142</v>
      </c>
      <c r="E454" s="525"/>
    </row>
    <row r="455" spans="1:5" ht="18">
      <c r="A455" s="537" t="s">
        <v>1143</v>
      </c>
      <c r="B455" s="566" t="s">
        <v>1144</v>
      </c>
      <c r="E455" s="525"/>
    </row>
    <row r="456" spans="1:5" ht="18">
      <c r="A456" s="537" t="s">
        <v>1145</v>
      </c>
      <c r="B456" s="566" t="s">
        <v>1146</v>
      </c>
      <c r="E456" s="525"/>
    </row>
    <row r="457" spans="1:5" ht="18">
      <c r="A457" s="537" t="s">
        <v>1147</v>
      </c>
      <c r="B457" s="566" t="s">
        <v>1148</v>
      </c>
      <c r="E457" s="525"/>
    </row>
    <row r="458" spans="1:5" ht="18">
      <c r="A458" s="537" t="s">
        <v>1149</v>
      </c>
      <c r="B458" s="566" t="s">
        <v>1150</v>
      </c>
      <c r="E458" s="525"/>
    </row>
    <row r="459" spans="1:5" ht="18">
      <c r="A459" s="537" t="s">
        <v>1151</v>
      </c>
      <c r="B459" s="566" t="s">
        <v>1152</v>
      </c>
      <c r="E459" s="525"/>
    </row>
    <row r="460" spans="1:5" ht="18">
      <c r="A460" s="537" t="s">
        <v>1153</v>
      </c>
      <c r="B460" s="566" t="s">
        <v>1154</v>
      </c>
      <c r="E460" s="525"/>
    </row>
    <row r="461" spans="1:5" ht="18">
      <c r="A461" s="537" t="s">
        <v>1155</v>
      </c>
      <c r="B461" s="566" t="s">
        <v>1156</v>
      </c>
      <c r="E461" s="525"/>
    </row>
    <row r="462" spans="1:5" ht="18">
      <c r="A462" s="537" t="s">
        <v>1157</v>
      </c>
      <c r="B462" s="568" t="s">
        <v>1158</v>
      </c>
      <c r="E462" s="525"/>
    </row>
    <row r="463" spans="1:5" ht="18">
      <c r="A463" s="537" t="s">
        <v>1159</v>
      </c>
      <c r="B463" s="565" t="s">
        <v>1160</v>
      </c>
      <c r="E463" s="525"/>
    </row>
    <row r="464" spans="1:5" ht="18">
      <c r="A464" s="537" t="s">
        <v>1161</v>
      </c>
      <c r="B464" s="566" t="s">
        <v>1162</v>
      </c>
      <c r="E464" s="525"/>
    </row>
    <row r="465" spans="1:5" ht="18">
      <c r="A465" s="537" t="s">
        <v>1163</v>
      </c>
      <c r="B465" s="566" t="s">
        <v>1164</v>
      </c>
      <c r="E465" s="525"/>
    </row>
    <row r="466" spans="1:5" ht="18">
      <c r="A466" s="537" t="s">
        <v>1165</v>
      </c>
      <c r="B466" s="566" t="s">
        <v>1166</v>
      </c>
      <c r="E466" s="525"/>
    </row>
    <row r="467" spans="1:5" ht="18">
      <c r="A467" s="537" t="s">
        <v>1167</v>
      </c>
      <c r="B467" s="567" t="s">
        <v>1168</v>
      </c>
      <c r="E467" s="525"/>
    </row>
    <row r="468" spans="1:5" ht="18">
      <c r="A468" s="537" t="s">
        <v>1169</v>
      </c>
      <c r="B468" s="566" t="s">
        <v>1170</v>
      </c>
      <c r="E468" s="525"/>
    </row>
    <row r="469" spans="1:5" ht="18">
      <c r="A469" s="537" t="s">
        <v>1171</v>
      </c>
      <c r="B469" s="566" t="s">
        <v>1172</v>
      </c>
      <c r="E469" s="525"/>
    </row>
    <row r="470" spans="1:5" ht="18">
      <c r="A470" s="537" t="s">
        <v>1173</v>
      </c>
      <c r="B470" s="566" t="s">
        <v>1174</v>
      </c>
      <c r="E470" s="525"/>
    </row>
    <row r="471" spans="1:5" ht="18">
      <c r="A471" s="537" t="s">
        <v>1175</v>
      </c>
      <c r="B471" s="566" t="s">
        <v>1176</v>
      </c>
      <c r="E471" s="525"/>
    </row>
    <row r="472" spans="1:5" ht="18">
      <c r="A472" s="537" t="s">
        <v>1177</v>
      </c>
      <c r="B472" s="566" t="s">
        <v>1178</v>
      </c>
      <c r="E472" s="525"/>
    </row>
    <row r="473" spans="1:5" ht="18">
      <c r="A473" s="537" t="s">
        <v>1179</v>
      </c>
      <c r="B473" s="566" t="s">
        <v>1180</v>
      </c>
      <c r="E473" s="525"/>
    </row>
    <row r="474" spans="1:5" ht="18">
      <c r="A474" s="537" t="s">
        <v>1181</v>
      </c>
      <c r="B474" s="568" t="s">
        <v>1182</v>
      </c>
      <c r="E474" s="525"/>
    </row>
    <row r="475" spans="1:5" ht="18">
      <c r="A475" s="537" t="s">
        <v>1183</v>
      </c>
      <c r="B475" s="569" t="s">
        <v>1184</v>
      </c>
      <c r="E475" s="525"/>
    </row>
    <row r="476" spans="1:5" ht="18">
      <c r="A476" s="537" t="s">
        <v>1185</v>
      </c>
      <c r="B476" s="566" t="s">
        <v>1186</v>
      </c>
      <c r="E476" s="525"/>
    </row>
    <row r="477" spans="1:5" ht="18">
      <c r="A477" s="537" t="s">
        <v>1187</v>
      </c>
      <c r="B477" s="566" t="s">
        <v>1188</v>
      </c>
      <c r="E477" s="525"/>
    </row>
    <row r="478" spans="1:5" ht="18">
      <c r="A478" s="537" t="s">
        <v>1189</v>
      </c>
      <c r="B478" s="566" t="s">
        <v>1190</v>
      </c>
      <c r="E478" s="525"/>
    </row>
    <row r="479" spans="1:5" ht="18">
      <c r="A479" s="537" t="s">
        <v>1191</v>
      </c>
      <c r="B479" s="566" t="s">
        <v>1192</v>
      </c>
      <c r="E479" s="525"/>
    </row>
    <row r="480" spans="1:5" ht="18">
      <c r="A480" s="537" t="s">
        <v>1193</v>
      </c>
      <c r="B480" s="566" t="s">
        <v>1194</v>
      </c>
      <c r="E480" s="525"/>
    </row>
    <row r="481" spans="1:5" ht="18">
      <c r="A481" s="537" t="s">
        <v>1195</v>
      </c>
      <c r="B481" s="566" t="s">
        <v>1196</v>
      </c>
      <c r="E481" s="525"/>
    </row>
    <row r="482" spans="1:5" ht="18">
      <c r="A482" s="537" t="s">
        <v>1197</v>
      </c>
      <c r="B482" s="566" t="s">
        <v>1198</v>
      </c>
      <c r="E482" s="525"/>
    </row>
    <row r="483" spans="1:5" ht="18">
      <c r="A483" s="537" t="s">
        <v>1199</v>
      </c>
      <c r="B483" s="566" t="s">
        <v>1200</v>
      </c>
      <c r="E483" s="525"/>
    </row>
    <row r="484" spans="1:5" ht="18">
      <c r="A484" s="537" t="s">
        <v>1201</v>
      </c>
      <c r="B484" s="568" t="s">
        <v>1202</v>
      </c>
      <c r="E484" s="525"/>
    </row>
    <row r="485" spans="1:5" ht="18">
      <c r="A485" s="537" t="s">
        <v>1203</v>
      </c>
      <c r="B485" s="565" t="s">
        <v>1204</v>
      </c>
      <c r="E485" s="525"/>
    </row>
    <row r="486" spans="1:5" ht="18">
      <c r="A486" s="537" t="s">
        <v>1205</v>
      </c>
      <c r="B486" s="566" t="s">
        <v>1206</v>
      </c>
      <c r="E486" s="525"/>
    </row>
    <row r="487" spans="1:5" ht="18">
      <c r="A487" s="537" t="s">
        <v>1207</v>
      </c>
      <c r="B487" s="566" t="s">
        <v>1208</v>
      </c>
      <c r="E487" s="525"/>
    </row>
    <row r="488" spans="1:5" ht="18">
      <c r="A488" s="537" t="s">
        <v>1209</v>
      </c>
      <c r="B488" s="567" t="s">
        <v>1210</v>
      </c>
      <c r="E488" s="525"/>
    </row>
    <row r="489" spans="1:5" ht="18">
      <c r="A489" s="537" t="s">
        <v>1211</v>
      </c>
      <c r="B489" s="566" t="s">
        <v>1212</v>
      </c>
      <c r="E489" s="525"/>
    </row>
    <row r="490" spans="1:5" ht="18">
      <c r="A490" s="537" t="s">
        <v>1213</v>
      </c>
      <c r="B490" s="566" t="s">
        <v>1214</v>
      </c>
      <c r="E490" s="525"/>
    </row>
    <row r="491" spans="1:5" ht="18">
      <c r="A491" s="537" t="s">
        <v>1215</v>
      </c>
      <c r="B491" s="566" t="s">
        <v>1216</v>
      </c>
      <c r="E491" s="525"/>
    </row>
    <row r="492" spans="1:5" ht="18">
      <c r="A492" s="537" t="s">
        <v>1217</v>
      </c>
      <c r="B492" s="566" t="s">
        <v>1218</v>
      </c>
      <c r="E492" s="525"/>
    </row>
    <row r="493" spans="1:5" ht="18">
      <c r="A493" s="537" t="s">
        <v>1219</v>
      </c>
      <c r="B493" s="566" t="s">
        <v>1220</v>
      </c>
      <c r="E493" s="525"/>
    </row>
    <row r="494" spans="1:5" ht="18">
      <c r="A494" s="537" t="s">
        <v>1221</v>
      </c>
      <c r="B494" s="566" t="s">
        <v>1222</v>
      </c>
      <c r="E494" s="525"/>
    </row>
    <row r="495" spans="1:5" ht="18">
      <c r="A495" s="537" t="s">
        <v>1223</v>
      </c>
      <c r="B495" s="568" t="s">
        <v>1224</v>
      </c>
      <c r="E495" s="525"/>
    </row>
    <row r="496" spans="1:5" ht="18">
      <c r="A496" s="537" t="s">
        <v>1225</v>
      </c>
      <c r="B496" s="565" t="s">
        <v>1226</v>
      </c>
      <c r="E496" s="525"/>
    </row>
    <row r="497" spans="1:5" ht="18">
      <c r="A497" s="537" t="s">
        <v>1227</v>
      </c>
      <c r="B497" s="566" t="s">
        <v>1228</v>
      </c>
      <c r="E497" s="525"/>
    </row>
    <row r="498" spans="1:5" ht="18">
      <c r="A498" s="537" t="s">
        <v>1229</v>
      </c>
      <c r="B498" s="567" t="s">
        <v>1230</v>
      </c>
      <c r="E498" s="525"/>
    </row>
    <row r="499" spans="1:5" ht="18">
      <c r="A499" s="537" t="s">
        <v>1231</v>
      </c>
      <c r="B499" s="566" t="s">
        <v>1232</v>
      </c>
      <c r="E499" s="525"/>
    </row>
    <row r="500" spans="1:5" ht="18">
      <c r="A500" s="537" t="s">
        <v>1233</v>
      </c>
      <c r="B500" s="566" t="s">
        <v>1234</v>
      </c>
      <c r="E500" s="525"/>
    </row>
    <row r="501" spans="1:5" ht="18">
      <c r="A501" s="537" t="s">
        <v>1235</v>
      </c>
      <c r="B501" s="566" t="s">
        <v>1236</v>
      </c>
      <c r="E501" s="525"/>
    </row>
    <row r="502" spans="1:5" ht="18">
      <c r="A502" s="537" t="s">
        <v>1237</v>
      </c>
      <c r="B502" s="566" t="s">
        <v>1238</v>
      </c>
      <c r="E502" s="525"/>
    </row>
    <row r="503" spans="1:5" ht="18">
      <c r="A503" s="537" t="s">
        <v>1239</v>
      </c>
      <c r="B503" s="566" t="s">
        <v>1240</v>
      </c>
      <c r="E503" s="525"/>
    </row>
    <row r="504" spans="1:5" ht="18">
      <c r="A504" s="537" t="s">
        <v>1241</v>
      </c>
      <c r="B504" s="566" t="s">
        <v>1242</v>
      </c>
      <c r="E504" s="525"/>
    </row>
    <row r="505" spans="1:5" ht="18">
      <c r="A505" s="537" t="s">
        <v>1243</v>
      </c>
      <c r="B505" s="568" t="s">
        <v>1244</v>
      </c>
      <c r="E505" s="525"/>
    </row>
    <row r="506" spans="1:5" ht="18">
      <c r="A506" s="537" t="s">
        <v>1245</v>
      </c>
      <c r="B506" s="569" t="s">
        <v>1246</v>
      </c>
      <c r="E506" s="525"/>
    </row>
    <row r="507" spans="1:5" ht="18">
      <c r="A507" s="537" t="s">
        <v>1247</v>
      </c>
      <c r="B507" s="566" t="s">
        <v>1248</v>
      </c>
      <c r="E507" s="525"/>
    </row>
    <row r="508" spans="1:5" ht="18">
      <c r="A508" s="537" t="s">
        <v>1249</v>
      </c>
      <c r="B508" s="566" t="s">
        <v>1250</v>
      </c>
      <c r="E508" s="525"/>
    </row>
    <row r="509" spans="1:5" ht="18">
      <c r="A509" s="537" t="s">
        <v>1251</v>
      </c>
      <c r="B509" s="568" t="s">
        <v>1252</v>
      </c>
      <c r="E509" s="525"/>
    </row>
    <row r="510" spans="1:5" ht="18">
      <c r="A510" s="537" t="s">
        <v>1253</v>
      </c>
      <c r="B510" s="565" t="s">
        <v>1254</v>
      </c>
      <c r="E510" s="525"/>
    </row>
    <row r="511" spans="1:5" ht="18">
      <c r="A511" s="537" t="s">
        <v>1255</v>
      </c>
      <c r="B511" s="566" t="s">
        <v>1256</v>
      </c>
      <c r="E511" s="525"/>
    </row>
    <row r="512" spans="1:5" ht="18">
      <c r="A512" s="537" t="s">
        <v>1257</v>
      </c>
      <c r="B512" s="567" t="s">
        <v>1258</v>
      </c>
      <c r="E512" s="525"/>
    </row>
    <row r="513" spans="1:5" ht="18">
      <c r="A513" s="537" t="s">
        <v>1259</v>
      </c>
      <c r="B513" s="566" t="s">
        <v>1260</v>
      </c>
      <c r="E513" s="525"/>
    </row>
    <row r="514" spans="1:5" ht="18">
      <c r="A514" s="537" t="s">
        <v>1261</v>
      </c>
      <c r="B514" s="566" t="s">
        <v>1262</v>
      </c>
      <c r="E514" s="525"/>
    </row>
    <row r="515" spans="1:5" ht="18">
      <c r="A515" s="537" t="s">
        <v>1263</v>
      </c>
      <c r="B515" s="566" t="s">
        <v>1264</v>
      </c>
      <c r="E515" s="525"/>
    </row>
    <row r="516" spans="1:5" ht="18">
      <c r="A516" s="537" t="s">
        <v>1265</v>
      </c>
      <c r="B516" s="566" t="s">
        <v>1266</v>
      </c>
      <c r="E516" s="525"/>
    </row>
    <row r="517" spans="1:5" ht="18">
      <c r="A517" s="537" t="s">
        <v>1267</v>
      </c>
      <c r="B517" s="568" t="s">
        <v>1268</v>
      </c>
      <c r="E517" s="525"/>
    </row>
    <row r="518" spans="1:5" ht="18">
      <c r="A518" s="537" t="s">
        <v>1269</v>
      </c>
      <c r="B518" s="565" t="s">
        <v>1270</v>
      </c>
      <c r="E518" s="525"/>
    </row>
    <row r="519" spans="1:5" ht="18">
      <c r="A519" s="537" t="s">
        <v>1271</v>
      </c>
      <c r="B519" s="566" t="s">
        <v>1272</v>
      </c>
      <c r="E519" s="525"/>
    </row>
    <row r="520" spans="1:5" ht="18">
      <c r="A520" s="537" t="s">
        <v>1273</v>
      </c>
      <c r="B520" s="566" t="s">
        <v>1274</v>
      </c>
      <c r="E520" s="525"/>
    </row>
    <row r="521" spans="1:5" ht="18">
      <c r="A521" s="537" t="s">
        <v>1275</v>
      </c>
      <c r="B521" s="566" t="s">
        <v>1276</v>
      </c>
      <c r="E521" s="525"/>
    </row>
    <row r="522" spans="1:5" ht="18">
      <c r="A522" s="537" t="s">
        <v>1277</v>
      </c>
      <c r="B522" s="567" t="s">
        <v>1278</v>
      </c>
      <c r="E522" s="525"/>
    </row>
    <row r="523" spans="1:5" ht="18">
      <c r="A523" s="537" t="s">
        <v>1279</v>
      </c>
      <c r="B523" s="566" t="s">
        <v>1280</v>
      </c>
      <c r="E523" s="525"/>
    </row>
    <row r="524" spans="1:5" ht="18">
      <c r="A524" s="537" t="s">
        <v>1281</v>
      </c>
      <c r="B524" s="568" t="s">
        <v>1282</v>
      </c>
      <c r="E524" s="525"/>
    </row>
    <row r="525" spans="1:5" ht="18">
      <c r="A525" s="537" t="s">
        <v>1283</v>
      </c>
      <c r="B525" s="565" t="s">
        <v>1284</v>
      </c>
      <c r="E525" s="525"/>
    </row>
    <row r="526" spans="1:5" ht="18">
      <c r="A526" s="537" t="s">
        <v>1285</v>
      </c>
      <c r="B526" s="566" t="s">
        <v>1286</v>
      </c>
      <c r="E526" s="525"/>
    </row>
    <row r="527" spans="1:5" ht="18">
      <c r="A527" s="537" t="s">
        <v>1287</v>
      </c>
      <c r="B527" s="566" t="s">
        <v>1288</v>
      </c>
      <c r="E527" s="525"/>
    </row>
    <row r="528" spans="1:5" ht="18">
      <c r="A528" s="537" t="s">
        <v>1289</v>
      </c>
      <c r="B528" s="566" t="s">
        <v>1290</v>
      </c>
      <c r="E528" s="525"/>
    </row>
    <row r="529" spans="1:5" ht="18">
      <c r="A529" s="537" t="s">
        <v>1291</v>
      </c>
      <c r="B529" s="567" t="s">
        <v>1292</v>
      </c>
      <c r="E529" s="525"/>
    </row>
    <row r="530" spans="1:5" ht="18">
      <c r="A530" s="537" t="s">
        <v>1293</v>
      </c>
      <c r="B530" s="566" t="s">
        <v>1294</v>
      </c>
      <c r="E530" s="525"/>
    </row>
    <row r="531" spans="1:5" ht="18">
      <c r="A531" s="537" t="s">
        <v>1295</v>
      </c>
      <c r="B531" s="566" t="s">
        <v>1296</v>
      </c>
      <c r="E531" s="525"/>
    </row>
    <row r="532" spans="1:5" ht="18">
      <c r="A532" s="537" t="s">
        <v>1297</v>
      </c>
      <c r="B532" s="566" t="s">
        <v>1298</v>
      </c>
      <c r="E532" s="525"/>
    </row>
    <row r="533" spans="1:5" ht="18">
      <c r="A533" s="537" t="s">
        <v>1299</v>
      </c>
      <c r="B533" s="568" t="s">
        <v>1300</v>
      </c>
      <c r="E533" s="525"/>
    </row>
    <row r="534" spans="1:5" ht="18">
      <c r="A534" s="537" t="s">
        <v>1301</v>
      </c>
      <c r="B534" s="565" t="s">
        <v>1302</v>
      </c>
      <c r="E534" s="525"/>
    </row>
    <row r="535" spans="1:5" ht="18">
      <c r="A535" s="537" t="s">
        <v>1303</v>
      </c>
      <c r="B535" s="566" t="s">
        <v>1304</v>
      </c>
      <c r="E535" s="525"/>
    </row>
    <row r="536" spans="1:5" ht="18">
      <c r="A536" s="537" t="s">
        <v>1305</v>
      </c>
      <c r="B536" s="567" t="s">
        <v>1306</v>
      </c>
      <c r="E536" s="525"/>
    </row>
    <row r="537" spans="1:5" ht="18">
      <c r="A537" s="537" t="s">
        <v>1307</v>
      </c>
      <c r="B537" s="566" t="s">
        <v>1308</v>
      </c>
      <c r="E537" s="525"/>
    </row>
    <row r="538" spans="1:5" ht="18">
      <c r="A538" s="537" t="s">
        <v>1309</v>
      </c>
      <c r="B538" s="566" t="s">
        <v>1310</v>
      </c>
      <c r="E538" s="525"/>
    </row>
    <row r="539" spans="1:5" ht="18">
      <c r="A539" s="537" t="s">
        <v>1311</v>
      </c>
      <c r="B539" s="566" t="s">
        <v>1312</v>
      </c>
      <c r="E539" s="525"/>
    </row>
    <row r="540" spans="1:5" ht="18">
      <c r="A540" s="537" t="s">
        <v>1313</v>
      </c>
      <c r="B540" s="566" t="s">
        <v>1314</v>
      </c>
      <c r="E540" s="525"/>
    </row>
    <row r="541" spans="1:5" ht="18">
      <c r="A541" s="537" t="s">
        <v>1315</v>
      </c>
      <c r="B541" s="568" t="s">
        <v>1316</v>
      </c>
      <c r="E541" s="525"/>
    </row>
    <row r="542" spans="1:5" ht="18">
      <c r="A542" s="537" t="s">
        <v>1317</v>
      </c>
      <c r="B542" s="565" t="s">
        <v>1318</v>
      </c>
      <c r="E542" s="525"/>
    </row>
    <row r="543" spans="1:5" ht="18">
      <c r="A543" s="537" t="s">
        <v>1319</v>
      </c>
      <c r="B543" s="566" t="s">
        <v>1320</v>
      </c>
      <c r="E543" s="525"/>
    </row>
    <row r="544" spans="1:5" ht="18">
      <c r="A544" s="537" t="s">
        <v>1321</v>
      </c>
      <c r="B544" s="566" t="s">
        <v>1322</v>
      </c>
      <c r="E544" s="525"/>
    </row>
    <row r="545" spans="1:5" ht="18">
      <c r="A545" s="537" t="s">
        <v>1323</v>
      </c>
      <c r="B545" s="566" t="s">
        <v>1324</v>
      </c>
      <c r="E545" s="525"/>
    </row>
    <row r="546" spans="1:5" ht="18">
      <c r="A546" s="537" t="s">
        <v>1325</v>
      </c>
      <c r="B546" s="566" t="s">
        <v>1326</v>
      </c>
      <c r="E546" s="525"/>
    </row>
    <row r="547" spans="1:5" ht="18">
      <c r="A547" s="537" t="s">
        <v>1327</v>
      </c>
      <c r="B547" s="566" t="s">
        <v>1328</v>
      </c>
      <c r="E547" s="525"/>
    </row>
    <row r="548" spans="1:5" ht="18">
      <c r="A548" s="537" t="s">
        <v>1329</v>
      </c>
      <c r="B548" s="566" t="s">
        <v>1330</v>
      </c>
      <c r="E548" s="525"/>
    </row>
    <row r="549" spans="1:5" ht="18">
      <c r="A549" s="537" t="s">
        <v>1331</v>
      </c>
      <c r="B549" s="566" t="s">
        <v>1332</v>
      </c>
      <c r="E549" s="525"/>
    </row>
    <row r="550" spans="1:5" ht="18">
      <c r="A550" s="537" t="s">
        <v>1333</v>
      </c>
      <c r="B550" s="567" t="s">
        <v>1334</v>
      </c>
      <c r="E550" s="525"/>
    </row>
    <row r="551" spans="1:5" ht="18">
      <c r="A551" s="537" t="s">
        <v>1335</v>
      </c>
      <c r="B551" s="566" t="s">
        <v>1336</v>
      </c>
      <c r="E551" s="525"/>
    </row>
    <row r="552" spans="1:5" ht="18">
      <c r="A552" s="537" t="s">
        <v>1337</v>
      </c>
      <c r="B552" s="568" t="s">
        <v>1338</v>
      </c>
      <c r="E552" s="525"/>
    </row>
    <row r="553" spans="1:5" ht="18">
      <c r="A553" s="537" t="s">
        <v>1339</v>
      </c>
      <c r="B553" s="565" t="s">
        <v>1340</v>
      </c>
      <c r="E553" s="525"/>
    </row>
    <row r="554" spans="1:5" ht="18">
      <c r="A554" s="537" t="s">
        <v>1341</v>
      </c>
      <c r="B554" s="566" t="s">
        <v>1342</v>
      </c>
      <c r="E554" s="525"/>
    </row>
    <row r="555" spans="1:5" ht="18">
      <c r="A555" s="537" t="s">
        <v>1343</v>
      </c>
      <c r="B555" s="566" t="s">
        <v>1344</v>
      </c>
      <c r="E555" s="525"/>
    </row>
    <row r="556" spans="1:5" ht="18">
      <c r="A556" s="537" t="s">
        <v>1345</v>
      </c>
      <c r="B556" s="566" t="s">
        <v>1346</v>
      </c>
      <c r="E556" s="525"/>
    </row>
    <row r="557" spans="1:5" ht="18">
      <c r="A557" s="537" t="s">
        <v>1347</v>
      </c>
      <c r="B557" s="566" t="s">
        <v>1348</v>
      </c>
      <c r="E557" s="525"/>
    </row>
    <row r="558" spans="1:5" ht="18">
      <c r="A558" s="537" t="s">
        <v>1349</v>
      </c>
      <c r="B558" s="567" t="s">
        <v>1350</v>
      </c>
      <c r="E558" s="525"/>
    </row>
    <row r="559" spans="1:5" ht="18">
      <c r="A559" s="537" t="s">
        <v>1351</v>
      </c>
      <c r="B559" s="566" t="s">
        <v>1352</v>
      </c>
      <c r="E559" s="525"/>
    </row>
    <row r="560" spans="1:5" ht="18">
      <c r="A560" s="537" t="s">
        <v>1353</v>
      </c>
      <c r="B560" s="566" t="s">
        <v>1354</v>
      </c>
      <c r="E560" s="525"/>
    </row>
    <row r="561" spans="1:5" ht="18">
      <c r="A561" s="537" t="s">
        <v>1355</v>
      </c>
      <c r="B561" s="566" t="s">
        <v>1356</v>
      </c>
      <c r="E561" s="525"/>
    </row>
    <row r="562" spans="1:5" ht="18">
      <c r="A562" s="537" t="s">
        <v>1357</v>
      </c>
      <c r="B562" s="566" t="s">
        <v>1358</v>
      </c>
      <c r="E562" s="525"/>
    </row>
    <row r="563" spans="1:5" ht="18">
      <c r="A563" s="537" t="s">
        <v>1359</v>
      </c>
      <c r="B563" s="570" t="s">
        <v>1360</v>
      </c>
      <c r="E563" s="525"/>
    </row>
    <row r="564" spans="1:5" ht="18">
      <c r="A564" s="537" t="s">
        <v>1361</v>
      </c>
      <c r="B564" s="568" t="s">
        <v>1362</v>
      </c>
      <c r="E564" s="525"/>
    </row>
    <row r="565" spans="1:5" ht="18">
      <c r="A565" s="537" t="s">
        <v>1363</v>
      </c>
      <c r="B565" s="565" t="s">
        <v>1364</v>
      </c>
      <c r="E565" s="525"/>
    </row>
    <row r="566" spans="1:5" ht="18">
      <c r="A566" s="537" t="s">
        <v>1365</v>
      </c>
      <c r="B566" s="566" t="s">
        <v>1366</v>
      </c>
      <c r="E566" s="525"/>
    </row>
    <row r="567" spans="1:5" ht="18">
      <c r="A567" s="537" t="s">
        <v>1367</v>
      </c>
      <c r="B567" s="566" t="s">
        <v>1368</v>
      </c>
      <c r="E567" s="525"/>
    </row>
    <row r="568" spans="1:5" ht="18">
      <c r="A568" s="537" t="s">
        <v>1369</v>
      </c>
      <c r="B568" s="567" t="s">
        <v>1370</v>
      </c>
      <c r="E568" s="525"/>
    </row>
    <row r="569" spans="1:5" ht="18">
      <c r="A569" s="537" t="s">
        <v>1371</v>
      </c>
      <c r="B569" s="566" t="s">
        <v>1372</v>
      </c>
      <c r="E569" s="525"/>
    </row>
    <row r="570" spans="1:5" ht="18">
      <c r="A570" s="537" t="s">
        <v>1373</v>
      </c>
      <c r="B570" s="568" t="s">
        <v>1374</v>
      </c>
      <c r="E570" s="525"/>
    </row>
    <row r="571" spans="1:5" ht="18">
      <c r="A571" s="537" t="s">
        <v>1375</v>
      </c>
      <c r="B571" s="571" t="s">
        <v>1376</v>
      </c>
      <c r="E571" s="525"/>
    </row>
    <row r="572" spans="1:5" ht="18">
      <c r="A572" s="537" t="s">
        <v>1377</v>
      </c>
      <c r="B572" s="566" t="s">
        <v>1378</v>
      </c>
      <c r="E572" s="525"/>
    </row>
    <row r="573" spans="1:5" ht="18">
      <c r="A573" s="537" t="s">
        <v>1379</v>
      </c>
      <c r="B573" s="566" t="s">
        <v>1380</v>
      </c>
      <c r="E573" s="525"/>
    </row>
    <row r="574" spans="1:5" ht="18">
      <c r="A574" s="537" t="s">
        <v>1381</v>
      </c>
      <c r="B574" s="566" t="s">
        <v>1382</v>
      </c>
      <c r="E574" s="525"/>
    </row>
    <row r="575" spans="1:5" ht="18">
      <c r="A575" s="537" t="s">
        <v>1383</v>
      </c>
      <c r="B575" s="566" t="s">
        <v>1384</v>
      </c>
      <c r="E575" s="525"/>
    </row>
    <row r="576" spans="1:5" ht="18">
      <c r="A576" s="537" t="s">
        <v>1385</v>
      </c>
      <c r="B576" s="566" t="s">
        <v>1386</v>
      </c>
      <c r="E576" s="525"/>
    </row>
    <row r="577" spans="1:5" ht="18">
      <c r="A577" s="537" t="s">
        <v>1387</v>
      </c>
      <c r="B577" s="566" t="s">
        <v>1388</v>
      </c>
      <c r="E577" s="525"/>
    </row>
    <row r="578" spans="1:5" ht="18">
      <c r="A578" s="537" t="s">
        <v>1389</v>
      </c>
      <c r="B578" s="567" t="s">
        <v>1390</v>
      </c>
      <c r="E578" s="525"/>
    </row>
    <row r="579" spans="1:5" ht="18">
      <c r="A579" s="537" t="s">
        <v>1391</v>
      </c>
      <c r="B579" s="566" t="s">
        <v>1392</v>
      </c>
      <c r="E579" s="525"/>
    </row>
    <row r="580" spans="1:5" ht="18">
      <c r="A580" s="537" t="s">
        <v>1393</v>
      </c>
      <c r="B580" s="566" t="s">
        <v>1394</v>
      </c>
      <c r="E580" s="525"/>
    </row>
    <row r="581" spans="1:5" ht="18">
      <c r="A581" s="537" t="s">
        <v>1395</v>
      </c>
      <c r="B581" s="568" t="s">
        <v>1396</v>
      </c>
      <c r="E581" s="525"/>
    </row>
    <row r="582" spans="1:5" ht="18">
      <c r="A582" s="537" t="s">
        <v>1397</v>
      </c>
      <c r="B582" s="571" t="s">
        <v>1398</v>
      </c>
      <c r="E582" s="525"/>
    </row>
    <row r="583" spans="1:5" ht="18">
      <c r="A583" s="537" t="s">
        <v>1399</v>
      </c>
      <c r="B583" s="566" t="s">
        <v>1400</v>
      </c>
      <c r="E583" s="525"/>
    </row>
    <row r="584" spans="1:5" ht="18">
      <c r="A584" s="537" t="s">
        <v>1401</v>
      </c>
      <c r="B584" s="566" t="s">
        <v>1402</v>
      </c>
      <c r="E584" s="525"/>
    </row>
    <row r="585" spans="1:5" ht="18">
      <c r="A585" s="537" t="s">
        <v>1403</v>
      </c>
      <c r="B585" s="566" t="s">
        <v>1404</v>
      </c>
      <c r="E585" s="525"/>
    </row>
    <row r="586" spans="1:5" ht="18">
      <c r="A586" s="537" t="s">
        <v>1405</v>
      </c>
      <c r="B586" s="566" t="s">
        <v>1406</v>
      </c>
      <c r="E586" s="525"/>
    </row>
    <row r="587" spans="1:5" ht="18">
      <c r="A587" s="537" t="s">
        <v>1407</v>
      </c>
      <c r="B587" s="566" t="s">
        <v>1408</v>
      </c>
      <c r="E587" s="525"/>
    </row>
    <row r="588" spans="1:5" ht="18">
      <c r="A588" s="537" t="s">
        <v>1409</v>
      </c>
      <c r="B588" s="566" t="s">
        <v>1410</v>
      </c>
      <c r="E588" s="525"/>
    </row>
    <row r="589" spans="1:5" ht="18">
      <c r="A589" s="537" t="s">
        <v>1411</v>
      </c>
      <c r="B589" s="566" t="s">
        <v>1412</v>
      </c>
      <c r="E589" s="525"/>
    </row>
    <row r="590" spans="1:5" ht="18">
      <c r="A590" s="537" t="s">
        <v>1413</v>
      </c>
      <c r="B590" s="567" t="s">
        <v>1414</v>
      </c>
      <c r="E590" s="525"/>
    </row>
    <row r="591" spans="1:5" ht="18">
      <c r="A591" s="537" t="s">
        <v>1415</v>
      </c>
      <c r="B591" s="566" t="s">
        <v>1416</v>
      </c>
      <c r="E591" s="525"/>
    </row>
    <row r="592" spans="1:5" ht="18">
      <c r="A592" s="537" t="s">
        <v>1417</v>
      </c>
      <c r="B592" s="566" t="s">
        <v>1418</v>
      </c>
      <c r="E592" s="525"/>
    </row>
    <row r="593" spans="1:5" ht="18">
      <c r="A593" s="537" t="s">
        <v>1419</v>
      </c>
      <c r="B593" s="566" t="s">
        <v>1420</v>
      </c>
      <c r="E593" s="525"/>
    </row>
    <row r="594" spans="1:5" ht="18">
      <c r="A594" s="537" t="s">
        <v>1421</v>
      </c>
      <c r="B594" s="566" t="s">
        <v>1422</v>
      </c>
      <c r="E594" s="525"/>
    </row>
    <row r="595" spans="1:5" ht="18">
      <c r="A595" s="537" t="s">
        <v>1423</v>
      </c>
      <c r="B595" s="566" t="s">
        <v>1424</v>
      </c>
      <c r="E595" s="525"/>
    </row>
    <row r="596" spans="1:5" ht="18">
      <c r="A596" s="537" t="s">
        <v>1425</v>
      </c>
      <c r="B596" s="566" t="s">
        <v>1426</v>
      </c>
      <c r="E596" s="525"/>
    </row>
    <row r="597" spans="1:5" ht="18">
      <c r="A597" s="537" t="s">
        <v>1427</v>
      </c>
      <c r="B597" s="566" t="s">
        <v>1428</v>
      </c>
      <c r="E597" s="525"/>
    </row>
    <row r="598" spans="1:5" ht="18">
      <c r="A598" s="537" t="s">
        <v>1429</v>
      </c>
      <c r="B598" s="566" t="s">
        <v>1430</v>
      </c>
      <c r="E598" s="525"/>
    </row>
    <row r="599" spans="1:5" ht="18">
      <c r="A599" s="537" t="s">
        <v>1431</v>
      </c>
      <c r="B599" s="572" t="s">
        <v>1432</v>
      </c>
      <c r="E599" s="525"/>
    </row>
    <row r="600" spans="1:5" ht="18">
      <c r="A600" s="537" t="s">
        <v>1433</v>
      </c>
      <c r="B600" s="565" t="s">
        <v>1434</v>
      </c>
      <c r="E600" s="525"/>
    </row>
    <row r="601" spans="1:5" ht="18">
      <c r="A601" s="537" t="s">
        <v>1435</v>
      </c>
      <c r="B601" s="566" t="s">
        <v>1436</v>
      </c>
      <c r="E601" s="525"/>
    </row>
    <row r="602" spans="1:5" ht="18">
      <c r="A602" s="537" t="s">
        <v>1437</v>
      </c>
      <c r="B602" s="566" t="s">
        <v>1438</v>
      </c>
      <c r="E602" s="525"/>
    </row>
    <row r="603" spans="1:5" ht="18">
      <c r="A603" s="537" t="s">
        <v>1439</v>
      </c>
      <c r="B603" s="566" t="s">
        <v>1440</v>
      </c>
      <c r="E603" s="525"/>
    </row>
    <row r="604" spans="1:5" ht="18">
      <c r="A604" s="537" t="s">
        <v>1441</v>
      </c>
      <c r="B604" s="567" t="s">
        <v>1442</v>
      </c>
      <c r="E604" s="525"/>
    </row>
    <row r="605" spans="1:5" ht="18">
      <c r="A605" s="537" t="s">
        <v>1443</v>
      </c>
      <c r="B605" s="566" t="s">
        <v>1444</v>
      </c>
      <c r="E605" s="525"/>
    </row>
    <row r="606" spans="1:5" ht="18">
      <c r="A606" s="537" t="s">
        <v>1445</v>
      </c>
      <c r="B606" s="568" t="s">
        <v>1446</v>
      </c>
      <c r="E606" s="525"/>
    </row>
    <row r="607" spans="1:5" ht="18">
      <c r="A607" s="537" t="s">
        <v>1447</v>
      </c>
      <c r="B607" s="565" t="s">
        <v>1448</v>
      </c>
      <c r="E607" s="525"/>
    </row>
    <row r="608" spans="1:5" ht="18">
      <c r="A608" s="537" t="s">
        <v>1449</v>
      </c>
      <c r="B608" s="566" t="s">
        <v>1166</v>
      </c>
      <c r="E608" s="525"/>
    </row>
    <row r="609" spans="1:5" ht="18">
      <c r="A609" s="537" t="s">
        <v>1450</v>
      </c>
      <c r="B609" s="566" t="s">
        <v>1451</v>
      </c>
      <c r="E609" s="525"/>
    </row>
    <row r="610" spans="1:5" ht="18">
      <c r="A610" s="537" t="s">
        <v>1452</v>
      </c>
      <c r="B610" s="566" t="s">
        <v>1453</v>
      </c>
      <c r="E610" s="525"/>
    </row>
    <row r="611" spans="1:5" ht="18">
      <c r="A611" s="537" t="s">
        <v>1454</v>
      </c>
      <c r="B611" s="566" t="s">
        <v>1455</v>
      </c>
      <c r="E611" s="525"/>
    </row>
    <row r="612" spans="1:5" ht="18">
      <c r="A612" s="537" t="s">
        <v>1456</v>
      </c>
      <c r="B612" s="567" t="s">
        <v>1457</v>
      </c>
      <c r="E612" s="525"/>
    </row>
    <row r="613" spans="1:5" ht="18">
      <c r="A613" s="537" t="s">
        <v>1458</v>
      </c>
      <c r="B613" s="566" t="s">
        <v>1459</v>
      </c>
      <c r="E613" s="525"/>
    </row>
    <row r="614" spans="1:5" ht="18">
      <c r="A614" s="537" t="s">
        <v>1460</v>
      </c>
      <c r="B614" s="568" t="s">
        <v>1461</v>
      </c>
      <c r="E614" s="525"/>
    </row>
    <row r="615" spans="1:5" ht="18">
      <c r="A615" s="537" t="s">
        <v>1462</v>
      </c>
      <c r="B615" s="565" t="s">
        <v>1463</v>
      </c>
      <c r="E615" s="525"/>
    </row>
    <row r="616" spans="1:5" ht="18">
      <c r="A616" s="537" t="s">
        <v>1464</v>
      </c>
      <c r="B616" s="566" t="s">
        <v>1465</v>
      </c>
      <c r="E616" s="525"/>
    </row>
    <row r="617" spans="1:5" ht="18">
      <c r="A617" s="537" t="s">
        <v>1466</v>
      </c>
      <c r="B617" s="566" t="s">
        <v>1467</v>
      </c>
      <c r="E617" s="525"/>
    </row>
    <row r="618" spans="1:5" ht="18">
      <c r="A618" s="537" t="s">
        <v>1468</v>
      </c>
      <c r="B618" s="566" t="s">
        <v>1469</v>
      </c>
      <c r="E618" s="525"/>
    </row>
    <row r="619" spans="1:5" ht="18">
      <c r="A619" s="537" t="s">
        <v>1470</v>
      </c>
      <c r="B619" s="567" t="s">
        <v>1471</v>
      </c>
      <c r="E619" s="525"/>
    </row>
    <row r="620" spans="1:5" ht="18">
      <c r="A620" s="537" t="s">
        <v>1472</v>
      </c>
      <c r="B620" s="566" t="s">
        <v>1473</v>
      </c>
      <c r="E620" s="525"/>
    </row>
    <row r="621" spans="1:5" ht="18">
      <c r="A621" s="537" t="s">
        <v>1474</v>
      </c>
      <c r="B621" s="568" t="s">
        <v>1475</v>
      </c>
      <c r="E621" s="525"/>
    </row>
    <row r="622" spans="1:5" ht="18">
      <c r="A622" s="537" t="s">
        <v>1476</v>
      </c>
      <c r="B622" s="565" t="s">
        <v>1477</v>
      </c>
      <c r="E622" s="525"/>
    </row>
    <row r="623" spans="1:5" ht="18">
      <c r="A623" s="537" t="s">
        <v>1478</v>
      </c>
      <c r="B623" s="566" t="s">
        <v>1479</v>
      </c>
      <c r="E623" s="525"/>
    </row>
    <row r="624" spans="1:5" ht="18">
      <c r="A624" s="537" t="s">
        <v>1480</v>
      </c>
      <c r="B624" s="567" t="s">
        <v>1481</v>
      </c>
      <c r="E624" s="525"/>
    </row>
    <row r="625" spans="1:5" ht="18">
      <c r="A625" s="537" t="s">
        <v>1482</v>
      </c>
      <c r="B625" s="568" t="s">
        <v>1483</v>
      </c>
      <c r="E625" s="525"/>
    </row>
    <row r="626" spans="1:5" ht="18">
      <c r="A626" s="537" t="s">
        <v>1484</v>
      </c>
      <c r="B626" s="565" t="s">
        <v>1485</v>
      </c>
      <c r="E626" s="525"/>
    </row>
    <row r="627" spans="1:5" ht="18">
      <c r="A627" s="537" t="s">
        <v>1486</v>
      </c>
      <c r="B627" s="566" t="s">
        <v>1487</v>
      </c>
      <c r="E627" s="525"/>
    </row>
    <row r="628" spans="1:5" ht="18">
      <c r="A628" s="537" t="s">
        <v>1488</v>
      </c>
      <c r="B628" s="566" t="s">
        <v>1489</v>
      </c>
      <c r="E628" s="525"/>
    </row>
    <row r="629" spans="1:5" ht="18">
      <c r="A629" s="537" t="s">
        <v>1490</v>
      </c>
      <c r="B629" s="566" t="s">
        <v>1491</v>
      </c>
      <c r="E629" s="525"/>
    </row>
    <row r="630" spans="1:5" ht="18">
      <c r="A630" s="537" t="s">
        <v>1492</v>
      </c>
      <c r="B630" s="566" t="s">
        <v>1493</v>
      </c>
      <c r="E630" s="525"/>
    </row>
    <row r="631" spans="1:5" ht="18">
      <c r="A631" s="537" t="s">
        <v>1494</v>
      </c>
      <c r="B631" s="566" t="s">
        <v>1495</v>
      </c>
      <c r="E631" s="525"/>
    </row>
    <row r="632" spans="1:5" ht="18">
      <c r="A632" s="537" t="s">
        <v>1496</v>
      </c>
      <c r="B632" s="566" t="s">
        <v>1497</v>
      </c>
      <c r="E632" s="525"/>
    </row>
    <row r="633" spans="1:5" ht="18">
      <c r="A633" s="537" t="s">
        <v>1498</v>
      </c>
      <c r="B633" s="566" t="s">
        <v>1499</v>
      </c>
      <c r="E633" s="525"/>
    </row>
    <row r="634" spans="1:5" ht="18">
      <c r="A634" s="537" t="s">
        <v>1500</v>
      </c>
      <c r="B634" s="567" t="s">
        <v>1501</v>
      </c>
      <c r="E634" s="525"/>
    </row>
    <row r="635" spans="1:5" ht="18">
      <c r="A635" s="537" t="s">
        <v>1502</v>
      </c>
      <c r="B635" s="568" t="s">
        <v>1503</v>
      </c>
      <c r="E635" s="525"/>
    </row>
    <row r="636" spans="1:5" ht="18">
      <c r="A636" s="537" t="s">
        <v>1504</v>
      </c>
      <c r="B636" s="565" t="s">
        <v>1505</v>
      </c>
      <c r="E636" s="525"/>
    </row>
    <row r="637" spans="1:5" ht="18">
      <c r="A637" s="537" t="s">
        <v>1506</v>
      </c>
      <c r="B637" s="566" t="s">
        <v>1507</v>
      </c>
      <c r="E637" s="525"/>
    </row>
    <row r="638" spans="1:5" ht="18">
      <c r="A638" s="537" t="s">
        <v>1508</v>
      </c>
      <c r="B638" s="566" t="s">
        <v>1509</v>
      </c>
      <c r="E638" s="525"/>
    </row>
    <row r="639" spans="1:5" ht="18">
      <c r="A639" s="537" t="s">
        <v>1510</v>
      </c>
      <c r="B639" s="566" t="s">
        <v>1511</v>
      </c>
      <c r="E639" s="525"/>
    </row>
    <row r="640" spans="1:5" ht="18">
      <c r="A640" s="537" t="s">
        <v>1512</v>
      </c>
      <c r="B640" s="566" t="s">
        <v>1513</v>
      </c>
      <c r="E640" s="525"/>
    </row>
    <row r="641" spans="1:5" ht="18">
      <c r="A641" s="537" t="s">
        <v>1514</v>
      </c>
      <c r="B641" s="566" t="s">
        <v>1515</v>
      </c>
      <c r="E641" s="525"/>
    </row>
    <row r="642" spans="1:5" ht="18">
      <c r="A642" s="537" t="s">
        <v>1516</v>
      </c>
      <c r="B642" s="566" t="s">
        <v>1517</v>
      </c>
      <c r="E642" s="525"/>
    </row>
    <row r="643" spans="1:5" ht="18">
      <c r="A643" s="537" t="s">
        <v>1518</v>
      </c>
      <c r="B643" s="566" t="s">
        <v>1519</v>
      </c>
      <c r="E643" s="525"/>
    </row>
    <row r="644" spans="1:5" ht="18">
      <c r="A644" s="537" t="s">
        <v>1520</v>
      </c>
      <c r="B644" s="566" t="s">
        <v>1521</v>
      </c>
      <c r="E644" s="525"/>
    </row>
    <row r="645" spans="1:5" ht="18">
      <c r="A645" s="537" t="s">
        <v>1522</v>
      </c>
      <c r="B645" s="566" t="s">
        <v>1523</v>
      </c>
      <c r="E645" s="525"/>
    </row>
    <row r="646" spans="1:5" ht="18">
      <c r="A646" s="537" t="s">
        <v>1524</v>
      </c>
      <c r="B646" s="566" t="s">
        <v>1525</v>
      </c>
      <c r="E646" s="525"/>
    </row>
    <row r="647" spans="1:5" ht="18">
      <c r="A647" s="537" t="s">
        <v>1526</v>
      </c>
      <c r="B647" s="566" t="s">
        <v>1527</v>
      </c>
      <c r="E647" s="525"/>
    </row>
    <row r="648" spans="1:5" ht="18">
      <c r="A648" s="537" t="s">
        <v>1528</v>
      </c>
      <c r="B648" s="566" t="s">
        <v>1529</v>
      </c>
      <c r="E648" s="525"/>
    </row>
    <row r="649" spans="1:5" ht="18">
      <c r="A649" s="537" t="s">
        <v>1530</v>
      </c>
      <c r="B649" s="566" t="s">
        <v>1531</v>
      </c>
      <c r="E649" s="525"/>
    </row>
    <row r="650" spans="1:5" ht="18">
      <c r="A650" s="537" t="s">
        <v>1532</v>
      </c>
      <c r="B650" s="566" t="s">
        <v>1533</v>
      </c>
      <c r="E650" s="525"/>
    </row>
    <row r="651" spans="1:5" ht="18">
      <c r="A651" s="537" t="s">
        <v>1534</v>
      </c>
      <c r="B651" s="566" t="s">
        <v>1535</v>
      </c>
      <c r="E651" s="525"/>
    </row>
    <row r="652" spans="1:5" ht="18">
      <c r="A652" s="537" t="s">
        <v>1536</v>
      </c>
      <c r="B652" s="566" t="s">
        <v>1537</v>
      </c>
      <c r="E652" s="525"/>
    </row>
    <row r="653" spans="1:5" ht="18">
      <c r="A653" s="537" t="s">
        <v>1538</v>
      </c>
      <c r="B653" s="566" t="s">
        <v>1539</v>
      </c>
      <c r="E653" s="525"/>
    </row>
    <row r="654" spans="1:5" ht="18">
      <c r="A654" s="537" t="s">
        <v>1540</v>
      </c>
      <c r="B654" s="566" t="s">
        <v>1541</v>
      </c>
      <c r="E654" s="525"/>
    </row>
    <row r="655" spans="1:5" ht="18">
      <c r="A655" s="537" t="s">
        <v>1542</v>
      </c>
      <c r="B655" s="566" t="s">
        <v>1543</v>
      </c>
      <c r="E655" s="525"/>
    </row>
    <row r="656" spans="1:5" ht="18">
      <c r="A656" s="537" t="s">
        <v>1544</v>
      </c>
      <c r="B656" s="566" t="s">
        <v>1545</v>
      </c>
      <c r="E656" s="525"/>
    </row>
    <row r="657" spans="1:5" ht="18">
      <c r="A657" s="537" t="s">
        <v>1546</v>
      </c>
      <c r="B657" s="566" t="s">
        <v>1547</v>
      </c>
      <c r="E657" s="525"/>
    </row>
    <row r="658" spans="1:5" ht="18">
      <c r="A658" s="537" t="s">
        <v>1548</v>
      </c>
      <c r="B658" s="566" t="s">
        <v>1549</v>
      </c>
      <c r="E658" s="525"/>
    </row>
    <row r="659" spans="1:5" ht="18">
      <c r="A659" s="537" t="s">
        <v>1550</v>
      </c>
      <c r="B659" s="566" t="s">
        <v>1551</v>
      </c>
      <c r="E659" s="525"/>
    </row>
    <row r="660" spans="1:5" ht="18">
      <c r="A660" s="537" t="s">
        <v>1552</v>
      </c>
      <c r="B660" s="573" t="s">
        <v>1553</v>
      </c>
      <c r="E660" s="525"/>
    </row>
    <row r="661" spans="1:5" ht="18">
      <c r="A661" s="537" t="s">
        <v>1554</v>
      </c>
      <c r="B661" s="565" t="s">
        <v>1555</v>
      </c>
      <c r="E661" s="525"/>
    </row>
    <row r="662" spans="1:5" ht="18">
      <c r="A662" s="537" t="s">
        <v>1556</v>
      </c>
      <c r="B662" s="566" t="s">
        <v>1557</v>
      </c>
      <c r="E662" s="525"/>
    </row>
    <row r="663" spans="1:5" ht="18">
      <c r="A663" s="537" t="s">
        <v>1558</v>
      </c>
      <c r="B663" s="566" t="s">
        <v>1559</v>
      </c>
      <c r="E663" s="525"/>
    </row>
    <row r="664" spans="1:5" ht="18">
      <c r="A664" s="537" t="s">
        <v>1560</v>
      </c>
      <c r="B664" s="566" t="s">
        <v>1561</v>
      </c>
      <c r="E664" s="525"/>
    </row>
    <row r="665" spans="1:5" ht="18">
      <c r="A665" s="537" t="s">
        <v>1562</v>
      </c>
      <c r="B665" s="566" t="s">
        <v>1563</v>
      </c>
      <c r="E665" s="525"/>
    </row>
    <row r="666" spans="1:5" ht="18">
      <c r="A666" s="537" t="s">
        <v>1564</v>
      </c>
      <c r="B666" s="566" t="s">
        <v>1565</v>
      </c>
      <c r="E666" s="525"/>
    </row>
    <row r="667" spans="1:5" ht="18">
      <c r="A667" s="537" t="s">
        <v>1566</v>
      </c>
      <c r="B667" s="566" t="s">
        <v>1567</v>
      </c>
      <c r="E667" s="525"/>
    </row>
    <row r="668" spans="1:5" ht="18">
      <c r="A668" s="537" t="s">
        <v>1568</v>
      </c>
      <c r="B668" s="566" t="s">
        <v>1569</v>
      </c>
      <c r="E668" s="525"/>
    </row>
    <row r="669" spans="1:5" ht="18">
      <c r="A669" s="537" t="s">
        <v>1570</v>
      </c>
      <c r="B669" s="566" t="s">
        <v>1571</v>
      </c>
      <c r="E669" s="525"/>
    </row>
    <row r="670" spans="1:5" ht="18">
      <c r="A670" s="537" t="s">
        <v>1572</v>
      </c>
      <c r="B670" s="566" t="s">
        <v>1573</v>
      </c>
      <c r="E670" s="525"/>
    </row>
    <row r="671" spans="1:5" ht="18">
      <c r="A671" s="537" t="s">
        <v>1574</v>
      </c>
      <c r="B671" s="566" t="s">
        <v>1575</v>
      </c>
      <c r="E671" s="525"/>
    </row>
    <row r="672" spans="1:5" ht="18">
      <c r="A672" s="537" t="s">
        <v>1576</v>
      </c>
      <c r="B672" s="566" t="s">
        <v>1577</v>
      </c>
      <c r="E672" s="525"/>
    </row>
    <row r="673" spans="1:5" ht="18">
      <c r="A673" s="537" t="s">
        <v>1578</v>
      </c>
      <c r="B673" s="566" t="s">
        <v>1579</v>
      </c>
      <c r="E673" s="525"/>
    </row>
    <row r="674" spans="1:5" ht="18">
      <c r="A674" s="537" t="s">
        <v>1580</v>
      </c>
      <c r="B674" s="566" t="s">
        <v>1581</v>
      </c>
      <c r="E674" s="525"/>
    </row>
    <row r="675" spans="1:5" ht="18">
      <c r="A675" s="537" t="s">
        <v>1582</v>
      </c>
      <c r="B675" s="566" t="s">
        <v>1583</v>
      </c>
      <c r="E675" s="525"/>
    </row>
    <row r="676" spans="1:5" ht="18">
      <c r="A676" s="537" t="s">
        <v>1584</v>
      </c>
      <c r="B676" s="566" t="s">
        <v>1585</v>
      </c>
      <c r="E676" s="525"/>
    </row>
    <row r="677" spans="1:5" ht="18">
      <c r="A677" s="537" t="s">
        <v>1586</v>
      </c>
      <c r="B677" s="566" t="s">
        <v>1587</v>
      </c>
      <c r="E677" s="525"/>
    </row>
    <row r="678" spans="1:5" ht="18">
      <c r="A678" s="537" t="s">
        <v>1588</v>
      </c>
      <c r="B678" s="566" t="s">
        <v>1589</v>
      </c>
      <c r="E678" s="525"/>
    </row>
    <row r="679" spans="1:5" ht="18">
      <c r="A679" s="537" t="s">
        <v>1590</v>
      </c>
      <c r="B679" s="566" t="s">
        <v>1591</v>
      </c>
      <c r="E679" s="525"/>
    </row>
    <row r="680" spans="1:5" ht="18">
      <c r="A680" s="537" t="s">
        <v>1592</v>
      </c>
      <c r="B680" s="566" t="s">
        <v>1593</v>
      </c>
      <c r="E680" s="525"/>
    </row>
    <row r="681" spans="1:5" ht="18">
      <c r="A681" s="537" t="s">
        <v>1594</v>
      </c>
      <c r="B681" s="566" t="s">
        <v>1595</v>
      </c>
      <c r="E681" s="525"/>
    </row>
    <row r="682" spans="1:5" ht="18">
      <c r="A682" s="537" t="s">
        <v>1596</v>
      </c>
      <c r="B682" s="568" t="s">
        <v>1597</v>
      </c>
      <c r="E682" s="525"/>
    </row>
    <row r="683" spans="1:5" ht="18">
      <c r="A683" s="537" t="s">
        <v>1598</v>
      </c>
      <c r="B683" s="565" t="s">
        <v>1599</v>
      </c>
      <c r="E683" s="525"/>
    </row>
    <row r="684" spans="1:5" ht="18">
      <c r="A684" s="537" t="s">
        <v>1600</v>
      </c>
      <c r="B684" s="566" t="s">
        <v>1601</v>
      </c>
      <c r="E684" s="525"/>
    </row>
    <row r="685" spans="1:5" ht="18">
      <c r="A685" s="537" t="s">
        <v>1602</v>
      </c>
      <c r="B685" s="566" t="s">
        <v>1603</v>
      </c>
      <c r="E685" s="525"/>
    </row>
    <row r="686" spans="1:5" ht="18">
      <c r="A686" s="537" t="s">
        <v>1604</v>
      </c>
      <c r="B686" s="566" t="s">
        <v>1605</v>
      </c>
      <c r="E686" s="525"/>
    </row>
    <row r="687" spans="1:5" ht="18">
      <c r="A687" s="537" t="s">
        <v>1606</v>
      </c>
      <c r="B687" s="566" t="s">
        <v>1607</v>
      </c>
      <c r="E687" s="525"/>
    </row>
    <row r="688" spans="1:5" ht="18">
      <c r="A688" s="537" t="s">
        <v>1608</v>
      </c>
      <c r="B688" s="566" t="s">
        <v>1609</v>
      </c>
    </row>
    <row r="689" spans="1:2" ht="18">
      <c r="A689" s="537" t="s">
        <v>1610</v>
      </c>
      <c r="B689" s="566" t="s">
        <v>1611</v>
      </c>
    </row>
    <row r="690" spans="1:2" ht="18">
      <c r="A690" s="537" t="s">
        <v>1612</v>
      </c>
      <c r="B690" s="566" t="s">
        <v>1613</v>
      </c>
    </row>
    <row r="691" spans="1:2" ht="18">
      <c r="A691" s="537" t="s">
        <v>1614</v>
      </c>
      <c r="B691" s="566" t="s">
        <v>1615</v>
      </c>
    </row>
    <row r="692" spans="1:2" ht="18">
      <c r="A692" s="537" t="s">
        <v>1616</v>
      </c>
      <c r="B692" s="567" t="s">
        <v>1617</v>
      </c>
    </row>
    <row r="693" spans="1:2" ht="18">
      <c r="A693" s="537" t="s">
        <v>1618</v>
      </c>
      <c r="B693" s="568" t="s">
        <v>1619</v>
      </c>
    </row>
    <row r="694" spans="1:2" ht="18">
      <c r="A694" s="537" t="s">
        <v>1620</v>
      </c>
      <c r="B694" s="565" t="s">
        <v>1621</v>
      </c>
    </row>
    <row r="695" spans="1:2" ht="18">
      <c r="A695" s="537" t="s">
        <v>1622</v>
      </c>
      <c r="B695" s="566" t="s">
        <v>1623</v>
      </c>
    </row>
    <row r="696" spans="1:2" ht="18">
      <c r="A696" s="537" t="s">
        <v>1624</v>
      </c>
      <c r="B696" s="566" t="s">
        <v>1625</v>
      </c>
    </row>
    <row r="697" spans="1:2" ht="18">
      <c r="A697" s="537" t="s">
        <v>1626</v>
      </c>
      <c r="B697" s="566" t="s">
        <v>1627</v>
      </c>
    </row>
    <row r="698" spans="1:2" ht="18">
      <c r="A698" s="537" t="s">
        <v>1628</v>
      </c>
      <c r="B698" s="573" t="s">
        <v>1629</v>
      </c>
    </row>
    <row r="699" spans="1:2" ht="18">
      <c r="A699" s="537" t="s">
        <v>1630</v>
      </c>
      <c r="B699" s="565" t="s">
        <v>1631</v>
      </c>
    </row>
    <row r="700" spans="1:2" ht="18">
      <c r="A700" s="537" t="s">
        <v>1632</v>
      </c>
      <c r="B700" s="566" t="s">
        <v>1633</v>
      </c>
    </row>
    <row r="701" spans="1:2" ht="18">
      <c r="A701" s="537" t="s">
        <v>1634</v>
      </c>
      <c r="B701" s="566" t="s">
        <v>1635</v>
      </c>
    </row>
    <row r="702" spans="1:2" ht="18">
      <c r="A702" s="537" t="s">
        <v>1636</v>
      </c>
      <c r="B702" s="566" t="s">
        <v>1637</v>
      </c>
    </row>
    <row r="703" spans="1:2" ht="18">
      <c r="A703" s="537" t="s">
        <v>1638</v>
      </c>
      <c r="B703" s="566" t="s">
        <v>1639</v>
      </c>
    </row>
    <row r="704" spans="1:2" ht="18">
      <c r="A704" s="537" t="s">
        <v>1640</v>
      </c>
      <c r="B704" s="566" t="s">
        <v>1641</v>
      </c>
    </row>
    <row r="705" spans="1:2" ht="18">
      <c r="A705" s="537" t="s">
        <v>1642</v>
      </c>
      <c r="B705" s="566" t="s">
        <v>1643</v>
      </c>
    </row>
    <row r="706" spans="1:2" ht="18">
      <c r="A706" s="537" t="s">
        <v>1644</v>
      </c>
      <c r="B706" s="566" t="s">
        <v>1645</v>
      </c>
    </row>
    <row r="707" spans="1:2" ht="18">
      <c r="A707" s="537" t="s">
        <v>1646</v>
      </c>
      <c r="B707" s="566" t="s">
        <v>1647</v>
      </c>
    </row>
    <row r="708" spans="1:2" ht="18">
      <c r="A708" s="537" t="s">
        <v>1648</v>
      </c>
      <c r="B708" s="566" t="s">
        <v>1649</v>
      </c>
    </row>
    <row r="709" spans="1:2" ht="18">
      <c r="A709" s="537" t="s">
        <v>1650</v>
      </c>
      <c r="B709" s="573" t="s">
        <v>1651</v>
      </c>
    </row>
    <row r="710" spans="1:2" ht="18">
      <c r="A710" s="537" t="s">
        <v>1652</v>
      </c>
      <c r="B710" s="565" t="s">
        <v>1653</v>
      </c>
    </row>
    <row r="711" spans="1:2" ht="18">
      <c r="A711" s="537" t="s">
        <v>1654</v>
      </c>
      <c r="B711" s="566" t="s">
        <v>1655</v>
      </c>
    </row>
    <row r="712" spans="1:2" ht="18">
      <c r="A712" s="537" t="s">
        <v>1656</v>
      </c>
      <c r="B712" s="566" t="s">
        <v>1657</v>
      </c>
    </row>
    <row r="713" spans="1:2" ht="18">
      <c r="A713" s="537" t="s">
        <v>1658</v>
      </c>
      <c r="B713" s="566" t="s">
        <v>1659</v>
      </c>
    </row>
    <row r="714" spans="1:2" ht="18">
      <c r="A714" s="537" t="s">
        <v>1660</v>
      </c>
      <c r="B714" s="566" t="s">
        <v>1661</v>
      </c>
    </row>
    <row r="715" spans="1:2" ht="18">
      <c r="A715" s="537" t="s">
        <v>1662</v>
      </c>
      <c r="B715" s="566" t="s">
        <v>1663</v>
      </c>
    </row>
    <row r="716" spans="1:2" ht="18">
      <c r="A716" s="537" t="s">
        <v>1664</v>
      </c>
      <c r="B716" s="566" t="s">
        <v>1665</v>
      </c>
    </row>
    <row r="717" spans="1:2" ht="18">
      <c r="A717" s="537" t="s">
        <v>1666</v>
      </c>
      <c r="B717" s="566" t="s">
        <v>1667</v>
      </c>
    </row>
    <row r="718" spans="1:2" ht="18">
      <c r="A718" s="537" t="s">
        <v>1668</v>
      </c>
      <c r="B718" s="566" t="s">
        <v>1669</v>
      </c>
    </row>
    <row r="719" spans="1:2" ht="18">
      <c r="A719" s="537" t="s">
        <v>1670</v>
      </c>
      <c r="B719" s="573" t="s">
        <v>1671</v>
      </c>
    </row>
    <row r="720" spans="1:2" ht="18">
      <c r="A720" s="537" t="s">
        <v>1672</v>
      </c>
      <c r="B720" s="565" t="s">
        <v>1673</v>
      </c>
    </row>
    <row r="721" spans="1:3" ht="18">
      <c r="A721" s="537" t="s">
        <v>1674</v>
      </c>
      <c r="B721" s="566" t="s">
        <v>1675</v>
      </c>
    </row>
    <row r="722" spans="1:3" ht="18">
      <c r="A722" s="537" t="s">
        <v>1676</v>
      </c>
      <c r="B722" s="566" t="s">
        <v>1677</v>
      </c>
    </row>
    <row r="723" spans="1:3" ht="18">
      <c r="A723" s="537" t="s">
        <v>1678</v>
      </c>
      <c r="B723" s="566" t="s">
        <v>1679</v>
      </c>
    </row>
    <row r="724" spans="1:3" ht="18">
      <c r="A724" s="537" t="s">
        <v>1680</v>
      </c>
      <c r="B724" s="573" t="s">
        <v>1681</v>
      </c>
    </row>
    <row r="725" spans="1:3" ht="18">
      <c r="A725" s="574"/>
      <c r="B725" s="575"/>
    </row>
    <row r="726" spans="1:3">
      <c r="A726" s="576" t="s">
        <v>541</v>
      </c>
      <c r="B726" s="577" t="s">
        <v>1682</v>
      </c>
      <c r="C726" s="576" t="s">
        <v>541</v>
      </c>
    </row>
    <row r="727" spans="1:3">
      <c r="A727" s="578"/>
      <c r="B727" s="579">
        <v>44592</v>
      </c>
      <c r="C727" s="578" t="s">
        <v>1683</v>
      </c>
    </row>
    <row r="728" spans="1:3">
      <c r="A728" s="578"/>
      <c r="B728" s="579">
        <v>44620</v>
      </c>
      <c r="C728" s="578" t="s">
        <v>1684</v>
      </c>
    </row>
    <row r="729" spans="1:3">
      <c r="A729" s="578"/>
      <c r="B729" s="579">
        <v>44651</v>
      </c>
      <c r="C729" s="578" t="s">
        <v>1685</v>
      </c>
    </row>
    <row r="730" spans="1:3">
      <c r="A730" s="578"/>
      <c r="B730" s="579">
        <v>44681</v>
      </c>
      <c r="C730" s="578" t="s">
        <v>1686</v>
      </c>
    </row>
    <row r="731" spans="1:3">
      <c r="A731" s="578"/>
      <c r="B731" s="579">
        <v>44712</v>
      </c>
      <c r="C731" s="578" t="s">
        <v>1687</v>
      </c>
    </row>
    <row r="732" spans="1:3">
      <c r="A732" s="578"/>
      <c r="B732" s="579">
        <v>44742</v>
      </c>
      <c r="C732" s="578" t="s">
        <v>1688</v>
      </c>
    </row>
    <row r="733" spans="1:3">
      <c r="A733" s="578"/>
      <c r="B733" s="579">
        <v>44773</v>
      </c>
      <c r="C733" s="578" t="s">
        <v>1689</v>
      </c>
    </row>
    <row r="734" spans="1:3">
      <c r="A734" s="578"/>
      <c r="B734" s="579">
        <v>44804</v>
      </c>
      <c r="C734" s="578" t="s">
        <v>1690</v>
      </c>
    </row>
    <row r="735" spans="1:3">
      <c r="A735" s="578"/>
      <c r="B735" s="579">
        <v>44834</v>
      </c>
      <c r="C735" s="578" t="s">
        <v>1691</v>
      </c>
    </row>
    <row r="736" spans="1:3">
      <c r="A736" s="578"/>
      <c r="B736" s="579">
        <v>44865</v>
      </c>
      <c r="C736" s="578" t="s">
        <v>1692</v>
      </c>
    </row>
    <row r="737" spans="1:3">
      <c r="A737" s="578"/>
      <c r="B737" s="579">
        <v>44895</v>
      </c>
      <c r="C737" s="578" t="s">
        <v>1693</v>
      </c>
    </row>
    <row r="738" spans="1:3">
      <c r="A738" s="578"/>
      <c r="B738" s="579">
        <v>44926</v>
      </c>
      <c r="C738" s="578" t="s">
        <v>1694</v>
      </c>
    </row>
  </sheetData>
  <sheetProtection password="81B0" sheet="1" objects="1" scenarios="1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D27"/>
  <sheetViews>
    <sheetView workbookViewId="0">
      <selection activeCell="D33" sqref="D33"/>
    </sheetView>
  </sheetViews>
  <sheetFormatPr defaultColWidth="10.109375" defaultRowHeight="13.2"/>
  <cols>
    <col min="1" max="1" width="76.109375" customWidth="1"/>
    <col min="2" max="2" width="4.5546875" customWidth="1"/>
    <col min="4" max="4" width="80.21875" customWidth="1"/>
  </cols>
  <sheetData>
    <row r="1" spans="1:4">
      <c r="A1" t="s">
        <v>1695</v>
      </c>
    </row>
    <row r="2" spans="1:4">
      <c r="A2" t="s">
        <v>1696</v>
      </c>
      <c r="B2">
        <v>101</v>
      </c>
      <c r="D2" t="s">
        <v>1697</v>
      </c>
    </row>
    <row r="3" spans="1:4">
      <c r="A3" t="s">
        <v>1698</v>
      </c>
      <c r="B3">
        <v>102</v>
      </c>
      <c r="D3" t="s">
        <v>1699</v>
      </c>
    </row>
    <row r="4" spans="1:4">
      <c r="A4" t="s">
        <v>1700</v>
      </c>
      <c r="B4">
        <v>103</v>
      </c>
      <c r="D4" t="s">
        <v>1701</v>
      </c>
    </row>
    <row r="5" spans="1:4">
      <c r="A5" t="s">
        <v>1702</v>
      </c>
      <c r="B5">
        <v>201</v>
      </c>
      <c r="D5" t="s">
        <v>1703</v>
      </c>
    </row>
    <row r="6" spans="1:4">
      <c r="A6" t="s">
        <v>1704</v>
      </c>
      <c r="B6">
        <v>202</v>
      </c>
      <c r="D6" t="s">
        <v>1705</v>
      </c>
    </row>
    <row r="7" spans="1:4">
      <c r="A7" t="s">
        <v>1706</v>
      </c>
      <c r="B7">
        <v>203</v>
      </c>
      <c r="D7" t="s">
        <v>1707</v>
      </c>
    </row>
    <row r="8" spans="1:4">
      <c r="A8" t="s">
        <v>1708</v>
      </c>
      <c r="B8">
        <v>204</v>
      </c>
      <c r="D8" t="s">
        <v>1709</v>
      </c>
    </row>
    <row r="9" spans="1:4">
      <c r="A9" t="s">
        <v>1710</v>
      </c>
      <c r="B9">
        <v>205</v>
      </c>
      <c r="D9" t="s">
        <v>1711</v>
      </c>
    </row>
    <row r="10" spans="1:4">
      <c r="A10" t="s">
        <v>1712</v>
      </c>
      <c r="B10">
        <v>301</v>
      </c>
      <c r="D10" t="s">
        <v>1713</v>
      </c>
    </row>
    <row r="11" spans="1:4">
      <c r="A11" t="s">
        <v>1714</v>
      </c>
      <c r="B11">
        <v>401</v>
      </c>
      <c r="D11" t="s">
        <v>1715</v>
      </c>
    </row>
    <row r="12" spans="1:4">
      <c r="A12" t="s">
        <v>671</v>
      </c>
      <c r="B12">
        <v>501</v>
      </c>
      <c r="D12" t="s">
        <v>1716</v>
      </c>
    </row>
    <row r="13" spans="1:4">
      <c r="A13" t="s">
        <v>1717</v>
      </c>
      <c r="B13">
        <v>502</v>
      </c>
      <c r="D13" t="s">
        <v>1718</v>
      </c>
    </row>
    <row r="14" spans="1:4">
      <c r="A14" t="s">
        <v>1719</v>
      </c>
      <c r="B14">
        <v>503</v>
      </c>
      <c r="D14" t="s">
        <v>1720</v>
      </c>
    </row>
    <row r="15" spans="1:4">
      <c r="A15" t="s">
        <v>1721</v>
      </c>
      <c r="B15">
        <v>601</v>
      </c>
      <c r="D15" t="s">
        <v>1722</v>
      </c>
    </row>
    <row r="16" spans="1:4">
      <c r="A16" t="s">
        <v>1723</v>
      </c>
      <c r="B16">
        <v>602</v>
      </c>
      <c r="D16" t="s">
        <v>1724</v>
      </c>
    </row>
    <row r="17" spans="1:4">
      <c r="A17" t="s">
        <v>1725</v>
      </c>
      <c r="B17">
        <v>701</v>
      </c>
      <c r="D17" t="s">
        <v>1726</v>
      </c>
    </row>
    <row r="18" spans="1:4">
      <c r="A18" t="s">
        <v>1727</v>
      </c>
      <c r="B18">
        <v>702</v>
      </c>
      <c r="D18" t="s">
        <v>1728</v>
      </c>
    </row>
    <row r="19" spans="1:4">
      <c r="A19" t="s">
        <v>1729</v>
      </c>
      <c r="B19">
        <v>703</v>
      </c>
      <c r="D19" t="s">
        <v>1730</v>
      </c>
    </row>
    <row r="20" spans="1:4">
      <c r="A20" t="s">
        <v>1731</v>
      </c>
      <c r="B20">
        <v>704</v>
      </c>
      <c r="D20" t="s">
        <v>1732</v>
      </c>
    </row>
    <row r="21" spans="1:4">
      <c r="A21" t="s">
        <v>1733</v>
      </c>
      <c r="B21">
        <v>801</v>
      </c>
      <c r="D21" t="s">
        <v>1734</v>
      </c>
    </row>
    <row r="22" spans="1:4">
      <c r="A22" t="s">
        <v>1735</v>
      </c>
      <c r="B22">
        <v>802</v>
      </c>
      <c r="D22" t="s">
        <v>1736</v>
      </c>
    </row>
    <row r="23" spans="1:4">
      <c r="A23" t="s">
        <v>1737</v>
      </c>
      <c r="B23">
        <v>803</v>
      </c>
      <c r="D23" t="s">
        <v>1738</v>
      </c>
    </row>
    <row r="24" spans="1:4">
      <c r="A24" t="s">
        <v>1739</v>
      </c>
      <c r="B24">
        <v>804</v>
      </c>
      <c r="D24" t="s">
        <v>1740</v>
      </c>
    </row>
    <row r="25" spans="1:4">
      <c r="A25" t="s">
        <v>1741</v>
      </c>
      <c r="B25">
        <v>805</v>
      </c>
      <c r="D25" t="s">
        <v>1742</v>
      </c>
    </row>
    <row r="26" spans="1:4">
      <c r="A26" t="s">
        <v>1743</v>
      </c>
      <c r="B26">
        <v>806</v>
      </c>
      <c r="D26" t="s">
        <v>1744</v>
      </c>
    </row>
    <row r="27" spans="1:4">
      <c r="A27" t="s">
        <v>1745</v>
      </c>
      <c r="B27">
        <v>901</v>
      </c>
      <c r="D27" t="s">
        <v>1746</v>
      </c>
    </row>
  </sheetData>
  <sheetProtection password="81B0" sheet="1" insertColumns="0" insertRows="0" deleteColumns="0" deleteRows="0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3"/>
  <dimension ref="A1:U1851"/>
  <sheetViews>
    <sheetView topLeftCell="V1" zoomScale="75" zoomScaleNormal="75" workbookViewId="0">
      <selection activeCell="AG5" sqref="AG5"/>
    </sheetView>
  </sheetViews>
  <sheetFormatPr defaultColWidth="9.109375" defaultRowHeight="13.2"/>
  <cols>
    <col min="1" max="1" width="10.21875" style="580" hidden="1" customWidth="1"/>
    <col min="2" max="2" width="9.6640625" style="580" hidden="1" customWidth="1"/>
    <col min="3" max="3" width="18.109375" style="580" hidden="1" customWidth="1"/>
    <col min="4" max="4" width="11.5546875" style="580" hidden="1" customWidth="1"/>
    <col min="5" max="5" width="13.88671875" style="580" hidden="1" customWidth="1"/>
    <col min="6" max="6" width="15.5546875" style="580" hidden="1" customWidth="1"/>
    <col min="7" max="7" width="12.109375" style="580" hidden="1" customWidth="1"/>
    <col min="8" max="8" width="12.6640625" style="580" hidden="1" customWidth="1"/>
    <col min="9" max="9" width="7.109375" style="581" hidden="1" customWidth="1"/>
    <col min="10" max="10" width="13.21875" style="581" hidden="1" customWidth="1"/>
    <col min="11" max="11" width="90.44140625" style="582" hidden="1" customWidth="1"/>
    <col min="12" max="12" width="23.109375" style="583" hidden="1" customWidth="1"/>
    <col min="13" max="16" width="15" style="583" hidden="1" customWidth="1"/>
    <col min="17" max="17" width="16.5546875" style="584" hidden="1" customWidth="1"/>
    <col min="18" max="18" width="2.6640625" style="584" hidden="1" customWidth="1"/>
    <col min="19" max="20" width="9.109375" style="584" hidden="1" customWidth="1"/>
    <col min="21" max="21" width="9" style="584" hidden="1" customWidth="1"/>
    <col min="22" max="16384" width="9.109375" style="584"/>
  </cols>
  <sheetData>
    <row r="1" spans="1:18">
      <c r="A1" s="580" t="s">
        <v>1747</v>
      </c>
      <c r="B1" s="580">
        <v>137</v>
      </c>
      <c r="I1" s="580"/>
    </row>
    <row r="2" spans="1:18">
      <c r="A2" s="580" t="s">
        <v>1748</v>
      </c>
      <c r="B2" s="580" t="s">
        <v>1749</v>
      </c>
      <c r="I2" s="580"/>
    </row>
    <row r="3" spans="1:18">
      <c r="A3" s="580" t="s">
        <v>1750</v>
      </c>
      <c r="B3" s="580" t="s">
        <v>1763</v>
      </c>
      <c r="I3" s="580"/>
    </row>
    <row r="4" spans="1:18" ht="15.6">
      <c r="A4" s="580" t="s">
        <v>1751</v>
      </c>
      <c r="B4" s="580" t="s">
        <v>1752</v>
      </c>
      <c r="C4" s="585"/>
      <c r="I4" s="580"/>
    </row>
    <row r="5" spans="1:18" ht="31.5" customHeight="1">
      <c r="A5" s="580" t="s">
        <v>1753</v>
      </c>
      <c r="B5" s="586"/>
      <c r="C5" s="586"/>
    </row>
    <row r="6" spans="1:18">
      <c r="A6" s="587"/>
      <c r="B6" s="588"/>
    </row>
    <row r="8" spans="1:18">
      <c r="B8" s="580" t="s">
        <v>1754</v>
      </c>
      <c r="I8" s="580"/>
    </row>
    <row r="9" spans="1:18">
      <c r="I9" s="580"/>
    </row>
    <row r="10" spans="1:18">
      <c r="I10" s="580"/>
    </row>
    <row r="11" spans="1:18" ht="18">
      <c r="A11" s="580" t="s">
        <v>1755</v>
      </c>
      <c r="I11" s="589"/>
      <c r="J11" s="589"/>
      <c r="K11" s="589"/>
      <c r="L11" s="590"/>
      <c r="M11" s="590"/>
      <c r="N11" s="590"/>
      <c r="O11" s="590"/>
      <c r="P11" s="590"/>
      <c r="Q11" s="591"/>
      <c r="R11" s="591"/>
    </row>
    <row r="12" spans="1:18" ht="15.6">
      <c r="A12" s="580">
        <v>1</v>
      </c>
      <c r="I12" s="293"/>
      <c r="J12" s="293"/>
      <c r="K12" s="360"/>
      <c r="L12" s="592"/>
      <c r="M12" s="592"/>
      <c r="N12" s="592"/>
      <c r="O12" s="592"/>
      <c r="P12" s="592"/>
      <c r="Q12" s="3" t="str">
        <f>(IF(OR($E12&lt;&gt;0,$F12&lt;&gt;0,$G12&lt;&gt;0,$H12&lt;&gt;0,$I12&lt;&gt;0),$J$2,""))</f>
        <v/>
      </c>
      <c r="R12" s="4"/>
    </row>
    <row r="13" spans="1:18" ht="15.6">
      <c r="A13" s="580">
        <v>2</v>
      </c>
      <c r="I13" s="293"/>
      <c r="J13" s="593"/>
      <c r="K13" s="594"/>
      <c r="L13" s="592"/>
      <c r="M13" s="592"/>
      <c r="N13" s="592"/>
      <c r="O13" s="592"/>
      <c r="P13" s="592"/>
      <c r="Q13" s="3">
        <v>1</v>
      </c>
      <c r="R13" s="4"/>
    </row>
    <row r="14" spans="1:18" ht="37.5" customHeight="1">
      <c r="A14" s="580">
        <v>3</v>
      </c>
      <c r="H14" s="595"/>
      <c r="I14" s="734">
        <f>$B$7</f>
        <v>0</v>
      </c>
      <c r="J14" s="734"/>
      <c r="K14" s="734"/>
      <c r="L14" s="596"/>
      <c r="M14" s="147"/>
      <c r="N14" s="147"/>
      <c r="O14" s="147"/>
      <c r="P14" s="147"/>
      <c r="Q14" s="3">
        <v>1</v>
      </c>
      <c r="R14" s="4"/>
    </row>
    <row r="15" spans="1:18" ht="15.6">
      <c r="A15" s="580">
        <v>4</v>
      </c>
      <c r="I15" s="142"/>
      <c r="J15" s="257"/>
      <c r="K15" s="263"/>
      <c r="L15" s="597" t="s">
        <v>9</v>
      </c>
      <c r="M15" s="597" t="s">
        <v>10</v>
      </c>
      <c r="N15" s="598" t="s">
        <v>1756</v>
      </c>
      <c r="O15" s="599"/>
      <c r="P15" s="600"/>
      <c r="Q15" s="3">
        <v>1</v>
      </c>
      <c r="R15" s="4"/>
    </row>
    <row r="16" spans="1:18" ht="18.75" customHeight="1">
      <c r="A16" s="580">
        <v>5</v>
      </c>
      <c r="I16" s="696">
        <f>$B$9</f>
        <v>0</v>
      </c>
      <c r="J16" s="696"/>
      <c r="K16" s="696"/>
      <c r="L16" s="20">
        <f>$E$9</f>
        <v>0</v>
      </c>
      <c r="M16" s="21">
        <f>$F$9</f>
        <v>0</v>
      </c>
      <c r="N16" s="147"/>
      <c r="O16" s="147"/>
      <c r="P16" s="147"/>
      <c r="Q16" s="3">
        <v>1</v>
      </c>
      <c r="R16" s="4"/>
    </row>
    <row r="17" spans="1:18" ht="15.6">
      <c r="A17" s="580">
        <v>6</v>
      </c>
      <c r="I17" s="142">
        <f>$B$10</f>
        <v>0</v>
      </c>
      <c r="J17" s="142"/>
      <c r="K17" s="143"/>
      <c r="L17" s="147"/>
      <c r="M17" s="147"/>
      <c r="N17" s="147"/>
      <c r="O17" s="147"/>
      <c r="P17" s="147"/>
      <c r="Q17" s="3">
        <v>1</v>
      </c>
      <c r="R17" s="4"/>
    </row>
    <row r="18" spans="1:18" ht="15.6">
      <c r="A18" s="580">
        <v>7</v>
      </c>
      <c r="I18" s="142"/>
      <c r="J18" s="142"/>
      <c r="K18" s="143"/>
      <c r="L18" s="147"/>
      <c r="M18" s="147"/>
      <c r="N18" s="147"/>
      <c r="O18" s="147"/>
      <c r="P18" s="147"/>
      <c r="Q18" s="3">
        <v>1</v>
      </c>
      <c r="R18" s="4"/>
    </row>
    <row r="19" spans="1:18" ht="18.75" customHeight="1">
      <c r="A19" s="580">
        <v>8</v>
      </c>
      <c r="I19" s="735">
        <f>$B$12</f>
        <v>0</v>
      </c>
      <c r="J19" s="735"/>
      <c r="K19" s="735"/>
      <c r="L19" s="601" t="s">
        <v>174</v>
      </c>
      <c r="M19" s="602">
        <f>$F$12</f>
        <v>0</v>
      </c>
      <c r="N19" s="147"/>
      <c r="O19" s="147"/>
      <c r="P19" s="147"/>
      <c r="Q19" s="3">
        <v>1</v>
      </c>
      <c r="R19" s="4"/>
    </row>
    <row r="20" spans="1:18" ht="15.6">
      <c r="A20" s="580">
        <v>9</v>
      </c>
      <c r="I20" s="144">
        <f>$B$13</f>
        <v>0</v>
      </c>
      <c r="J20" s="142"/>
      <c r="K20" s="143"/>
      <c r="L20" s="596"/>
      <c r="M20" s="147"/>
      <c r="N20" s="147"/>
      <c r="O20" s="147"/>
      <c r="P20" s="147"/>
      <c r="Q20" s="3">
        <v>1</v>
      </c>
      <c r="R20" s="4"/>
    </row>
    <row r="21" spans="1:18" ht="15.6">
      <c r="A21" s="580">
        <v>10</v>
      </c>
      <c r="I21" s="146"/>
      <c r="J21" s="147"/>
      <c r="K21" s="295"/>
      <c r="L21" s="136"/>
      <c r="M21" s="136"/>
      <c r="N21" s="136"/>
      <c r="O21" s="136"/>
      <c r="P21" s="136"/>
      <c r="Q21" s="3">
        <v>1</v>
      </c>
      <c r="R21" s="4"/>
    </row>
    <row r="22" spans="1:18" ht="15.6">
      <c r="A22" s="580">
        <v>11</v>
      </c>
      <c r="I22" s="142"/>
      <c r="J22" s="257"/>
      <c r="K22" s="263"/>
      <c r="L22" s="147"/>
      <c r="M22" s="147"/>
      <c r="N22" s="147"/>
      <c r="O22" s="147"/>
      <c r="P22" s="147"/>
      <c r="Q22" s="3">
        <v>1</v>
      </c>
      <c r="R22" s="4"/>
    </row>
    <row r="23" spans="1:18" ht="19.5" customHeight="1">
      <c r="A23" s="580">
        <v>12</v>
      </c>
      <c r="I23" s="152"/>
      <c r="J23" s="153"/>
      <c r="K23" s="603" t="s">
        <v>1757</v>
      </c>
      <c r="L23" s="35">
        <f>$E$19</f>
        <v>0</v>
      </c>
      <c r="M23" s="36">
        <f>$F$19</f>
        <v>0</v>
      </c>
      <c r="N23" s="36">
        <f>$G$19</f>
        <v>0</v>
      </c>
      <c r="O23" s="36">
        <f>$H$19</f>
        <v>0</v>
      </c>
      <c r="P23" s="36">
        <f>$I$19</f>
        <v>0</v>
      </c>
      <c r="Q23" s="3">
        <v>1</v>
      </c>
      <c r="R23" s="4"/>
    </row>
    <row r="24" spans="1:18" ht="58.5" customHeight="1">
      <c r="A24" s="580">
        <v>13</v>
      </c>
      <c r="I24" s="155" t="s">
        <v>19</v>
      </c>
      <c r="J24" s="156" t="s">
        <v>20</v>
      </c>
      <c r="K24" s="604" t="s">
        <v>1758</v>
      </c>
      <c r="L24" s="40">
        <f>$E$20</f>
        <v>0</v>
      </c>
      <c r="M24" s="41">
        <f>$F$20</f>
        <v>0</v>
      </c>
      <c r="N24" s="41">
        <f>$G$20</f>
        <v>0</v>
      </c>
      <c r="O24" s="41">
        <f>$H$20</f>
        <v>0</v>
      </c>
      <c r="P24" s="41">
        <f>$I$20</f>
        <v>0</v>
      </c>
      <c r="Q24" s="3">
        <v>1</v>
      </c>
      <c r="R24" s="4"/>
    </row>
    <row r="25" spans="1:18" ht="18">
      <c r="A25" s="580">
        <v>14</v>
      </c>
      <c r="I25" s="159"/>
      <c r="J25" s="160"/>
      <c r="K25" s="605" t="s">
        <v>177</v>
      </c>
      <c r="L25" s="46"/>
      <c r="M25" s="47"/>
      <c r="N25" s="48"/>
      <c r="O25" s="46"/>
      <c r="P25" s="47"/>
      <c r="Q25" s="3">
        <v>1</v>
      </c>
      <c r="R25" s="4"/>
    </row>
    <row r="26" spans="1:18" ht="15.6">
      <c r="A26" s="580">
        <v>15</v>
      </c>
      <c r="I26" s="606"/>
      <c r="J26" s="607" t="e">
        <f>VLOOKUP(K26,OP_LIST2,2,FALSE)</f>
        <v>#N/A</v>
      </c>
      <c r="K26" s="608"/>
      <c r="L26" s="609"/>
      <c r="M26" s="610"/>
      <c r="N26" s="611"/>
      <c r="O26" s="609"/>
      <c r="P26" s="610"/>
      <c r="Q26" s="3">
        <v>1</v>
      </c>
      <c r="R26" s="4"/>
    </row>
    <row r="27" spans="1:18" ht="15.6">
      <c r="A27" s="580">
        <v>16</v>
      </c>
      <c r="I27" s="612"/>
      <c r="J27" s="613">
        <f>VLOOKUP(K28,GROUPS2,2,FALSE)</f>
        <v>0</v>
      </c>
      <c r="K27" s="608" t="s">
        <v>1759</v>
      </c>
      <c r="L27" s="614"/>
      <c r="M27" s="615"/>
      <c r="N27" s="616"/>
      <c r="O27" s="614"/>
      <c r="P27" s="615"/>
      <c r="Q27" s="3">
        <v>1</v>
      </c>
      <c r="R27" s="4"/>
    </row>
    <row r="28" spans="1:18" ht="15.6">
      <c r="A28" s="580">
        <v>17</v>
      </c>
      <c r="I28" s="617"/>
      <c r="J28" s="618">
        <f>+J27</f>
        <v>0</v>
      </c>
      <c r="K28" s="619" t="s">
        <v>1695</v>
      </c>
      <c r="L28" s="614"/>
      <c r="M28" s="615"/>
      <c r="N28" s="616"/>
      <c r="O28" s="614"/>
      <c r="P28" s="615"/>
      <c r="Q28" s="3">
        <v>1</v>
      </c>
      <c r="R28" s="4"/>
    </row>
    <row r="29" spans="1:18" ht="15.6">
      <c r="A29" s="580">
        <v>18</v>
      </c>
      <c r="I29" s="620"/>
      <c r="J29" s="621"/>
      <c r="K29" s="622" t="s">
        <v>1760</v>
      </c>
      <c r="L29" s="623"/>
      <c r="M29" s="624"/>
      <c r="N29" s="625"/>
      <c r="O29" s="623"/>
      <c r="P29" s="624"/>
      <c r="Q29" s="3">
        <v>1</v>
      </c>
      <c r="R29" s="4"/>
    </row>
    <row r="30" spans="1:18" ht="19.5" customHeight="1">
      <c r="A30" s="580">
        <v>19</v>
      </c>
      <c r="I30" s="168">
        <v>100</v>
      </c>
      <c r="J30" s="727" t="s">
        <v>178</v>
      </c>
      <c r="K30" s="727"/>
      <c r="L30" s="626">
        <f>SUM(L31:L32)</f>
        <v>0</v>
      </c>
      <c r="M30" s="627">
        <f>SUM(M31:M32)</f>
        <v>0</v>
      </c>
      <c r="N30" s="628">
        <f>SUM(N31:N32)</f>
        <v>0</v>
      </c>
      <c r="O30" s="626">
        <f>SUM(O31:O32)</f>
        <v>0</v>
      </c>
      <c r="P30" s="627">
        <f>SUM(P31:P32)</f>
        <v>0</v>
      </c>
      <c r="Q30" s="3">
        <f t="shared" ref="Q30:Q145" si="0">(IF(OR($E30&lt;&gt;0,$F30&lt;&gt;0,$G30&lt;&gt;0,$H30&lt;&gt;0,$I30&lt;&gt;0),$J$2,""))</f>
        <v>0</v>
      </c>
      <c r="R30" s="284"/>
    </row>
    <row r="31" spans="1:18" ht="31.5" customHeight="1">
      <c r="A31" s="580">
        <v>20</v>
      </c>
      <c r="I31" s="171"/>
      <c r="J31" s="172">
        <v>101</v>
      </c>
      <c r="K31" s="173" t="s">
        <v>179</v>
      </c>
      <c r="L31" s="629"/>
      <c r="M31" s="630"/>
      <c r="N31" s="631"/>
      <c r="O31" s="629"/>
      <c r="P31" s="630"/>
      <c r="Q31" s="3" t="str">
        <f t="shared" si="0"/>
        <v/>
      </c>
      <c r="R31" s="284"/>
    </row>
    <row r="32" spans="1:18" ht="31.5" customHeight="1">
      <c r="A32" s="580">
        <v>21</v>
      </c>
      <c r="I32" s="171"/>
      <c r="J32" s="175">
        <v>102</v>
      </c>
      <c r="K32" s="176" t="s">
        <v>180</v>
      </c>
      <c r="L32" s="632"/>
      <c r="M32" s="633"/>
      <c r="N32" s="634"/>
      <c r="O32" s="632"/>
      <c r="P32" s="633"/>
      <c r="Q32" s="3" t="str">
        <f t="shared" si="0"/>
        <v/>
      </c>
      <c r="R32" s="284"/>
    </row>
    <row r="33" spans="1:18" ht="16.5" customHeight="1">
      <c r="A33" s="580">
        <v>22</v>
      </c>
      <c r="I33" s="168">
        <v>200</v>
      </c>
      <c r="J33" s="728" t="s">
        <v>181</v>
      </c>
      <c r="K33" s="728"/>
      <c r="L33" s="626">
        <f>SUM(L34:L38)</f>
        <v>0</v>
      </c>
      <c r="M33" s="627">
        <f>SUM(M34:M38)</f>
        <v>0</v>
      </c>
      <c r="N33" s="628">
        <f>SUM(N34:N38)</f>
        <v>0</v>
      </c>
      <c r="O33" s="626">
        <f>SUM(O34:O38)</f>
        <v>0</v>
      </c>
      <c r="P33" s="627">
        <f>SUM(P34:P38)</f>
        <v>0</v>
      </c>
      <c r="Q33" s="3">
        <f t="shared" si="0"/>
        <v>0</v>
      </c>
      <c r="R33" s="284"/>
    </row>
    <row r="34" spans="1:18" ht="16.2">
      <c r="A34" s="580">
        <v>23</v>
      </c>
      <c r="I34" s="178"/>
      <c r="J34" s="172">
        <v>201</v>
      </c>
      <c r="K34" s="173" t="s">
        <v>182</v>
      </c>
      <c r="L34" s="629"/>
      <c r="M34" s="630"/>
      <c r="N34" s="631"/>
      <c r="O34" s="629"/>
      <c r="P34" s="630"/>
      <c r="Q34" s="3" t="str">
        <f t="shared" si="0"/>
        <v/>
      </c>
      <c r="R34" s="284"/>
    </row>
    <row r="35" spans="1:18" ht="16.2">
      <c r="A35" s="580">
        <v>24</v>
      </c>
      <c r="I35" s="179"/>
      <c r="J35" s="180">
        <v>202</v>
      </c>
      <c r="K35" s="181" t="s">
        <v>183</v>
      </c>
      <c r="L35" s="635"/>
      <c r="M35" s="636"/>
      <c r="N35" s="637"/>
      <c r="O35" s="635"/>
      <c r="P35" s="636"/>
      <c r="Q35" s="3" t="str">
        <f t="shared" si="0"/>
        <v/>
      </c>
      <c r="R35" s="284"/>
    </row>
    <row r="36" spans="1:18" ht="16.2">
      <c r="A36" s="580">
        <v>25</v>
      </c>
      <c r="I36" s="179"/>
      <c r="J36" s="180">
        <v>205</v>
      </c>
      <c r="K36" s="181" t="s">
        <v>184</v>
      </c>
      <c r="L36" s="635"/>
      <c r="M36" s="636"/>
      <c r="N36" s="637"/>
      <c r="O36" s="635"/>
      <c r="P36" s="636"/>
      <c r="Q36" s="3" t="str">
        <f t="shared" si="0"/>
        <v/>
      </c>
      <c r="R36" s="284"/>
    </row>
    <row r="37" spans="1:18" ht="16.2">
      <c r="A37" s="580">
        <v>26</v>
      </c>
      <c r="I37" s="179"/>
      <c r="J37" s="180">
        <v>208</v>
      </c>
      <c r="K37" s="183" t="s">
        <v>185</v>
      </c>
      <c r="L37" s="635"/>
      <c r="M37" s="636"/>
      <c r="N37" s="637"/>
      <c r="O37" s="635"/>
      <c r="P37" s="636"/>
      <c r="Q37" s="3" t="str">
        <f t="shared" si="0"/>
        <v/>
      </c>
      <c r="R37" s="284"/>
    </row>
    <row r="38" spans="1:18" ht="16.2">
      <c r="A38" s="580">
        <v>27</v>
      </c>
      <c r="I38" s="178"/>
      <c r="J38" s="175">
        <v>209</v>
      </c>
      <c r="K38" s="184" t="s">
        <v>186</v>
      </c>
      <c r="L38" s="632"/>
      <c r="M38" s="633"/>
      <c r="N38" s="634"/>
      <c r="O38" s="632"/>
      <c r="P38" s="633"/>
      <c r="Q38" s="3" t="str">
        <f t="shared" si="0"/>
        <v/>
      </c>
      <c r="R38" s="284"/>
    </row>
    <row r="39" spans="1:18" ht="15.6">
      <c r="A39" s="580">
        <v>28</v>
      </c>
      <c r="I39" s="168">
        <v>500</v>
      </c>
      <c r="J39" s="728" t="s">
        <v>187</v>
      </c>
      <c r="K39" s="728"/>
      <c r="L39" s="626">
        <f>SUM(L40:L46)</f>
        <v>0</v>
      </c>
      <c r="M39" s="627">
        <f>SUM(M40:M46)</f>
        <v>0</v>
      </c>
      <c r="N39" s="628">
        <f>SUM(N40:N46)</f>
        <v>0</v>
      </c>
      <c r="O39" s="626">
        <f>SUM(O40:O46)</f>
        <v>0</v>
      </c>
      <c r="P39" s="627">
        <f>SUM(P40:P46)</f>
        <v>0</v>
      </c>
      <c r="Q39" s="3">
        <f t="shared" si="0"/>
        <v>0</v>
      </c>
      <c r="R39" s="284"/>
    </row>
    <row r="40" spans="1:18" ht="16.2">
      <c r="A40" s="580">
        <v>29</v>
      </c>
      <c r="I40" s="178"/>
      <c r="J40" s="185">
        <v>551</v>
      </c>
      <c r="K40" s="186" t="s">
        <v>188</v>
      </c>
      <c r="L40" s="629"/>
      <c r="M40" s="630"/>
      <c r="N40" s="631"/>
      <c r="O40" s="629"/>
      <c r="P40" s="630"/>
      <c r="Q40" s="3" t="str">
        <f t="shared" si="0"/>
        <v/>
      </c>
      <c r="R40" s="284"/>
    </row>
    <row r="41" spans="1:18" ht="31.5" customHeight="1">
      <c r="A41" s="580">
        <v>30</v>
      </c>
      <c r="I41" s="178"/>
      <c r="J41" s="187">
        <v>552</v>
      </c>
      <c r="K41" s="188" t="s">
        <v>189</v>
      </c>
      <c r="L41" s="635"/>
      <c r="M41" s="636"/>
      <c r="N41" s="637"/>
      <c r="O41" s="635"/>
      <c r="P41" s="636"/>
      <c r="Q41" s="3" t="str">
        <f t="shared" si="0"/>
        <v/>
      </c>
      <c r="R41" s="284"/>
    </row>
    <row r="42" spans="1:18" ht="18.75" customHeight="1">
      <c r="A42" s="580">
        <v>31</v>
      </c>
      <c r="I42" s="189"/>
      <c r="J42" s="187">
        <v>558</v>
      </c>
      <c r="K42" s="190" t="s">
        <v>45</v>
      </c>
      <c r="L42" s="638">
        <v>0</v>
      </c>
      <c r="M42" s="639">
        <v>0</v>
      </c>
      <c r="N42" s="640">
        <v>0</v>
      </c>
      <c r="O42" s="638">
        <v>0</v>
      </c>
      <c r="P42" s="639">
        <v>0</v>
      </c>
      <c r="Q42" s="3" t="str">
        <f t="shared" si="0"/>
        <v/>
      </c>
      <c r="R42" s="284"/>
    </row>
    <row r="43" spans="1:18" ht="18.75" customHeight="1">
      <c r="A43" s="580">
        <v>31</v>
      </c>
      <c r="I43" s="189"/>
      <c r="J43" s="187">
        <v>560</v>
      </c>
      <c r="K43" s="190" t="s">
        <v>190</v>
      </c>
      <c r="L43" s="635"/>
      <c r="M43" s="636"/>
      <c r="N43" s="637"/>
      <c r="O43" s="635"/>
      <c r="P43" s="636"/>
      <c r="Q43" s="3" t="str">
        <f t="shared" si="0"/>
        <v/>
      </c>
      <c r="R43" s="284"/>
    </row>
    <row r="44" spans="1:18" ht="18.75" customHeight="1">
      <c r="A44" s="580">
        <v>32</v>
      </c>
      <c r="I44" s="189"/>
      <c r="J44" s="187">
        <v>580</v>
      </c>
      <c r="K44" s="188" t="s">
        <v>191</v>
      </c>
      <c r="L44" s="635"/>
      <c r="M44" s="636"/>
      <c r="N44" s="637"/>
      <c r="O44" s="635"/>
      <c r="P44" s="636"/>
      <c r="Q44" s="3" t="str">
        <f t="shared" si="0"/>
        <v/>
      </c>
      <c r="R44" s="284"/>
    </row>
    <row r="45" spans="1:18" ht="31.5" customHeight="1">
      <c r="A45" s="580">
        <v>33</v>
      </c>
      <c r="I45" s="178"/>
      <c r="J45" s="187">
        <v>588</v>
      </c>
      <c r="K45" s="188" t="s">
        <v>192</v>
      </c>
      <c r="L45" s="638">
        <v>0</v>
      </c>
      <c r="M45" s="639">
        <v>0</v>
      </c>
      <c r="N45" s="640">
        <v>0</v>
      </c>
      <c r="O45" s="638">
        <v>0</v>
      </c>
      <c r="P45" s="639">
        <v>0</v>
      </c>
      <c r="Q45" s="3" t="str">
        <f t="shared" si="0"/>
        <v/>
      </c>
      <c r="R45" s="284"/>
    </row>
    <row r="46" spans="1:18" ht="31.8">
      <c r="A46" s="580">
        <v>33</v>
      </c>
      <c r="I46" s="178"/>
      <c r="J46" s="175">
        <v>590</v>
      </c>
      <c r="K46" s="191" t="s">
        <v>193</v>
      </c>
      <c r="L46" s="632"/>
      <c r="M46" s="633"/>
      <c r="N46" s="634"/>
      <c r="O46" s="632"/>
      <c r="P46" s="633"/>
      <c r="Q46" s="3" t="str">
        <f t="shared" si="0"/>
        <v/>
      </c>
      <c r="R46" s="284"/>
    </row>
    <row r="47" spans="1:18" ht="18.75" customHeight="1">
      <c r="A47" s="580">
        <v>34</v>
      </c>
      <c r="I47" s="168">
        <v>800</v>
      </c>
      <c r="J47" s="729" t="s">
        <v>194</v>
      </c>
      <c r="K47" s="729"/>
      <c r="L47" s="641"/>
      <c r="M47" s="642"/>
      <c r="N47" s="643"/>
      <c r="O47" s="641"/>
      <c r="P47" s="642"/>
      <c r="Q47" s="3">
        <f t="shared" si="0"/>
        <v>0</v>
      </c>
      <c r="R47" s="284"/>
    </row>
    <row r="48" spans="1:18" ht="15.6">
      <c r="A48" s="580">
        <v>35</v>
      </c>
      <c r="I48" s="168">
        <v>1000</v>
      </c>
      <c r="J48" s="728" t="s">
        <v>195</v>
      </c>
      <c r="K48" s="728"/>
      <c r="L48" s="626">
        <f>SUM(L49:L65)</f>
        <v>0</v>
      </c>
      <c r="M48" s="627">
        <f>SUM(M49:M65)</f>
        <v>0</v>
      </c>
      <c r="N48" s="628">
        <f>SUM(N49:N65)</f>
        <v>0</v>
      </c>
      <c r="O48" s="626">
        <f>SUM(O49:O65)</f>
        <v>0</v>
      </c>
      <c r="P48" s="627">
        <f>SUM(P49:P65)</f>
        <v>0</v>
      </c>
      <c r="Q48" s="3">
        <f t="shared" si="0"/>
        <v>0</v>
      </c>
      <c r="R48" s="284"/>
    </row>
    <row r="49" spans="1:18" ht="18.75" customHeight="1">
      <c r="A49" s="580">
        <v>36</v>
      </c>
      <c r="I49" s="179"/>
      <c r="J49" s="172">
        <v>1011</v>
      </c>
      <c r="K49" s="192" t="s">
        <v>196</v>
      </c>
      <c r="L49" s="629"/>
      <c r="M49" s="630"/>
      <c r="N49" s="631"/>
      <c r="O49" s="629"/>
      <c r="P49" s="630"/>
      <c r="Q49" s="3" t="str">
        <f t="shared" si="0"/>
        <v/>
      </c>
      <c r="R49" s="284"/>
    </row>
    <row r="50" spans="1:18" ht="26.25" customHeight="1">
      <c r="A50" s="580">
        <v>37</v>
      </c>
      <c r="E50" s="644"/>
      <c r="I50" s="179"/>
      <c r="J50" s="180">
        <v>1012</v>
      </c>
      <c r="K50" s="181" t="s">
        <v>197</v>
      </c>
      <c r="L50" s="635"/>
      <c r="M50" s="636"/>
      <c r="N50" s="637"/>
      <c r="O50" s="635"/>
      <c r="P50" s="636"/>
      <c r="Q50" s="3" t="str">
        <f t="shared" si="0"/>
        <v/>
      </c>
      <c r="R50" s="284"/>
    </row>
    <row r="51" spans="1:18" ht="15.6">
      <c r="A51" s="580">
        <v>38</v>
      </c>
      <c r="E51" s="644"/>
      <c r="I51" s="179"/>
      <c r="J51" s="180">
        <v>1013</v>
      </c>
      <c r="K51" s="181" t="s">
        <v>198</v>
      </c>
      <c r="L51" s="635"/>
      <c r="M51" s="636"/>
      <c r="N51" s="637"/>
      <c r="O51" s="635"/>
      <c r="P51" s="636"/>
      <c r="Q51" s="3" t="str">
        <f t="shared" si="0"/>
        <v/>
      </c>
      <c r="R51" s="284"/>
    </row>
    <row r="52" spans="1:18" ht="31.5" customHeight="1">
      <c r="A52" s="580">
        <v>39</v>
      </c>
      <c r="E52" s="644"/>
      <c r="I52" s="179"/>
      <c r="J52" s="180">
        <v>1014</v>
      </c>
      <c r="K52" s="181" t="s">
        <v>199</v>
      </c>
      <c r="L52" s="635"/>
      <c r="M52" s="636"/>
      <c r="N52" s="637"/>
      <c r="O52" s="635"/>
      <c r="P52" s="636"/>
      <c r="Q52" s="3" t="str">
        <f t="shared" si="0"/>
        <v/>
      </c>
      <c r="R52" s="284"/>
    </row>
    <row r="53" spans="1:18" ht="15.6">
      <c r="A53" s="580">
        <v>40</v>
      </c>
      <c r="E53" s="644"/>
      <c r="I53" s="179"/>
      <c r="J53" s="180">
        <v>1015</v>
      </c>
      <c r="K53" s="181" t="s">
        <v>200</v>
      </c>
      <c r="L53" s="635"/>
      <c r="M53" s="636"/>
      <c r="N53" s="637"/>
      <c r="O53" s="635"/>
      <c r="P53" s="636"/>
      <c r="Q53" s="3" t="str">
        <f t="shared" si="0"/>
        <v/>
      </c>
      <c r="R53" s="284"/>
    </row>
    <row r="54" spans="1:18" ht="15.6">
      <c r="A54" s="580">
        <v>41</v>
      </c>
      <c r="E54" s="644"/>
      <c r="I54" s="179"/>
      <c r="J54" s="193">
        <v>1016</v>
      </c>
      <c r="K54" s="194" t="s">
        <v>201</v>
      </c>
      <c r="L54" s="645"/>
      <c r="M54" s="646"/>
      <c r="N54" s="647"/>
      <c r="O54" s="645"/>
      <c r="P54" s="646"/>
      <c r="Q54" s="3" t="str">
        <f t="shared" si="0"/>
        <v/>
      </c>
      <c r="R54" s="284"/>
    </row>
    <row r="55" spans="1:18" ht="16.2">
      <c r="A55" s="580">
        <v>42</v>
      </c>
      <c r="E55" s="644"/>
      <c r="I55" s="171"/>
      <c r="J55" s="196">
        <v>1020</v>
      </c>
      <c r="K55" s="197" t="s">
        <v>202</v>
      </c>
      <c r="L55" s="648"/>
      <c r="M55" s="649"/>
      <c r="N55" s="650"/>
      <c r="O55" s="648"/>
      <c r="P55" s="649"/>
      <c r="Q55" s="3" t="str">
        <f t="shared" si="0"/>
        <v/>
      </c>
      <c r="R55" s="284"/>
    </row>
    <row r="56" spans="1:18" ht="15.6">
      <c r="A56" s="580">
        <v>43</v>
      </c>
      <c r="E56" s="644"/>
      <c r="I56" s="179"/>
      <c r="J56" s="199">
        <v>1030</v>
      </c>
      <c r="K56" s="200" t="s">
        <v>203</v>
      </c>
      <c r="L56" s="651"/>
      <c r="M56" s="652"/>
      <c r="N56" s="653"/>
      <c r="O56" s="651"/>
      <c r="P56" s="652"/>
      <c r="Q56" s="3" t="str">
        <f t="shared" si="0"/>
        <v/>
      </c>
      <c r="R56" s="284"/>
    </row>
    <row r="57" spans="1:18" ht="16.2">
      <c r="A57" s="580">
        <v>44</v>
      </c>
      <c r="E57" s="644"/>
      <c r="I57" s="179"/>
      <c r="J57" s="196">
        <v>1051</v>
      </c>
      <c r="K57" s="203" t="s">
        <v>204</v>
      </c>
      <c r="L57" s="648"/>
      <c r="M57" s="649"/>
      <c r="N57" s="650"/>
      <c r="O57" s="648"/>
      <c r="P57" s="649"/>
      <c r="Q57" s="3" t="str">
        <f t="shared" si="0"/>
        <v/>
      </c>
      <c r="R57" s="284"/>
    </row>
    <row r="58" spans="1:18" ht="16.2">
      <c r="A58" s="580">
        <v>45</v>
      </c>
      <c r="C58" s="584"/>
      <c r="E58" s="644"/>
      <c r="I58" s="179"/>
      <c r="J58" s="180">
        <v>1052</v>
      </c>
      <c r="K58" s="181" t="s">
        <v>205</v>
      </c>
      <c r="L58" s="635"/>
      <c r="M58" s="636"/>
      <c r="N58" s="637"/>
      <c r="O58" s="635"/>
      <c r="P58" s="636"/>
      <c r="Q58" s="3" t="str">
        <f t="shared" si="0"/>
        <v/>
      </c>
      <c r="R58" s="284"/>
    </row>
    <row r="59" spans="1:18" ht="16.2">
      <c r="A59" s="580">
        <v>46</v>
      </c>
      <c r="E59" s="644"/>
      <c r="I59" s="179"/>
      <c r="J59" s="199">
        <v>1053</v>
      </c>
      <c r="K59" s="200" t="s">
        <v>206</v>
      </c>
      <c r="L59" s="651"/>
      <c r="M59" s="652"/>
      <c r="N59" s="653"/>
      <c r="O59" s="651"/>
      <c r="P59" s="652"/>
      <c r="Q59" s="3" t="str">
        <f t="shared" si="0"/>
        <v/>
      </c>
      <c r="R59" s="284"/>
    </row>
    <row r="60" spans="1:18" ht="16.2">
      <c r="A60" s="580">
        <v>47</v>
      </c>
      <c r="E60" s="644"/>
      <c r="I60" s="179"/>
      <c r="J60" s="196">
        <v>1062</v>
      </c>
      <c r="K60" s="197" t="s">
        <v>207</v>
      </c>
      <c r="L60" s="648"/>
      <c r="M60" s="649"/>
      <c r="N60" s="650"/>
      <c r="O60" s="648"/>
      <c r="P60" s="649"/>
      <c r="Q60" s="3" t="str">
        <f t="shared" si="0"/>
        <v/>
      </c>
      <c r="R60" s="284"/>
    </row>
    <row r="61" spans="1:18" ht="16.2">
      <c r="A61" s="580">
        <v>48</v>
      </c>
      <c r="E61" s="644"/>
      <c r="I61" s="179"/>
      <c r="J61" s="199">
        <v>1063</v>
      </c>
      <c r="K61" s="204" t="s">
        <v>208</v>
      </c>
      <c r="L61" s="651"/>
      <c r="M61" s="652"/>
      <c r="N61" s="653"/>
      <c r="O61" s="651"/>
      <c r="P61" s="652"/>
      <c r="Q61" s="3" t="str">
        <f t="shared" si="0"/>
        <v/>
      </c>
      <c r="R61" s="284"/>
    </row>
    <row r="62" spans="1:18" ht="16.2">
      <c r="A62" s="580">
        <v>49</v>
      </c>
      <c r="E62" s="644"/>
      <c r="I62" s="179"/>
      <c r="J62" s="205">
        <v>1069</v>
      </c>
      <c r="K62" s="206" t="s">
        <v>209</v>
      </c>
      <c r="L62" s="654"/>
      <c r="M62" s="655"/>
      <c r="N62" s="656"/>
      <c r="O62" s="654"/>
      <c r="P62" s="655"/>
      <c r="Q62" s="3" t="str">
        <f t="shared" si="0"/>
        <v/>
      </c>
      <c r="R62" s="284"/>
    </row>
    <row r="63" spans="1:18" ht="15.6">
      <c r="A63" s="580">
        <v>50</v>
      </c>
      <c r="E63" s="644"/>
      <c r="I63" s="171"/>
      <c r="J63" s="196">
        <v>1091</v>
      </c>
      <c r="K63" s="203" t="s">
        <v>210</v>
      </c>
      <c r="L63" s="648"/>
      <c r="M63" s="649"/>
      <c r="N63" s="650"/>
      <c r="O63" s="648"/>
      <c r="P63" s="649"/>
      <c r="Q63" s="3" t="str">
        <f t="shared" si="0"/>
        <v/>
      </c>
      <c r="R63" s="284"/>
    </row>
    <row r="64" spans="1:18" ht="31.5" customHeight="1">
      <c r="A64" s="580">
        <v>51</v>
      </c>
      <c r="E64" s="644"/>
      <c r="I64" s="179"/>
      <c r="J64" s="180">
        <v>1092</v>
      </c>
      <c r="K64" s="181" t="s">
        <v>211</v>
      </c>
      <c r="L64" s="635"/>
      <c r="M64" s="636"/>
      <c r="N64" s="637"/>
      <c r="O64" s="635"/>
      <c r="P64" s="636"/>
      <c r="Q64" s="3" t="str">
        <f t="shared" si="0"/>
        <v/>
      </c>
      <c r="R64" s="284"/>
    </row>
    <row r="65" spans="1:18" ht="31.5" customHeight="1">
      <c r="A65" s="580">
        <v>52</v>
      </c>
      <c r="E65" s="644"/>
      <c r="I65" s="179"/>
      <c r="J65" s="175">
        <v>1098</v>
      </c>
      <c r="K65" s="208" t="s">
        <v>212</v>
      </c>
      <c r="L65" s="632"/>
      <c r="M65" s="633"/>
      <c r="N65" s="634"/>
      <c r="O65" s="632"/>
      <c r="P65" s="633"/>
      <c r="Q65" s="3" t="str">
        <f t="shared" si="0"/>
        <v/>
      </c>
      <c r="R65" s="284"/>
    </row>
    <row r="66" spans="1:18" ht="15.6">
      <c r="A66" s="580">
        <v>53</v>
      </c>
      <c r="E66" s="644"/>
      <c r="I66" s="168">
        <v>1900</v>
      </c>
      <c r="J66" s="730" t="s">
        <v>213</v>
      </c>
      <c r="K66" s="730"/>
      <c r="L66" s="626">
        <f>SUM(L67:L69)</f>
        <v>0</v>
      </c>
      <c r="M66" s="627">
        <f>SUM(M67:M69)</f>
        <v>0</v>
      </c>
      <c r="N66" s="628">
        <f>SUM(N67:N69)</f>
        <v>0</v>
      </c>
      <c r="O66" s="626">
        <f>SUM(O67:O69)</f>
        <v>0</v>
      </c>
      <c r="P66" s="627">
        <f>SUM(P67:P69)</f>
        <v>0</v>
      </c>
      <c r="Q66" s="3">
        <f t="shared" si="0"/>
        <v>0</v>
      </c>
      <c r="R66" s="284"/>
    </row>
    <row r="67" spans="1:18" ht="34.5" customHeight="1">
      <c r="A67" s="580">
        <v>54</v>
      </c>
      <c r="E67" s="644"/>
      <c r="I67" s="179"/>
      <c r="J67" s="172">
        <v>1901</v>
      </c>
      <c r="K67" s="209" t="s">
        <v>214</v>
      </c>
      <c r="L67" s="629"/>
      <c r="M67" s="630"/>
      <c r="N67" s="631"/>
      <c r="O67" s="629"/>
      <c r="P67" s="630"/>
      <c r="Q67" s="3" t="str">
        <f t="shared" si="0"/>
        <v/>
      </c>
      <c r="R67" s="284"/>
    </row>
    <row r="68" spans="1:18" ht="16.2">
      <c r="A68" s="580">
        <v>55</v>
      </c>
      <c r="E68" s="644"/>
      <c r="I68" s="210"/>
      <c r="J68" s="180">
        <v>1981</v>
      </c>
      <c r="K68" s="211" t="s">
        <v>215</v>
      </c>
      <c r="L68" s="635"/>
      <c r="M68" s="636"/>
      <c r="N68" s="637"/>
      <c r="O68" s="635"/>
      <c r="P68" s="636"/>
      <c r="Q68" s="3" t="str">
        <f t="shared" si="0"/>
        <v/>
      </c>
      <c r="R68" s="284"/>
    </row>
    <row r="69" spans="1:18" ht="16.2">
      <c r="A69" s="580">
        <v>56</v>
      </c>
      <c r="E69" s="644"/>
      <c r="I69" s="179"/>
      <c r="J69" s="175">
        <v>1991</v>
      </c>
      <c r="K69" s="212" t="s">
        <v>216</v>
      </c>
      <c r="L69" s="632"/>
      <c r="M69" s="633"/>
      <c r="N69" s="634"/>
      <c r="O69" s="632"/>
      <c r="P69" s="633"/>
      <c r="Q69" s="3" t="str">
        <f t="shared" si="0"/>
        <v/>
      </c>
      <c r="R69" s="284"/>
    </row>
    <row r="70" spans="1:18" ht="15.6">
      <c r="A70" s="580">
        <v>57</v>
      </c>
      <c r="E70" s="644"/>
      <c r="I70" s="168">
        <v>2100</v>
      </c>
      <c r="J70" s="730" t="s">
        <v>217</v>
      </c>
      <c r="K70" s="730"/>
      <c r="L70" s="626">
        <f>SUM(L71:L75)</f>
        <v>0</v>
      </c>
      <c r="M70" s="627">
        <f>SUM(M71:M75)</f>
        <v>0</v>
      </c>
      <c r="N70" s="628">
        <f>SUM(N71:N75)</f>
        <v>0</v>
      </c>
      <c r="O70" s="626">
        <f>SUM(O71:O75)</f>
        <v>0</v>
      </c>
      <c r="P70" s="627">
        <f>SUM(P71:P75)</f>
        <v>0</v>
      </c>
      <c r="Q70" s="3">
        <f t="shared" si="0"/>
        <v>0</v>
      </c>
      <c r="R70" s="284"/>
    </row>
    <row r="71" spans="1:18" ht="16.2">
      <c r="A71" s="580">
        <v>58</v>
      </c>
      <c r="E71" s="644"/>
      <c r="I71" s="179"/>
      <c r="J71" s="172">
        <v>2110</v>
      </c>
      <c r="K71" s="213" t="s">
        <v>218</v>
      </c>
      <c r="L71" s="629"/>
      <c r="M71" s="630"/>
      <c r="N71" s="631"/>
      <c r="O71" s="629"/>
      <c r="P71" s="630"/>
      <c r="Q71" s="3" t="str">
        <f t="shared" si="0"/>
        <v/>
      </c>
      <c r="R71" s="284"/>
    </row>
    <row r="72" spans="1:18" ht="16.2">
      <c r="A72" s="580">
        <v>59</v>
      </c>
      <c r="E72" s="644"/>
      <c r="I72" s="210"/>
      <c r="J72" s="180">
        <v>2120</v>
      </c>
      <c r="K72" s="183" t="s">
        <v>219</v>
      </c>
      <c r="L72" s="635"/>
      <c r="M72" s="636"/>
      <c r="N72" s="637"/>
      <c r="O72" s="635"/>
      <c r="P72" s="636"/>
      <c r="Q72" s="3" t="str">
        <f t="shared" si="0"/>
        <v/>
      </c>
      <c r="R72" s="284"/>
    </row>
    <row r="73" spans="1:18" ht="31.5" customHeight="1">
      <c r="A73" s="580">
        <v>60</v>
      </c>
      <c r="E73" s="644"/>
      <c r="I73" s="210"/>
      <c r="J73" s="180">
        <v>2125</v>
      </c>
      <c r="K73" s="183" t="s">
        <v>220</v>
      </c>
      <c r="L73" s="638">
        <v>0</v>
      </c>
      <c r="M73" s="639">
        <v>0</v>
      </c>
      <c r="N73" s="640">
        <v>0</v>
      </c>
      <c r="O73" s="638">
        <v>0</v>
      </c>
      <c r="P73" s="639">
        <v>0</v>
      </c>
      <c r="Q73" s="3" t="str">
        <f t="shared" si="0"/>
        <v/>
      </c>
      <c r="R73" s="284"/>
    </row>
    <row r="74" spans="1:18" ht="31.5" customHeight="1">
      <c r="A74" s="580">
        <v>61</v>
      </c>
      <c r="I74" s="178"/>
      <c r="J74" s="180">
        <v>2140</v>
      </c>
      <c r="K74" s="183" t="s">
        <v>221</v>
      </c>
      <c r="L74" s="638">
        <v>0</v>
      </c>
      <c r="M74" s="639">
        <v>0</v>
      </c>
      <c r="N74" s="640">
        <v>0</v>
      </c>
      <c r="O74" s="638">
        <v>0</v>
      </c>
      <c r="P74" s="639">
        <v>0</v>
      </c>
      <c r="Q74" s="3" t="str">
        <f t="shared" si="0"/>
        <v/>
      </c>
      <c r="R74" s="284"/>
    </row>
    <row r="75" spans="1:18" ht="31.5" customHeight="1">
      <c r="A75" s="580">
        <v>62</v>
      </c>
      <c r="I75" s="179"/>
      <c r="J75" s="175">
        <v>2190</v>
      </c>
      <c r="K75" s="214" t="s">
        <v>222</v>
      </c>
      <c r="L75" s="632"/>
      <c r="M75" s="633"/>
      <c r="N75" s="634"/>
      <c r="O75" s="632"/>
      <c r="P75" s="633"/>
      <c r="Q75" s="3" t="str">
        <f t="shared" si="0"/>
        <v/>
      </c>
      <c r="R75" s="284"/>
    </row>
    <row r="76" spans="1:18" ht="15.6">
      <c r="A76" s="580">
        <v>63</v>
      </c>
      <c r="I76" s="168">
        <v>2200</v>
      </c>
      <c r="J76" s="730" t="s">
        <v>223</v>
      </c>
      <c r="K76" s="730"/>
      <c r="L76" s="626">
        <f>SUM(L77:L78)</f>
        <v>0</v>
      </c>
      <c r="M76" s="627">
        <f>SUM(M77:M78)</f>
        <v>0</v>
      </c>
      <c r="N76" s="628">
        <f>SUM(N77:N78)</f>
        <v>0</v>
      </c>
      <c r="O76" s="626">
        <f>SUM(O77:O78)</f>
        <v>0</v>
      </c>
      <c r="P76" s="627">
        <f>SUM(P77:P78)</f>
        <v>0</v>
      </c>
      <c r="Q76" s="3">
        <f t="shared" si="0"/>
        <v>0</v>
      </c>
      <c r="R76" s="284"/>
    </row>
    <row r="77" spans="1:18" ht="16.2">
      <c r="A77" s="580">
        <v>64</v>
      </c>
      <c r="I77" s="179"/>
      <c r="J77" s="172">
        <v>2221</v>
      </c>
      <c r="K77" s="173" t="s">
        <v>224</v>
      </c>
      <c r="L77" s="629"/>
      <c r="M77" s="630"/>
      <c r="N77" s="631"/>
      <c r="O77" s="629"/>
      <c r="P77" s="630"/>
      <c r="Q77" s="3" t="str">
        <f t="shared" si="0"/>
        <v/>
      </c>
      <c r="R77" s="284"/>
    </row>
    <row r="78" spans="1:18" ht="16.2">
      <c r="A78" s="580">
        <v>65</v>
      </c>
      <c r="I78" s="179"/>
      <c r="J78" s="175">
        <v>2224</v>
      </c>
      <c r="K78" s="176" t="s">
        <v>225</v>
      </c>
      <c r="L78" s="632"/>
      <c r="M78" s="633"/>
      <c r="N78" s="634"/>
      <c r="O78" s="632"/>
      <c r="P78" s="633"/>
      <c r="Q78" s="3" t="str">
        <f t="shared" si="0"/>
        <v/>
      </c>
      <c r="R78" s="284"/>
    </row>
    <row r="79" spans="1:18" ht="15.6">
      <c r="A79" s="580">
        <v>66</v>
      </c>
      <c r="I79" s="168">
        <v>2500</v>
      </c>
      <c r="J79" s="730" t="s">
        <v>226</v>
      </c>
      <c r="K79" s="730"/>
      <c r="L79" s="641"/>
      <c r="M79" s="642"/>
      <c r="N79" s="643"/>
      <c r="O79" s="641"/>
      <c r="P79" s="642"/>
      <c r="Q79" s="3">
        <f t="shared" si="0"/>
        <v>0</v>
      </c>
      <c r="R79" s="284"/>
    </row>
    <row r="80" spans="1:18" ht="18.75" customHeight="1">
      <c r="A80" s="580">
        <v>67</v>
      </c>
      <c r="I80" s="168">
        <v>2600</v>
      </c>
      <c r="J80" s="736" t="s">
        <v>227</v>
      </c>
      <c r="K80" s="736"/>
      <c r="L80" s="641"/>
      <c r="M80" s="642"/>
      <c r="N80" s="643"/>
      <c r="O80" s="641"/>
      <c r="P80" s="642"/>
      <c r="Q80" s="3">
        <f t="shared" si="0"/>
        <v>0</v>
      </c>
      <c r="R80" s="284"/>
    </row>
    <row r="81" spans="1:18" ht="18.75" customHeight="1">
      <c r="A81" s="580">
        <v>68</v>
      </c>
      <c r="I81" s="168">
        <v>2700</v>
      </c>
      <c r="J81" s="736" t="s">
        <v>228</v>
      </c>
      <c r="K81" s="736"/>
      <c r="L81" s="641"/>
      <c r="M81" s="642"/>
      <c r="N81" s="643"/>
      <c r="O81" s="641"/>
      <c r="P81" s="642"/>
      <c r="Q81" s="3">
        <f t="shared" si="0"/>
        <v>0</v>
      </c>
      <c r="R81" s="284"/>
    </row>
    <row r="82" spans="1:18" ht="33.75" customHeight="1">
      <c r="A82" s="580">
        <v>69</v>
      </c>
      <c r="I82" s="168">
        <v>2800</v>
      </c>
      <c r="J82" s="736" t="s">
        <v>1761</v>
      </c>
      <c r="K82" s="736"/>
      <c r="L82" s="641"/>
      <c r="M82" s="642"/>
      <c r="N82" s="643"/>
      <c r="O82" s="641"/>
      <c r="P82" s="642"/>
      <c r="Q82" s="3">
        <f t="shared" si="0"/>
        <v>0</v>
      </c>
      <c r="R82" s="284"/>
    </row>
    <row r="83" spans="1:18" ht="18.75" customHeight="1">
      <c r="A83" s="580">
        <v>70</v>
      </c>
      <c r="I83" s="168">
        <v>2900</v>
      </c>
      <c r="J83" s="730" t="s">
        <v>230</v>
      </c>
      <c r="K83" s="730"/>
      <c r="L83" s="626">
        <f>SUM(L84:L91)</f>
        <v>0</v>
      </c>
      <c r="M83" s="626">
        <f>SUM(M84:M91)</f>
        <v>0</v>
      </c>
      <c r="N83" s="626">
        <f>SUM(N84:N91)</f>
        <v>0</v>
      </c>
      <c r="O83" s="626">
        <f>SUM(O84:O91)</f>
        <v>0</v>
      </c>
      <c r="P83" s="626">
        <f>SUM(P84:P91)</f>
        <v>0</v>
      </c>
      <c r="Q83" s="3">
        <f t="shared" si="0"/>
        <v>0</v>
      </c>
      <c r="R83" s="284"/>
    </row>
    <row r="84" spans="1:18" ht="25.5" customHeight="1">
      <c r="A84" s="580">
        <v>71</v>
      </c>
      <c r="I84" s="210"/>
      <c r="J84" s="172">
        <v>2910</v>
      </c>
      <c r="K84" s="217" t="s">
        <v>231</v>
      </c>
      <c r="L84" s="629"/>
      <c r="M84" s="630"/>
      <c r="N84" s="631"/>
      <c r="O84" s="629"/>
      <c r="P84" s="630"/>
      <c r="Q84" s="3" t="str">
        <f t="shared" si="0"/>
        <v/>
      </c>
      <c r="R84" s="284"/>
    </row>
    <row r="85" spans="1:18" ht="25.5" customHeight="1">
      <c r="A85" s="580">
        <v>71</v>
      </c>
      <c r="I85" s="210"/>
      <c r="J85" s="172">
        <v>2920</v>
      </c>
      <c r="K85" s="217" t="s">
        <v>232</v>
      </c>
      <c r="L85" s="629"/>
      <c r="M85" s="630"/>
      <c r="N85" s="631"/>
      <c r="O85" s="629"/>
      <c r="P85" s="630"/>
      <c r="Q85" s="3" t="str">
        <f t="shared" si="0"/>
        <v/>
      </c>
      <c r="R85" s="284"/>
    </row>
    <row r="86" spans="1:18" ht="25.5" customHeight="1">
      <c r="A86" s="580">
        <v>72</v>
      </c>
      <c r="I86" s="210"/>
      <c r="J86" s="199">
        <v>2969</v>
      </c>
      <c r="K86" s="218" t="s">
        <v>233</v>
      </c>
      <c r="L86" s="651"/>
      <c r="M86" s="652"/>
      <c r="N86" s="653"/>
      <c r="O86" s="651"/>
      <c r="P86" s="652"/>
      <c r="Q86" s="3" t="str">
        <f t="shared" si="0"/>
        <v/>
      </c>
      <c r="R86" s="284"/>
    </row>
    <row r="87" spans="1:18" ht="25.5" customHeight="1">
      <c r="A87" s="580">
        <v>73</v>
      </c>
      <c r="I87" s="210"/>
      <c r="J87" s="219">
        <v>2970</v>
      </c>
      <c r="K87" s="220" t="s">
        <v>234</v>
      </c>
      <c r="L87" s="657"/>
      <c r="M87" s="658"/>
      <c r="N87" s="659"/>
      <c r="O87" s="657"/>
      <c r="P87" s="658"/>
      <c r="Q87" s="3" t="str">
        <f t="shared" si="0"/>
        <v/>
      </c>
      <c r="R87" s="284"/>
    </row>
    <row r="88" spans="1:18" ht="25.5" customHeight="1">
      <c r="A88" s="580">
        <v>74</v>
      </c>
      <c r="I88" s="210"/>
      <c r="J88" s="205">
        <v>2989</v>
      </c>
      <c r="K88" s="222" t="s">
        <v>235</v>
      </c>
      <c r="L88" s="654"/>
      <c r="M88" s="655"/>
      <c r="N88" s="656"/>
      <c r="O88" s="654"/>
      <c r="P88" s="655"/>
      <c r="Q88" s="3" t="str">
        <f t="shared" si="0"/>
        <v/>
      </c>
      <c r="R88" s="284"/>
    </row>
    <row r="89" spans="1:18" ht="32.4">
      <c r="A89" s="580">
        <v>75</v>
      </c>
      <c r="I89" s="179"/>
      <c r="J89" s="196">
        <v>2990</v>
      </c>
      <c r="K89" s="223" t="s">
        <v>236</v>
      </c>
      <c r="L89" s="648"/>
      <c r="M89" s="649"/>
      <c r="N89" s="650"/>
      <c r="O89" s="648"/>
      <c r="P89" s="649"/>
      <c r="Q89" s="3" t="str">
        <f t="shared" si="0"/>
        <v/>
      </c>
      <c r="R89" s="284"/>
    </row>
    <row r="90" spans="1:18" ht="16.2">
      <c r="A90" s="580">
        <v>75</v>
      </c>
      <c r="I90" s="179"/>
      <c r="J90" s="196">
        <v>2991</v>
      </c>
      <c r="K90" s="223" t="s">
        <v>237</v>
      </c>
      <c r="L90" s="648"/>
      <c r="M90" s="649"/>
      <c r="N90" s="650"/>
      <c r="O90" s="648"/>
      <c r="P90" s="649"/>
      <c r="Q90" s="3" t="str">
        <f t="shared" si="0"/>
        <v/>
      </c>
      <c r="R90" s="284"/>
    </row>
    <row r="91" spans="1:18" ht="35.25" customHeight="1">
      <c r="A91" s="580">
        <v>76</v>
      </c>
      <c r="I91" s="179"/>
      <c r="J91" s="175">
        <v>2992</v>
      </c>
      <c r="K91" s="660" t="s">
        <v>238</v>
      </c>
      <c r="L91" s="632"/>
      <c r="M91" s="633"/>
      <c r="N91" s="634"/>
      <c r="O91" s="632"/>
      <c r="P91" s="633"/>
      <c r="Q91" s="3" t="str">
        <f t="shared" si="0"/>
        <v/>
      </c>
      <c r="R91" s="284"/>
    </row>
    <row r="92" spans="1:18" ht="18.75" customHeight="1">
      <c r="A92" s="580">
        <v>77</v>
      </c>
      <c r="I92" s="168">
        <v>3300</v>
      </c>
      <c r="J92" s="225" t="s">
        <v>239</v>
      </c>
      <c r="K92" s="215"/>
      <c r="L92" s="626">
        <f>SUM(L93:L97)</f>
        <v>0</v>
      </c>
      <c r="M92" s="627">
        <f>SUM(M93:M97)</f>
        <v>0</v>
      </c>
      <c r="N92" s="628">
        <f>SUM(N93:N97)</f>
        <v>0</v>
      </c>
      <c r="O92" s="626">
        <f>SUM(O93:O97)</f>
        <v>0</v>
      </c>
      <c r="P92" s="627">
        <f>SUM(P93:P97)</f>
        <v>0</v>
      </c>
      <c r="Q92" s="3">
        <f t="shared" si="0"/>
        <v>0</v>
      </c>
      <c r="R92" s="284"/>
    </row>
    <row r="93" spans="1:18" ht="15.6">
      <c r="A93" s="580">
        <v>78</v>
      </c>
      <c r="I93" s="178"/>
      <c r="J93" s="172">
        <v>3301</v>
      </c>
      <c r="K93" s="226" t="s">
        <v>240</v>
      </c>
      <c r="L93" s="661">
        <v>0</v>
      </c>
      <c r="M93" s="662">
        <v>0</v>
      </c>
      <c r="N93" s="663">
        <v>0</v>
      </c>
      <c r="O93" s="661">
        <v>0</v>
      </c>
      <c r="P93" s="662">
        <v>0</v>
      </c>
      <c r="Q93" s="3" t="str">
        <f t="shared" si="0"/>
        <v/>
      </c>
      <c r="R93" s="284"/>
    </row>
    <row r="94" spans="1:18" ht="15.6">
      <c r="A94" s="580">
        <v>79</v>
      </c>
      <c r="I94" s="178"/>
      <c r="J94" s="180">
        <v>3302</v>
      </c>
      <c r="K94" s="227" t="s">
        <v>241</v>
      </c>
      <c r="L94" s="638">
        <v>0</v>
      </c>
      <c r="M94" s="639">
        <v>0</v>
      </c>
      <c r="N94" s="640">
        <v>0</v>
      </c>
      <c r="O94" s="638">
        <v>0</v>
      </c>
      <c r="P94" s="639">
        <v>0</v>
      </c>
      <c r="Q94" s="3" t="str">
        <f t="shared" si="0"/>
        <v/>
      </c>
      <c r="R94" s="284"/>
    </row>
    <row r="95" spans="1:18" ht="15.6">
      <c r="A95" s="580">
        <v>80</v>
      </c>
      <c r="I95" s="178"/>
      <c r="J95" s="180">
        <v>3304</v>
      </c>
      <c r="K95" s="227" t="s">
        <v>242</v>
      </c>
      <c r="L95" s="638">
        <v>0</v>
      </c>
      <c r="M95" s="639">
        <v>0</v>
      </c>
      <c r="N95" s="640">
        <v>0</v>
      </c>
      <c r="O95" s="638">
        <v>0</v>
      </c>
      <c r="P95" s="639">
        <v>0</v>
      </c>
      <c r="Q95" s="3" t="str">
        <f t="shared" si="0"/>
        <v/>
      </c>
      <c r="R95" s="284"/>
    </row>
    <row r="96" spans="1:18" ht="31.2">
      <c r="A96" s="580">
        <v>81</v>
      </c>
      <c r="I96" s="178"/>
      <c r="J96" s="175">
        <v>3306</v>
      </c>
      <c r="K96" s="228" t="s">
        <v>243</v>
      </c>
      <c r="L96" s="638">
        <v>0</v>
      </c>
      <c r="M96" s="639">
        <v>0</v>
      </c>
      <c r="N96" s="640">
        <v>0</v>
      </c>
      <c r="O96" s="638">
        <v>0</v>
      </c>
      <c r="P96" s="639">
        <v>0</v>
      </c>
      <c r="Q96" s="3" t="str">
        <f t="shared" si="0"/>
        <v/>
      </c>
      <c r="R96" s="284"/>
    </row>
    <row r="97" spans="1:18" ht="15.6">
      <c r="A97" s="580">
        <v>83</v>
      </c>
      <c r="I97" s="178"/>
      <c r="J97" s="175">
        <v>3307</v>
      </c>
      <c r="K97" s="228" t="s">
        <v>244</v>
      </c>
      <c r="L97" s="664">
        <v>0</v>
      </c>
      <c r="M97" s="665">
        <v>0</v>
      </c>
      <c r="N97" s="666">
        <v>0</v>
      </c>
      <c r="O97" s="664">
        <v>0</v>
      </c>
      <c r="P97" s="665">
        <v>0</v>
      </c>
      <c r="Q97" s="3" t="str">
        <f t="shared" si="0"/>
        <v/>
      </c>
      <c r="R97" s="284"/>
    </row>
    <row r="98" spans="1:18" ht="15.6">
      <c r="A98" s="580">
        <v>84</v>
      </c>
      <c r="I98" s="168">
        <v>3900</v>
      </c>
      <c r="J98" s="730" t="s">
        <v>245</v>
      </c>
      <c r="K98" s="730"/>
      <c r="L98" s="667">
        <v>0</v>
      </c>
      <c r="M98" s="668">
        <v>0</v>
      </c>
      <c r="N98" s="669">
        <v>0</v>
      </c>
      <c r="O98" s="667">
        <v>0</v>
      </c>
      <c r="P98" s="668">
        <v>0</v>
      </c>
      <c r="Q98" s="3">
        <f t="shared" si="0"/>
        <v>0</v>
      </c>
      <c r="R98" s="284"/>
    </row>
    <row r="99" spans="1:18" ht="15.6">
      <c r="A99" s="580">
        <v>85</v>
      </c>
      <c r="I99" s="168">
        <v>4000</v>
      </c>
      <c r="J99" s="730" t="s">
        <v>246</v>
      </c>
      <c r="K99" s="730"/>
      <c r="L99" s="641"/>
      <c r="M99" s="642"/>
      <c r="N99" s="643"/>
      <c r="O99" s="641"/>
      <c r="P99" s="642"/>
      <c r="Q99" s="3">
        <f t="shared" si="0"/>
        <v>0</v>
      </c>
      <c r="R99" s="284"/>
    </row>
    <row r="100" spans="1:18" ht="15.6">
      <c r="A100" s="580">
        <v>86</v>
      </c>
      <c r="I100" s="168">
        <v>4100</v>
      </c>
      <c r="J100" s="730" t="s">
        <v>247</v>
      </c>
      <c r="K100" s="730"/>
      <c r="L100" s="641"/>
      <c r="M100" s="642"/>
      <c r="N100" s="643"/>
      <c r="O100" s="641"/>
      <c r="P100" s="642"/>
      <c r="Q100" s="3">
        <f t="shared" si="0"/>
        <v>0</v>
      </c>
      <c r="R100" s="284"/>
    </row>
    <row r="101" spans="1:18" ht="15.6">
      <c r="A101" s="580">
        <v>87</v>
      </c>
      <c r="I101" s="168">
        <v>4200</v>
      </c>
      <c r="J101" s="730" t="s">
        <v>248</v>
      </c>
      <c r="K101" s="730"/>
      <c r="L101" s="626">
        <f>SUM(L102:L107)</f>
        <v>0</v>
      </c>
      <c r="M101" s="627">
        <f>SUM(M102:M107)</f>
        <v>0</v>
      </c>
      <c r="N101" s="628">
        <f>SUM(N102:N107)</f>
        <v>0</v>
      </c>
      <c r="O101" s="626">
        <f>SUM(O102:O107)</f>
        <v>0</v>
      </c>
      <c r="P101" s="627">
        <f>SUM(P102:P107)</f>
        <v>0</v>
      </c>
      <c r="Q101" s="3">
        <f t="shared" si="0"/>
        <v>0</v>
      </c>
      <c r="R101" s="284"/>
    </row>
    <row r="102" spans="1:18" ht="16.2">
      <c r="A102" s="580">
        <v>88</v>
      </c>
      <c r="I102" s="230"/>
      <c r="J102" s="172">
        <v>4201</v>
      </c>
      <c r="K102" s="173" t="s">
        <v>249</v>
      </c>
      <c r="L102" s="629"/>
      <c r="M102" s="630"/>
      <c r="N102" s="631"/>
      <c r="O102" s="629"/>
      <c r="P102" s="630"/>
      <c r="Q102" s="3" t="str">
        <f t="shared" si="0"/>
        <v/>
      </c>
      <c r="R102" s="284"/>
    </row>
    <row r="103" spans="1:18" ht="16.2">
      <c r="A103" s="580">
        <v>89</v>
      </c>
      <c r="I103" s="230"/>
      <c r="J103" s="180">
        <v>4202</v>
      </c>
      <c r="K103" s="231" t="s">
        <v>250</v>
      </c>
      <c r="L103" s="635"/>
      <c r="M103" s="636"/>
      <c r="N103" s="637"/>
      <c r="O103" s="635"/>
      <c r="P103" s="636"/>
      <c r="Q103" s="3" t="str">
        <f t="shared" si="0"/>
        <v/>
      </c>
      <c r="R103" s="284"/>
    </row>
    <row r="104" spans="1:18" ht="16.2">
      <c r="A104" s="580">
        <v>90</v>
      </c>
      <c r="I104" s="230"/>
      <c r="J104" s="180">
        <v>4214</v>
      </c>
      <c r="K104" s="231" t="s">
        <v>251</v>
      </c>
      <c r="L104" s="635"/>
      <c r="M104" s="636"/>
      <c r="N104" s="637"/>
      <c r="O104" s="635"/>
      <c r="P104" s="636"/>
      <c r="Q104" s="3" t="str">
        <f t="shared" si="0"/>
        <v/>
      </c>
      <c r="R104" s="284"/>
    </row>
    <row r="105" spans="1:18" ht="31.5" customHeight="1">
      <c r="A105" s="580">
        <v>91</v>
      </c>
      <c r="I105" s="230"/>
      <c r="J105" s="180">
        <v>4217</v>
      </c>
      <c r="K105" s="231" t="s">
        <v>252</v>
      </c>
      <c r="L105" s="635"/>
      <c r="M105" s="636"/>
      <c r="N105" s="637"/>
      <c r="O105" s="635"/>
      <c r="P105" s="636"/>
      <c r="Q105" s="3" t="str">
        <f t="shared" si="0"/>
        <v/>
      </c>
      <c r="R105" s="284"/>
    </row>
    <row r="106" spans="1:18" ht="31.5" customHeight="1">
      <c r="A106" s="580">
        <v>92</v>
      </c>
      <c r="I106" s="230"/>
      <c r="J106" s="180">
        <v>4218</v>
      </c>
      <c r="K106" s="181" t="s">
        <v>253</v>
      </c>
      <c r="L106" s="635"/>
      <c r="M106" s="636"/>
      <c r="N106" s="637"/>
      <c r="O106" s="635"/>
      <c r="P106" s="636"/>
      <c r="Q106" s="3" t="str">
        <f t="shared" si="0"/>
        <v/>
      </c>
      <c r="R106" s="284"/>
    </row>
    <row r="107" spans="1:18" ht="16.2">
      <c r="A107" s="580">
        <v>93</v>
      </c>
      <c r="I107" s="230"/>
      <c r="J107" s="175">
        <v>4219</v>
      </c>
      <c r="K107" s="232" t="s">
        <v>254</v>
      </c>
      <c r="L107" s="632"/>
      <c r="M107" s="633"/>
      <c r="N107" s="634"/>
      <c r="O107" s="632"/>
      <c r="P107" s="633"/>
      <c r="Q107" s="3" t="str">
        <f t="shared" si="0"/>
        <v/>
      </c>
      <c r="R107" s="284"/>
    </row>
    <row r="108" spans="1:18" ht="15.6">
      <c r="A108" s="580">
        <v>94</v>
      </c>
      <c r="I108" s="168">
        <v>4300</v>
      </c>
      <c r="J108" s="730" t="s">
        <v>255</v>
      </c>
      <c r="K108" s="730"/>
      <c r="L108" s="626">
        <f>SUM(L109:L111)</f>
        <v>0</v>
      </c>
      <c r="M108" s="627">
        <f>SUM(M109:M111)</f>
        <v>0</v>
      </c>
      <c r="N108" s="628">
        <f>SUM(N109:N111)</f>
        <v>0</v>
      </c>
      <c r="O108" s="626">
        <f>SUM(O109:O111)</f>
        <v>0</v>
      </c>
      <c r="P108" s="627">
        <f>SUM(P109:P111)</f>
        <v>0</v>
      </c>
      <c r="Q108" s="3">
        <f t="shared" si="0"/>
        <v>0</v>
      </c>
      <c r="R108" s="284"/>
    </row>
    <row r="109" spans="1:18" ht="15.6">
      <c r="A109" s="580">
        <v>95</v>
      </c>
      <c r="I109" s="230"/>
      <c r="J109" s="172">
        <v>4301</v>
      </c>
      <c r="K109" s="192" t="s">
        <v>256</v>
      </c>
      <c r="L109" s="629"/>
      <c r="M109" s="630"/>
      <c r="N109" s="631"/>
      <c r="O109" s="629"/>
      <c r="P109" s="630"/>
      <c r="Q109" s="3" t="str">
        <f t="shared" si="0"/>
        <v/>
      </c>
      <c r="R109" s="284"/>
    </row>
    <row r="110" spans="1:18" ht="16.2">
      <c r="A110" s="580">
        <v>96</v>
      </c>
      <c r="I110" s="230"/>
      <c r="J110" s="180">
        <v>4302</v>
      </c>
      <c r="K110" s="231" t="s">
        <v>257</v>
      </c>
      <c r="L110" s="635"/>
      <c r="M110" s="636"/>
      <c r="N110" s="637"/>
      <c r="O110" s="635"/>
      <c r="P110" s="636"/>
      <c r="Q110" s="3" t="str">
        <f t="shared" si="0"/>
        <v/>
      </c>
      <c r="R110" s="284"/>
    </row>
    <row r="111" spans="1:18" ht="16.2">
      <c r="A111" s="580">
        <v>97</v>
      </c>
      <c r="I111" s="230"/>
      <c r="J111" s="175">
        <v>4309</v>
      </c>
      <c r="K111" s="184" t="s">
        <v>258</v>
      </c>
      <c r="L111" s="632"/>
      <c r="M111" s="633"/>
      <c r="N111" s="634"/>
      <c r="O111" s="632"/>
      <c r="P111" s="633"/>
      <c r="Q111" s="3" t="str">
        <f t="shared" si="0"/>
        <v/>
      </c>
      <c r="R111" s="284"/>
    </row>
    <row r="112" spans="1:18" ht="15.6">
      <c r="A112" s="580">
        <v>98</v>
      </c>
      <c r="I112" s="168">
        <v>4400</v>
      </c>
      <c r="J112" s="730" t="s">
        <v>259</v>
      </c>
      <c r="K112" s="730"/>
      <c r="L112" s="641"/>
      <c r="M112" s="642"/>
      <c r="N112" s="643"/>
      <c r="O112" s="641"/>
      <c r="P112" s="642"/>
      <c r="Q112" s="3">
        <f t="shared" si="0"/>
        <v>0</v>
      </c>
      <c r="R112" s="284"/>
    </row>
    <row r="113" spans="1:18" ht="15.6">
      <c r="A113" s="580">
        <v>99</v>
      </c>
      <c r="I113" s="168">
        <v>4500</v>
      </c>
      <c r="J113" s="730" t="s">
        <v>260</v>
      </c>
      <c r="K113" s="730"/>
      <c r="L113" s="641"/>
      <c r="M113" s="642"/>
      <c r="N113" s="643"/>
      <c r="O113" s="641"/>
      <c r="P113" s="642"/>
      <c r="Q113" s="3">
        <f t="shared" si="0"/>
        <v>0</v>
      </c>
      <c r="R113" s="284"/>
    </row>
    <row r="114" spans="1:18" ht="18.75" customHeight="1">
      <c r="A114" s="580">
        <v>100</v>
      </c>
      <c r="I114" s="168">
        <v>4600</v>
      </c>
      <c r="J114" s="736" t="s">
        <v>261</v>
      </c>
      <c r="K114" s="736"/>
      <c r="L114" s="641"/>
      <c r="M114" s="642"/>
      <c r="N114" s="643"/>
      <c r="O114" s="641"/>
      <c r="P114" s="642"/>
      <c r="Q114" s="3">
        <f t="shared" si="0"/>
        <v>0</v>
      </c>
      <c r="R114" s="284"/>
    </row>
    <row r="115" spans="1:18" ht="20.25" customHeight="1">
      <c r="A115" s="580">
        <v>101</v>
      </c>
      <c r="I115" s="168">
        <v>4900</v>
      </c>
      <c r="J115" s="730" t="s">
        <v>262</v>
      </c>
      <c r="K115" s="730"/>
      <c r="L115" s="626">
        <f>+L116+L117</f>
        <v>0</v>
      </c>
      <c r="M115" s="627">
        <f>+M116+M117</f>
        <v>0</v>
      </c>
      <c r="N115" s="628">
        <f>+N116+N117</f>
        <v>0</v>
      </c>
      <c r="O115" s="626">
        <f>+O116+O117</f>
        <v>0</v>
      </c>
      <c r="P115" s="627">
        <f>+P116+P117</f>
        <v>0</v>
      </c>
      <c r="Q115" s="3">
        <f t="shared" si="0"/>
        <v>0</v>
      </c>
      <c r="R115" s="284"/>
    </row>
    <row r="116" spans="1:18" ht="30.75" customHeight="1">
      <c r="A116" s="580">
        <v>102</v>
      </c>
      <c r="I116" s="230"/>
      <c r="J116" s="172">
        <v>4901</v>
      </c>
      <c r="K116" s="233" t="s">
        <v>263</v>
      </c>
      <c r="L116" s="629"/>
      <c r="M116" s="630"/>
      <c r="N116" s="631"/>
      <c r="O116" s="629"/>
      <c r="P116" s="630"/>
      <c r="Q116" s="3" t="str">
        <f t="shared" si="0"/>
        <v/>
      </c>
      <c r="R116" s="284"/>
    </row>
    <row r="117" spans="1:18" ht="16.2">
      <c r="A117" s="580">
        <v>103</v>
      </c>
      <c r="I117" s="230"/>
      <c r="J117" s="175">
        <v>4902</v>
      </c>
      <c r="K117" s="184" t="s">
        <v>264</v>
      </c>
      <c r="L117" s="632"/>
      <c r="M117" s="633"/>
      <c r="N117" s="634"/>
      <c r="O117" s="632"/>
      <c r="P117" s="633"/>
      <c r="Q117" s="3" t="str">
        <f t="shared" si="0"/>
        <v/>
      </c>
      <c r="R117" s="284"/>
    </row>
    <row r="118" spans="1:18" ht="15.6">
      <c r="A118" s="580">
        <v>104</v>
      </c>
      <c r="I118" s="234">
        <v>5100</v>
      </c>
      <c r="J118" s="737" t="s">
        <v>265</v>
      </c>
      <c r="K118" s="737"/>
      <c r="L118" s="641"/>
      <c r="M118" s="642"/>
      <c r="N118" s="643"/>
      <c r="O118" s="641"/>
      <c r="P118" s="642"/>
      <c r="Q118" s="3">
        <f t="shared" si="0"/>
        <v>0</v>
      </c>
      <c r="R118" s="284"/>
    </row>
    <row r="119" spans="1:18" ht="15.6">
      <c r="A119" s="580">
        <v>105</v>
      </c>
      <c r="I119" s="234">
        <v>5200</v>
      </c>
      <c r="J119" s="737" t="s">
        <v>266</v>
      </c>
      <c r="K119" s="737"/>
      <c r="L119" s="626">
        <f>SUM(L120:L126)</f>
        <v>0</v>
      </c>
      <c r="M119" s="627">
        <f>SUM(M120:M126)</f>
        <v>0</v>
      </c>
      <c r="N119" s="628">
        <f>SUM(N120:N126)</f>
        <v>0</v>
      </c>
      <c r="O119" s="626">
        <f>SUM(O120:O126)</f>
        <v>0</v>
      </c>
      <c r="P119" s="627">
        <f>SUM(P120:P126)</f>
        <v>0</v>
      </c>
      <c r="Q119" s="3">
        <f t="shared" si="0"/>
        <v>0</v>
      </c>
      <c r="R119" s="284"/>
    </row>
    <row r="120" spans="1:18" ht="16.2">
      <c r="A120" s="580">
        <v>106</v>
      </c>
      <c r="I120" s="236"/>
      <c r="J120" s="237">
        <v>5201</v>
      </c>
      <c r="K120" s="238" t="s">
        <v>267</v>
      </c>
      <c r="L120" s="629"/>
      <c r="M120" s="630"/>
      <c r="N120" s="631"/>
      <c r="O120" s="629"/>
      <c r="P120" s="630"/>
      <c r="Q120" s="3" t="str">
        <f t="shared" si="0"/>
        <v/>
      </c>
      <c r="R120" s="284"/>
    </row>
    <row r="121" spans="1:18" ht="16.2">
      <c r="A121" s="580">
        <v>107</v>
      </c>
      <c r="I121" s="236"/>
      <c r="J121" s="240">
        <v>5202</v>
      </c>
      <c r="K121" s="241" t="s">
        <v>268</v>
      </c>
      <c r="L121" s="635"/>
      <c r="M121" s="636"/>
      <c r="N121" s="637"/>
      <c r="O121" s="635"/>
      <c r="P121" s="636"/>
      <c r="Q121" s="3" t="str">
        <f t="shared" si="0"/>
        <v/>
      </c>
      <c r="R121" s="284"/>
    </row>
    <row r="122" spans="1:18" ht="16.2">
      <c r="A122" s="580">
        <v>108</v>
      </c>
      <c r="I122" s="236"/>
      <c r="J122" s="240">
        <v>5203</v>
      </c>
      <c r="K122" s="241" t="s">
        <v>269</v>
      </c>
      <c r="L122" s="635"/>
      <c r="M122" s="636"/>
      <c r="N122" s="637"/>
      <c r="O122" s="635"/>
      <c r="P122" s="636"/>
      <c r="Q122" s="3" t="str">
        <f t="shared" si="0"/>
        <v/>
      </c>
      <c r="R122" s="284"/>
    </row>
    <row r="123" spans="1:18" ht="16.2">
      <c r="A123" s="580">
        <v>109</v>
      </c>
      <c r="I123" s="236"/>
      <c r="J123" s="240">
        <v>5204</v>
      </c>
      <c r="K123" s="241" t="s">
        <v>270</v>
      </c>
      <c r="L123" s="635"/>
      <c r="M123" s="636"/>
      <c r="N123" s="637"/>
      <c r="O123" s="635"/>
      <c r="P123" s="636"/>
      <c r="Q123" s="3" t="str">
        <f t="shared" si="0"/>
        <v/>
      </c>
      <c r="R123" s="284"/>
    </row>
    <row r="124" spans="1:18" ht="20.25" customHeight="1">
      <c r="A124" s="580">
        <v>110</v>
      </c>
      <c r="I124" s="236"/>
      <c r="J124" s="240">
        <v>5205</v>
      </c>
      <c r="K124" s="241" t="s">
        <v>271</v>
      </c>
      <c r="L124" s="635"/>
      <c r="M124" s="636"/>
      <c r="N124" s="637"/>
      <c r="O124" s="635"/>
      <c r="P124" s="636"/>
      <c r="Q124" s="3" t="str">
        <f t="shared" si="0"/>
        <v/>
      </c>
      <c r="R124" s="284"/>
    </row>
    <row r="125" spans="1:18" ht="16.2">
      <c r="A125" s="580">
        <v>111</v>
      </c>
      <c r="I125" s="236"/>
      <c r="J125" s="240">
        <v>5206</v>
      </c>
      <c r="K125" s="241" t="s">
        <v>272</v>
      </c>
      <c r="L125" s="635"/>
      <c r="M125" s="636"/>
      <c r="N125" s="637"/>
      <c r="O125" s="635"/>
      <c r="P125" s="636"/>
      <c r="Q125" s="3" t="str">
        <f t="shared" si="0"/>
        <v/>
      </c>
      <c r="R125" s="284"/>
    </row>
    <row r="126" spans="1:18" ht="16.2">
      <c r="A126" s="580">
        <v>112</v>
      </c>
      <c r="I126" s="236"/>
      <c r="J126" s="242">
        <v>5219</v>
      </c>
      <c r="K126" s="243" t="s">
        <v>273</v>
      </c>
      <c r="L126" s="632"/>
      <c r="M126" s="633"/>
      <c r="N126" s="634"/>
      <c r="O126" s="632"/>
      <c r="P126" s="633"/>
      <c r="Q126" s="3" t="str">
        <f t="shared" si="0"/>
        <v/>
      </c>
      <c r="R126" s="284"/>
    </row>
    <row r="127" spans="1:18" ht="15.6">
      <c r="A127" s="580">
        <v>113</v>
      </c>
      <c r="I127" s="234">
        <v>5300</v>
      </c>
      <c r="J127" s="737" t="s">
        <v>274</v>
      </c>
      <c r="K127" s="737"/>
      <c r="L127" s="626">
        <f>SUM(L128:L129)</f>
        <v>0</v>
      </c>
      <c r="M127" s="627">
        <f>SUM(M128:M129)</f>
        <v>0</v>
      </c>
      <c r="N127" s="628">
        <f>SUM(N128:N129)</f>
        <v>0</v>
      </c>
      <c r="O127" s="626">
        <f>SUM(O128:O129)</f>
        <v>0</v>
      </c>
      <c r="P127" s="627">
        <f>SUM(P128:P129)</f>
        <v>0</v>
      </c>
      <c r="Q127" s="3">
        <f t="shared" si="0"/>
        <v>0</v>
      </c>
      <c r="R127" s="284"/>
    </row>
    <row r="128" spans="1:18" ht="31.5" customHeight="1">
      <c r="A128" s="580">
        <v>114</v>
      </c>
      <c r="I128" s="236"/>
      <c r="J128" s="237">
        <v>5301</v>
      </c>
      <c r="K128" s="238" t="s">
        <v>275</v>
      </c>
      <c r="L128" s="629"/>
      <c r="M128" s="630"/>
      <c r="N128" s="631"/>
      <c r="O128" s="629"/>
      <c r="P128" s="630"/>
      <c r="Q128" s="3" t="str">
        <f t="shared" si="0"/>
        <v/>
      </c>
      <c r="R128" s="284"/>
    </row>
    <row r="129" spans="1:18" ht="16.2">
      <c r="A129" s="580">
        <v>115</v>
      </c>
      <c r="I129" s="236"/>
      <c r="J129" s="242">
        <v>5309</v>
      </c>
      <c r="K129" s="243" t="s">
        <v>276</v>
      </c>
      <c r="L129" s="632"/>
      <c r="M129" s="633"/>
      <c r="N129" s="634"/>
      <c r="O129" s="632"/>
      <c r="P129" s="633"/>
      <c r="Q129" s="3" t="str">
        <f t="shared" si="0"/>
        <v/>
      </c>
      <c r="R129" s="284"/>
    </row>
    <row r="130" spans="1:18" ht="15.6">
      <c r="A130" s="580">
        <v>116</v>
      </c>
      <c r="I130" s="234">
        <v>5400</v>
      </c>
      <c r="J130" s="737" t="s">
        <v>277</v>
      </c>
      <c r="K130" s="737"/>
      <c r="L130" s="641"/>
      <c r="M130" s="642"/>
      <c r="N130" s="643"/>
      <c r="O130" s="641"/>
      <c r="P130" s="642"/>
      <c r="Q130" s="3">
        <f t="shared" si="0"/>
        <v>0</v>
      </c>
      <c r="R130" s="284"/>
    </row>
    <row r="131" spans="1:18" ht="15.6">
      <c r="A131" s="580">
        <v>117</v>
      </c>
      <c r="I131" s="168">
        <v>5500</v>
      </c>
      <c r="J131" s="730" t="s">
        <v>278</v>
      </c>
      <c r="K131" s="730"/>
      <c r="L131" s="626">
        <f>SUM(L132:L135)</f>
        <v>0</v>
      </c>
      <c r="M131" s="627">
        <f>SUM(M132:M135)</f>
        <v>0</v>
      </c>
      <c r="N131" s="628">
        <f>SUM(N132:N135)</f>
        <v>0</v>
      </c>
      <c r="O131" s="626">
        <f>SUM(O132:O135)</f>
        <v>0</v>
      </c>
      <c r="P131" s="627">
        <f>SUM(P132:P135)</f>
        <v>0</v>
      </c>
      <c r="Q131" s="3">
        <f t="shared" si="0"/>
        <v>0</v>
      </c>
      <c r="R131" s="284"/>
    </row>
    <row r="132" spans="1:18" ht="16.2">
      <c r="A132" s="580">
        <v>118</v>
      </c>
      <c r="I132" s="230"/>
      <c r="J132" s="172">
        <v>5501</v>
      </c>
      <c r="K132" s="192" t="s">
        <v>279</v>
      </c>
      <c r="L132" s="629"/>
      <c r="M132" s="630"/>
      <c r="N132" s="631"/>
      <c r="O132" s="629"/>
      <c r="P132" s="630"/>
      <c r="Q132" s="3" t="str">
        <f t="shared" si="0"/>
        <v/>
      </c>
      <c r="R132" s="284"/>
    </row>
    <row r="133" spans="1:18" ht="16.2">
      <c r="A133" s="580">
        <v>119</v>
      </c>
      <c r="I133" s="230"/>
      <c r="J133" s="180">
        <v>5502</v>
      </c>
      <c r="K133" s="181" t="s">
        <v>280</v>
      </c>
      <c r="L133" s="635"/>
      <c r="M133" s="636"/>
      <c r="N133" s="637"/>
      <c r="O133" s="635"/>
      <c r="P133" s="636"/>
      <c r="Q133" s="3" t="str">
        <f t="shared" si="0"/>
        <v/>
      </c>
      <c r="R133" s="284"/>
    </row>
    <row r="134" spans="1:18" ht="16.2">
      <c r="A134" s="580">
        <v>120</v>
      </c>
      <c r="I134" s="230"/>
      <c r="J134" s="180">
        <v>5503</v>
      </c>
      <c r="K134" s="231" t="s">
        <v>281</v>
      </c>
      <c r="L134" s="635"/>
      <c r="M134" s="636"/>
      <c r="N134" s="637"/>
      <c r="O134" s="635"/>
      <c r="P134" s="636"/>
      <c r="Q134" s="3" t="str">
        <f t="shared" si="0"/>
        <v/>
      </c>
      <c r="R134" s="284"/>
    </row>
    <row r="135" spans="1:18" ht="16.2">
      <c r="A135" s="580">
        <v>121</v>
      </c>
      <c r="I135" s="230"/>
      <c r="J135" s="175">
        <v>5504</v>
      </c>
      <c r="K135" s="208" t="s">
        <v>282</v>
      </c>
      <c r="L135" s="632"/>
      <c r="M135" s="633"/>
      <c r="N135" s="634"/>
      <c r="O135" s="632"/>
      <c r="P135" s="633"/>
      <c r="Q135" s="3" t="str">
        <f t="shared" si="0"/>
        <v/>
      </c>
      <c r="R135" s="284"/>
    </row>
    <row r="136" spans="1:18" ht="18.75" customHeight="1">
      <c r="A136" s="580">
        <v>122</v>
      </c>
      <c r="I136" s="234">
        <v>5700</v>
      </c>
      <c r="J136" s="738" t="s">
        <v>283</v>
      </c>
      <c r="K136" s="738"/>
      <c r="L136" s="626">
        <f>SUM(L137:L139)</f>
        <v>0</v>
      </c>
      <c r="M136" s="627">
        <f>SUM(M137:M139)</f>
        <v>0</v>
      </c>
      <c r="N136" s="628">
        <f>SUM(N137:N139)</f>
        <v>0</v>
      </c>
      <c r="O136" s="626">
        <f>SUM(O137:O139)</f>
        <v>0</v>
      </c>
      <c r="P136" s="627">
        <f>SUM(P137:P139)</f>
        <v>0</v>
      </c>
      <c r="Q136" s="3">
        <f t="shared" si="0"/>
        <v>0</v>
      </c>
      <c r="R136" s="284"/>
    </row>
    <row r="137" spans="1:18" ht="20.25" customHeight="1">
      <c r="A137" s="580">
        <v>123</v>
      </c>
      <c r="I137" s="236"/>
      <c r="J137" s="237">
        <v>5701</v>
      </c>
      <c r="K137" s="238" t="s">
        <v>284</v>
      </c>
      <c r="L137" s="629"/>
      <c r="M137" s="630"/>
      <c r="N137" s="631"/>
      <c r="O137" s="629"/>
      <c r="P137" s="630"/>
      <c r="Q137" s="3" t="str">
        <f t="shared" si="0"/>
        <v/>
      </c>
      <c r="R137" s="284"/>
    </row>
    <row r="138" spans="1:18" ht="18.75" customHeight="1">
      <c r="A138" s="580">
        <v>124</v>
      </c>
      <c r="I138" s="236"/>
      <c r="J138" s="244">
        <v>5702</v>
      </c>
      <c r="K138" s="245" t="s">
        <v>285</v>
      </c>
      <c r="L138" s="645"/>
      <c r="M138" s="646"/>
      <c r="N138" s="647"/>
      <c r="O138" s="645"/>
      <c r="P138" s="646"/>
      <c r="Q138" s="3" t="str">
        <f t="shared" si="0"/>
        <v/>
      </c>
      <c r="R138" s="284"/>
    </row>
    <row r="139" spans="1:18" ht="15.6">
      <c r="A139" s="580">
        <v>125</v>
      </c>
      <c r="I139" s="179"/>
      <c r="J139" s="246">
        <v>4071</v>
      </c>
      <c r="K139" s="247" t="s">
        <v>286</v>
      </c>
      <c r="L139" s="670"/>
      <c r="M139" s="671"/>
      <c r="N139" s="672"/>
      <c r="O139" s="670"/>
      <c r="P139" s="671"/>
      <c r="Q139" s="3" t="str">
        <f t="shared" si="0"/>
        <v/>
      </c>
      <c r="R139" s="284"/>
    </row>
    <row r="140" spans="1:18" ht="15.6">
      <c r="A140" s="580">
        <v>126</v>
      </c>
      <c r="I140" s="387"/>
      <c r="J140" s="739" t="s">
        <v>287</v>
      </c>
      <c r="K140" s="739"/>
      <c r="L140" s="673"/>
      <c r="M140" s="673"/>
      <c r="N140" s="673"/>
      <c r="O140" s="673"/>
      <c r="P140" s="673"/>
      <c r="Q140" s="3" t="str">
        <f t="shared" si="0"/>
        <v/>
      </c>
      <c r="R140" s="284"/>
    </row>
    <row r="141" spans="1:18" ht="15.6">
      <c r="A141" s="580">
        <v>127</v>
      </c>
      <c r="I141" s="251">
        <v>98</v>
      </c>
      <c r="J141" s="739" t="s">
        <v>287</v>
      </c>
      <c r="K141" s="739"/>
      <c r="L141" s="674"/>
      <c r="M141" s="675"/>
      <c r="N141" s="676"/>
      <c r="O141" s="676"/>
      <c r="P141" s="676"/>
      <c r="Q141" s="3">
        <f t="shared" si="0"/>
        <v>0</v>
      </c>
      <c r="R141" s="284"/>
    </row>
    <row r="142" spans="1:18" ht="15.75" customHeight="1">
      <c r="A142" s="580">
        <v>128</v>
      </c>
      <c r="I142" s="677"/>
      <c r="J142" s="678"/>
      <c r="K142" s="679"/>
      <c r="L142" s="680"/>
      <c r="M142" s="680"/>
      <c r="N142" s="680"/>
      <c r="O142" s="680"/>
      <c r="P142" s="680"/>
      <c r="Q142" s="3" t="str">
        <f t="shared" si="0"/>
        <v/>
      </c>
      <c r="R142" s="284"/>
    </row>
    <row r="143" spans="1:18" ht="15.75" customHeight="1">
      <c r="A143" s="580">
        <v>129</v>
      </c>
      <c r="I143" s="681"/>
      <c r="J143" s="15"/>
      <c r="K143" s="682"/>
      <c r="L143" s="136"/>
      <c r="M143" s="136"/>
      <c r="N143" s="136"/>
      <c r="O143" s="136"/>
      <c r="P143" s="136"/>
      <c r="Q143" s="3" t="str">
        <f t="shared" si="0"/>
        <v/>
      </c>
      <c r="R143" s="284"/>
    </row>
    <row r="144" spans="1:18" ht="15.75" customHeight="1">
      <c r="A144" s="580">
        <v>130</v>
      </c>
      <c r="I144" s="681"/>
      <c r="J144" s="15"/>
      <c r="K144" s="682"/>
      <c r="L144" s="136"/>
      <c r="M144" s="136"/>
      <c r="N144" s="136"/>
      <c r="O144" s="136"/>
      <c r="P144" s="136"/>
      <c r="Q144" s="3" t="str">
        <f t="shared" si="0"/>
        <v/>
      </c>
      <c r="R144" s="284"/>
    </row>
    <row r="145" spans="1:18" ht="16.2">
      <c r="A145" s="580">
        <v>131</v>
      </c>
      <c r="I145" s="683"/>
      <c r="J145" s="259" t="s">
        <v>171</v>
      </c>
      <c r="K145" s="684">
        <f>+I145</f>
        <v>0</v>
      </c>
      <c r="L145" s="685">
        <f>SUM(L30,L33,L39,L47,L48,L66,L70,L76,L79,L80,L81,L82,L83,L92,L98,L99,L100,L101,L108,L112,L113,L114,L115,L118,L119,L127,L130,L131,L136)+L141</f>
        <v>0</v>
      </c>
      <c r="M145" s="686">
        <f>SUM(M30,M33,M39,M47,M48,M66,M70,M76,M79,M80,M81,M82,M83,M92,M98,M99,M100,M101,M108,M112,M113,M114,M115,M118,M119,M127,M130,M131,M136)+M141</f>
        <v>0</v>
      </c>
      <c r="N145" s="687">
        <f>SUM(N30,N33,N39,N47,N48,N66,N70,N76,N79,N80,N81,N82,N83,N92,N98,N99,N100,N101,N108,N112,N113,N114,N115,N118,N119,N127,N130,N131,N136)+N141</f>
        <v>0</v>
      </c>
      <c r="O145" s="685">
        <f>SUM(O30,O33,O39,O47,O48,O66,O70,O76,O79,O80,O81,O82,O83,O92,O98,O99,O100,O101,O108,O112,O113,O114,O115,O118,O119,O127,O130,O131,O136)+O141</f>
        <v>0</v>
      </c>
      <c r="P145" s="686">
        <f>SUM(P30,P33,P39,P47,P48,P66,P70,P76,P79,P80,P81,P82,P83,P92,P98,P99,P100,P101,P108,P112,P113,P114,P115,P118,P119,P127,P130,P131,P136)+P141</f>
        <v>0</v>
      </c>
      <c r="Q145" s="3" t="str">
        <f t="shared" si="0"/>
        <v/>
      </c>
      <c r="R145" s="688" t="str">
        <f>LEFT(J27,1)</f>
        <v>0</v>
      </c>
    </row>
    <row r="146" spans="1:18" ht="15.6">
      <c r="A146" s="580">
        <v>132</v>
      </c>
      <c r="I146" s="689" t="s">
        <v>1762</v>
      </c>
      <c r="J146" s="690"/>
      <c r="K146" s="2"/>
      <c r="L146" s="1"/>
      <c r="M146" s="1"/>
      <c r="N146" s="1"/>
      <c r="O146" s="1"/>
      <c r="P146" s="1"/>
      <c r="Q146" s="3">
        <v>1</v>
      </c>
      <c r="R146" s="4"/>
    </row>
    <row r="147" spans="1:18" ht="15.6">
      <c r="A147" s="580">
        <v>169</v>
      </c>
      <c r="I147" s="691"/>
      <c r="J147" s="691"/>
      <c r="K147" s="692"/>
      <c r="L147" s="691"/>
      <c r="M147" s="691"/>
      <c r="N147" s="691"/>
      <c r="O147" s="691"/>
      <c r="P147" s="691"/>
      <c r="Q147" s="3">
        <v>1</v>
      </c>
      <c r="R147" s="4"/>
    </row>
    <row r="148" spans="1:18" ht="15.6">
      <c r="I148" s="584"/>
      <c r="J148" s="584"/>
      <c r="K148" s="584"/>
      <c r="L148" s="584"/>
      <c r="M148" s="584"/>
      <c r="N148" s="584"/>
      <c r="O148" s="584"/>
      <c r="P148" s="584"/>
      <c r="Q148" s="3">
        <v>1</v>
      </c>
    </row>
    <row r="149" spans="1:18" ht="15.6">
      <c r="I149" s="584"/>
      <c r="J149" s="584"/>
      <c r="K149" s="584"/>
      <c r="L149" s="584"/>
      <c r="M149" s="584"/>
      <c r="N149" s="584"/>
      <c r="O149" s="584"/>
      <c r="P149" s="584"/>
      <c r="Q149" s="3" t="str">
        <f t="shared" ref="Q149:Q154" si="1">(IF(OR($E149&lt;&gt;0,$F149&lt;&gt;0,$G149&lt;&gt;0,$H149&lt;&gt;0,$I149&lt;&gt;0),$J$2,""))</f>
        <v/>
      </c>
    </row>
    <row r="150" spans="1:18" ht="15.6">
      <c r="I150" s="584"/>
      <c r="J150" s="584"/>
      <c r="K150" s="584"/>
      <c r="L150" s="584"/>
      <c r="M150" s="584"/>
      <c r="N150" s="584"/>
      <c r="O150" s="584"/>
      <c r="P150" s="584"/>
      <c r="Q150" s="3" t="str">
        <f t="shared" si="1"/>
        <v/>
      </c>
    </row>
    <row r="151" spans="1:18" ht="15.6">
      <c r="I151" s="584"/>
      <c r="J151" s="584"/>
      <c r="K151" s="584"/>
      <c r="L151" s="584"/>
      <c r="M151" s="584"/>
      <c r="N151" s="584"/>
      <c r="O151" s="584"/>
      <c r="P151" s="584"/>
      <c r="Q151" s="3" t="str">
        <f t="shared" si="1"/>
        <v/>
      </c>
    </row>
    <row r="152" spans="1:18" ht="18.75" customHeight="1">
      <c r="I152" s="584"/>
      <c r="J152" s="584"/>
      <c r="K152" s="584"/>
      <c r="L152" s="584"/>
      <c r="M152" s="584"/>
      <c r="N152" s="584"/>
      <c r="O152" s="584"/>
      <c r="P152" s="584"/>
      <c r="Q152" s="3" t="str">
        <f t="shared" si="1"/>
        <v/>
      </c>
    </row>
    <row r="153" spans="1:18" ht="18.75" customHeight="1">
      <c r="I153" s="584"/>
      <c r="J153" s="584"/>
      <c r="K153" s="584"/>
      <c r="L153" s="584"/>
      <c r="M153" s="584"/>
      <c r="N153" s="584"/>
      <c r="O153" s="584"/>
      <c r="P153" s="584"/>
      <c r="Q153" s="3" t="str">
        <f t="shared" si="1"/>
        <v/>
      </c>
    </row>
    <row r="154" spans="1:18" ht="15.6">
      <c r="I154" s="584"/>
      <c r="J154" s="584"/>
      <c r="K154" s="584"/>
      <c r="L154" s="584"/>
      <c r="M154" s="584"/>
      <c r="N154" s="584"/>
      <c r="O154" s="584"/>
      <c r="P154" s="584"/>
      <c r="Q154" s="3" t="str">
        <f t="shared" si="1"/>
        <v/>
      </c>
    </row>
    <row r="155" spans="1:18">
      <c r="I155" s="584"/>
      <c r="J155" s="584"/>
      <c r="K155" s="584"/>
      <c r="L155" s="584"/>
      <c r="M155" s="584"/>
      <c r="N155" s="584"/>
      <c r="O155" s="584"/>
      <c r="P155" s="584"/>
    </row>
    <row r="156" spans="1:18">
      <c r="I156" s="584"/>
      <c r="J156" s="584"/>
      <c r="K156" s="584"/>
      <c r="L156" s="584"/>
      <c r="M156" s="584"/>
      <c r="N156" s="584"/>
      <c r="O156" s="584"/>
      <c r="P156" s="584"/>
    </row>
    <row r="157" spans="1:18">
      <c r="I157" s="584"/>
      <c r="J157" s="584"/>
      <c r="K157" s="584"/>
      <c r="L157" s="584"/>
      <c r="M157" s="584"/>
      <c r="N157" s="584"/>
      <c r="O157" s="584"/>
      <c r="P157" s="584"/>
    </row>
    <row r="158" spans="1:18">
      <c r="I158" s="584"/>
      <c r="J158" s="584"/>
      <c r="K158" s="584"/>
      <c r="L158" s="584"/>
      <c r="M158" s="584"/>
      <c r="N158" s="584"/>
      <c r="O158" s="584"/>
      <c r="P158" s="584"/>
    </row>
    <row r="159" spans="1:18">
      <c r="I159" s="584"/>
      <c r="J159" s="584"/>
      <c r="K159" s="584"/>
      <c r="L159" s="584"/>
      <c r="M159" s="584"/>
      <c r="N159" s="584"/>
      <c r="O159" s="584"/>
      <c r="P159" s="584"/>
    </row>
    <row r="160" spans="1:18">
      <c r="I160" s="584"/>
      <c r="J160" s="584"/>
      <c r="K160" s="584"/>
      <c r="L160" s="584"/>
      <c r="M160" s="584"/>
      <c r="N160" s="584"/>
      <c r="O160" s="584"/>
      <c r="P160" s="584"/>
    </row>
    <row r="161" spans="9:16">
      <c r="I161" s="584"/>
      <c r="J161" s="584"/>
      <c r="K161" s="584"/>
      <c r="L161" s="584"/>
      <c r="M161" s="584"/>
      <c r="N161" s="584"/>
      <c r="O161" s="584"/>
      <c r="P161" s="584"/>
    </row>
    <row r="162" spans="9:16">
      <c r="I162" s="584"/>
      <c r="J162" s="584"/>
      <c r="K162" s="584"/>
      <c r="L162" s="584"/>
      <c r="M162" s="584"/>
      <c r="N162" s="584"/>
      <c r="O162" s="584"/>
      <c r="P162" s="584"/>
    </row>
    <row r="163" spans="9:16">
      <c r="I163" s="584"/>
      <c r="J163" s="584"/>
      <c r="K163" s="584"/>
      <c r="L163" s="584"/>
      <c r="M163" s="584"/>
      <c r="N163" s="584"/>
      <c r="O163" s="584"/>
      <c r="P163" s="584"/>
    </row>
    <row r="164" spans="9:16">
      <c r="I164" s="584"/>
      <c r="J164" s="584"/>
      <c r="K164" s="584"/>
      <c r="L164" s="584"/>
      <c r="M164" s="584"/>
      <c r="N164" s="584"/>
      <c r="O164" s="584"/>
      <c r="P164" s="584"/>
    </row>
    <row r="165" spans="9:16">
      <c r="I165" s="584"/>
      <c r="J165" s="584"/>
      <c r="K165" s="584"/>
      <c r="L165" s="584"/>
      <c r="M165" s="584"/>
      <c r="N165" s="584"/>
      <c r="O165" s="584"/>
      <c r="P165" s="584"/>
    </row>
    <row r="166" spans="9:16">
      <c r="I166" s="584"/>
      <c r="J166" s="584"/>
      <c r="K166" s="584"/>
      <c r="L166" s="584"/>
      <c r="M166" s="584"/>
      <c r="N166" s="584"/>
      <c r="O166" s="584"/>
      <c r="P166" s="584"/>
    </row>
    <row r="167" spans="9:16">
      <c r="I167" s="584"/>
      <c r="J167" s="584"/>
      <c r="K167" s="584"/>
      <c r="L167" s="584"/>
      <c r="M167" s="584"/>
      <c r="N167" s="584"/>
      <c r="O167" s="584"/>
      <c r="P167" s="584"/>
    </row>
    <row r="168" spans="9:16">
      <c r="I168" s="584"/>
      <c r="J168" s="584"/>
      <c r="K168" s="584"/>
      <c r="L168" s="584"/>
      <c r="M168" s="584"/>
      <c r="N168" s="584"/>
      <c r="O168" s="584"/>
      <c r="P168" s="584"/>
    </row>
    <row r="169" spans="9:16">
      <c r="I169" s="584"/>
      <c r="J169" s="584"/>
      <c r="K169" s="584"/>
      <c r="L169" s="584"/>
      <c r="M169" s="584"/>
      <c r="N169" s="584"/>
      <c r="O169" s="584"/>
      <c r="P169" s="584"/>
    </row>
    <row r="170" spans="9:16">
      <c r="I170" s="584"/>
      <c r="J170" s="584"/>
      <c r="K170" s="584"/>
      <c r="L170" s="584"/>
      <c r="M170" s="584"/>
      <c r="N170" s="584"/>
      <c r="O170" s="584"/>
      <c r="P170" s="584"/>
    </row>
    <row r="171" spans="9:16">
      <c r="I171" s="584"/>
      <c r="J171" s="584"/>
      <c r="K171" s="584"/>
      <c r="L171" s="584"/>
      <c r="M171" s="584"/>
      <c r="N171" s="584"/>
      <c r="O171" s="584"/>
      <c r="P171" s="584"/>
    </row>
    <row r="172" spans="9:16">
      <c r="I172" s="584"/>
      <c r="J172" s="584"/>
      <c r="K172" s="584"/>
      <c r="L172" s="584"/>
      <c r="M172" s="584"/>
      <c r="N172" s="584"/>
      <c r="O172" s="584"/>
      <c r="P172" s="584"/>
    </row>
    <row r="173" spans="9:16">
      <c r="I173" s="584"/>
      <c r="J173" s="584"/>
      <c r="K173" s="584"/>
      <c r="L173" s="584"/>
      <c r="M173" s="584"/>
      <c r="N173" s="584"/>
      <c r="O173" s="584"/>
      <c r="P173" s="584"/>
    </row>
    <row r="174" spans="9:16">
      <c r="I174" s="584"/>
      <c r="J174" s="584"/>
      <c r="K174" s="584"/>
      <c r="L174" s="584"/>
      <c r="M174" s="584"/>
      <c r="N174" s="584"/>
      <c r="O174" s="584"/>
      <c r="P174" s="584"/>
    </row>
    <row r="175" spans="9:16">
      <c r="I175" s="584"/>
      <c r="J175" s="584"/>
      <c r="K175" s="584"/>
      <c r="L175" s="584"/>
      <c r="M175" s="584"/>
      <c r="N175" s="584"/>
      <c r="O175" s="584"/>
      <c r="P175" s="584"/>
    </row>
    <row r="176" spans="9:16">
      <c r="I176" s="584"/>
      <c r="J176" s="584"/>
      <c r="K176" s="584"/>
      <c r="L176" s="584"/>
      <c r="M176" s="584"/>
      <c r="N176" s="584"/>
      <c r="O176" s="584"/>
      <c r="P176" s="584"/>
    </row>
    <row r="177" spans="9:16">
      <c r="I177" s="584"/>
      <c r="J177" s="584"/>
      <c r="K177" s="584"/>
      <c r="L177" s="584"/>
      <c r="M177" s="584"/>
      <c r="N177" s="584"/>
      <c r="O177" s="584"/>
      <c r="P177" s="584"/>
    </row>
    <row r="178" spans="9:16">
      <c r="I178" s="584"/>
      <c r="J178" s="584"/>
      <c r="K178" s="584"/>
      <c r="L178" s="584"/>
      <c r="M178" s="584"/>
      <c r="N178" s="584"/>
      <c r="O178" s="584"/>
      <c r="P178" s="584"/>
    </row>
    <row r="179" spans="9:16">
      <c r="I179" s="584"/>
      <c r="J179" s="584"/>
      <c r="K179" s="584"/>
      <c r="L179" s="584"/>
      <c r="M179" s="584"/>
      <c r="N179" s="584"/>
      <c r="O179" s="584"/>
      <c r="P179" s="584"/>
    </row>
    <row r="180" spans="9:16">
      <c r="I180" s="584"/>
      <c r="J180" s="584"/>
      <c r="K180" s="584"/>
      <c r="L180" s="584"/>
      <c r="M180" s="584"/>
      <c r="N180" s="584"/>
      <c r="O180" s="584"/>
      <c r="P180" s="584"/>
    </row>
    <row r="181" spans="9:16">
      <c r="I181" s="584"/>
      <c r="J181" s="584"/>
      <c r="K181" s="584"/>
      <c r="L181" s="584"/>
      <c r="M181" s="584"/>
      <c r="N181" s="584"/>
      <c r="O181" s="584"/>
      <c r="P181" s="584"/>
    </row>
    <row r="182" spans="9:16" ht="15.75" customHeight="1">
      <c r="I182" s="584"/>
      <c r="J182" s="584"/>
      <c r="K182" s="584"/>
      <c r="L182" s="584"/>
      <c r="M182" s="584"/>
      <c r="N182" s="584"/>
      <c r="O182" s="584"/>
      <c r="P182" s="584"/>
    </row>
    <row r="183" spans="9:16">
      <c r="I183" s="584"/>
      <c r="J183" s="584"/>
      <c r="K183" s="584"/>
      <c r="L183" s="584"/>
      <c r="M183" s="584"/>
      <c r="N183" s="584"/>
      <c r="O183" s="584"/>
      <c r="P183" s="584"/>
    </row>
    <row r="184" spans="9:16">
      <c r="I184" s="584"/>
      <c r="J184" s="584"/>
      <c r="K184" s="584"/>
      <c r="L184" s="584"/>
      <c r="M184" s="584"/>
      <c r="N184" s="584"/>
      <c r="O184" s="584"/>
      <c r="P184" s="584"/>
    </row>
    <row r="185" spans="9:16">
      <c r="I185" s="584"/>
      <c r="J185" s="584"/>
      <c r="K185" s="584"/>
      <c r="L185" s="584"/>
      <c r="M185" s="584"/>
      <c r="N185" s="584"/>
      <c r="O185" s="584"/>
      <c r="P185" s="584"/>
    </row>
    <row r="186" spans="9:16">
      <c r="I186" s="584"/>
      <c r="J186" s="584"/>
      <c r="K186" s="584"/>
      <c r="L186" s="584"/>
      <c r="M186" s="584"/>
      <c r="N186" s="584"/>
      <c r="O186" s="584"/>
      <c r="P186" s="584"/>
    </row>
    <row r="187" spans="9:16">
      <c r="I187" s="584"/>
      <c r="J187" s="584"/>
      <c r="K187" s="584"/>
      <c r="L187" s="584"/>
      <c r="M187" s="584"/>
      <c r="N187" s="584"/>
      <c r="O187" s="584"/>
      <c r="P187" s="584"/>
    </row>
    <row r="188" spans="9:16">
      <c r="I188" s="584"/>
      <c r="J188" s="584"/>
      <c r="K188" s="584"/>
      <c r="L188" s="584"/>
      <c r="M188" s="584"/>
      <c r="N188" s="584"/>
      <c r="O188" s="584"/>
      <c r="P188" s="584"/>
    </row>
    <row r="189" spans="9:16">
      <c r="I189" s="584"/>
      <c r="J189" s="584"/>
      <c r="K189" s="584"/>
      <c r="L189" s="584"/>
      <c r="M189" s="584"/>
      <c r="N189" s="584"/>
      <c r="O189" s="584"/>
      <c r="P189" s="584"/>
    </row>
    <row r="190" spans="9:16">
      <c r="I190" s="584"/>
      <c r="J190" s="584"/>
      <c r="K190" s="584"/>
      <c r="L190" s="584"/>
      <c r="M190" s="584"/>
      <c r="N190" s="584"/>
      <c r="O190" s="584"/>
      <c r="P190" s="584"/>
    </row>
    <row r="191" spans="9:16">
      <c r="I191" s="584"/>
      <c r="J191" s="584"/>
      <c r="K191" s="584"/>
      <c r="L191" s="584"/>
      <c r="M191" s="584"/>
      <c r="N191" s="584"/>
      <c r="O191" s="584"/>
      <c r="P191" s="584"/>
    </row>
    <row r="192" spans="9:16">
      <c r="I192" s="584"/>
      <c r="J192" s="584"/>
      <c r="K192" s="584"/>
      <c r="L192" s="584"/>
      <c r="M192" s="584"/>
      <c r="N192" s="584"/>
      <c r="O192" s="584"/>
      <c r="P192" s="584"/>
    </row>
    <row r="193" spans="9:16">
      <c r="I193" s="584"/>
      <c r="J193" s="584"/>
      <c r="K193" s="584"/>
      <c r="L193" s="584"/>
      <c r="M193" s="584"/>
      <c r="N193" s="584"/>
      <c r="O193" s="584"/>
      <c r="P193" s="584"/>
    </row>
    <row r="194" spans="9:16">
      <c r="I194" s="584"/>
      <c r="J194" s="584"/>
      <c r="K194" s="584"/>
      <c r="L194" s="584"/>
      <c r="M194" s="584"/>
      <c r="N194" s="584"/>
      <c r="O194" s="584"/>
      <c r="P194" s="584"/>
    </row>
    <row r="195" spans="9:16">
      <c r="I195" s="584"/>
      <c r="J195" s="584"/>
      <c r="K195" s="584"/>
      <c r="L195" s="584"/>
      <c r="M195" s="584"/>
      <c r="N195" s="584"/>
      <c r="O195" s="584"/>
      <c r="P195" s="584"/>
    </row>
    <row r="196" spans="9:16">
      <c r="I196" s="584"/>
      <c r="J196" s="584"/>
      <c r="K196" s="584"/>
      <c r="L196" s="584"/>
      <c r="M196" s="584"/>
      <c r="N196" s="584"/>
      <c r="O196" s="584"/>
      <c r="P196" s="584"/>
    </row>
    <row r="197" spans="9:16">
      <c r="I197" s="584"/>
      <c r="J197" s="584"/>
      <c r="K197" s="584"/>
      <c r="L197" s="584"/>
      <c r="M197" s="584"/>
      <c r="N197" s="584"/>
      <c r="O197" s="584"/>
      <c r="P197" s="584"/>
    </row>
    <row r="198" spans="9:16">
      <c r="I198" s="584"/>
      <c r="J198" s="584"/>
      <c r="K198" s="584"/>
      <c r="L198" s="584"/>
      <c r="M198" s="584"/>
      <c r="N198" s="584"/>
      <c r="O198" s="584"/>
      <c r="P198" s="584"/>
    </row>
    <row r="199" spans="9:16">
      <c r="I199" s="584"/>
      <c r="J199" s="584"/>
      <c r="K199" s="584"/>
      <c r="L199" s="584"/>
      <c r="M199" s="584"/>
      <c r="N199" s="584"/>
      <c r="O199" s="584"/>
      <c r="P199" s="584"/>
    </row>
    <row r="200" spans="9:16">
      <c r="I200" s="584"/>
      <c r="J200" s="584"/>
      <c r="K200" s="584"/>
      <c r="L200" s="584"/>
      <c r="M200" s="584"/>
      <c r="N200" s="584"/>
      <c r="O200" s="584"/>
      <c r="P200" s="584"/>
    </row>
    <row r="201" spans="9:16">
      <c r="I201" s="584"/>
      <c r="J201" s="584"/>
      <c r="K201" s="584"/>
      <c r="L201" s="584"/>
      <c r="M201" s="584"/>
      <c r="N201" s="584"/>
      <c r="O201" s="584"/>
      <c r="P201" s="584"/>
    </row>
    <row r="202" spans="9:16">
      <c r="I202" s="584"/>
      <c r="J202" s="584"/>
      <c r="K202" s="584"/>
      <c r="L202" s="584"/>
      <c r="M202" s="584"/>
      <c r="N202" s="584"/>
      <c r="O202" s="584"/>
      <c r="P202" s="584"/>
    </row>
    <row r="203" spans="9:16">
      <c r="I203" s="584"/>
      <c r="J203" s="584"/>
      <c r="K203" s="584"/>
      <c r="L203" s="584"/>
      <c r="M203" s="584"/>
      <c r="N203" s="584"/>
      <c r="O203" s="584"/>
      <c r="P203" s="584"/>
    </row>
    <row r="204" spans="9:16">
      <c r="I204" s="584"/>
      <c r="J204" s="584"/>
      <c r="K204" s="584"/>
      <c r="L204" s="584"/>
      <c r="M204" s="584"/>
      <c r="N204" s="584"/>
      <c r="O204" s="584"/>
      <c r="P204" s="584"/>
    </row>
    <row r="205" spans="9:16">
      <c r="I205" s="584"/>
      <c r="J205" s="584"/>
      <c r="K205" s="584"/>
      <c r="L205" s="584"/>
      <c r="M205" s="584"/>
      <c r="N205" s="584"/>
      <c r="O205" s="584"/>
      <c r="P205" s="584"/>
    </row>
    <row r="206" spans="9:16">
      <c r="I206" s="584"/>
      <c r="J206" s="584"/>
      <c r="K206" s="584"/>
      <c r="L206" s="584"/>
      <c r="M206" s="584"/>
      <c r="N206" s="584"/>
      <c r="O206" s="584"/>
      <c r="P206" s="584"/>
    </row>
    <row r="207" spans="9:16">
      <c r="I207" s="584"/>
      <c r="J207" s="584"/>
      <c r="K207" s="584"/>
      <c r="L207" s="584"/>
      <c r="M207" s="584"/>
      <c r="N207" s="584"/>
      <c r="O207" s="584"/>
      <c r="P207" s="584"/>
    </row>
    <row r="208" spans="9:16">
      <c r="I208" s="584"/>
      <c r="J208" s="584"/>
      <c r="K208" s="584"/>
      <c r="L208" s="584"/>
      <c r="M208" s="584"/>
      <c r="N208" s="584"/>
      <c r="O208" s="584"/>
      <c r="P208" s="584"/>
    </row>
    <row r="209" spans="9:16">
      <c r="I209" s="584"/>
      <c r="J209" s="584"/>
      <c r="K209" s="584"/>
      <c r="L209" s="584"/>
      <c r="M209" s="584"/>
      <c r="N209" s="584"/>
      <c r="O209" s="584"/>
      <c r="P209" s="584"/>
    </row>
    <row r="210" spans="9:16">
      <c r="I210" s="584"/>
      <c r="J210" s="584"/>
      <c r="K210" s="584"/>
      <c r="L210" s="584"/>
      <c r="M210" s="584"/>
      <c r="N210" s="584"/>
      <c r="O210" s="584"/>
      <c r="P210" s="584"/>
    </row>
    <row r="211" spans="9:16">
      <c r="I211" s="584"/>
      <c r="J211" s="584"/>
      <c r="K211" s="584"/>
      <c r="L211" s="584"/>
      <c r="M211" s="584"/>
      <c r="N211" s="584"/>
      <c r="O211" s="584"/>
      <c r="P211" s="584"/>
    </row>
    <row r="212" spans="9:16">
      <c r="I212" s="584"/>
      <c r="J212" s="584"/>
      <c r="K212" s="584"/>
      <c r="L212" s="584"/>
      <c r="M212" s="584"/>
      <c r="N212" s="584"/>
      <c r="O212" s="584"/>
      <c r="P212" s="584"/>
    </row>
    <row r="213" spans="9:16">
      <c r="I213" s="584"/>
      <c r="J213" s="584"/>
      <c r="K213" s="584"/>
      <c r="L213" s="584"/>
      <c r="M213" s="584"/>
      <c r="N213" s="584"/>
      <c r="O213" s="584"/>
      <c r="P213" s="584"/>
    </row>
    <row r="214" spans="9:16">
      <c r="I214" s="584"/>
      <c r="J214" s="584"/>
      <c r="K214" s="584"/>
      <c r="L214" s="584"/>
      <c r="M214" s="584"/>
      <c r="N214" s="584"/>
      <c r="O214" s="584"/>
      <c r="P214" s="584"/>
    </row>
    <row r="215" spans="9:16">
      <c r="I215" s="584"/>
      <c r="J215" s="584"/>
      <c r="K215" s="584"/>
      <c r="L215" s="584"/>
      <c r="M215" s="584"/>
      <c r="N215" s="584"/>
      <c r="O215" s="584"/>
      <c r="P215" s="584"/>
    </row>
    <row r="216" spans="9:16">
      <c r="I216" s="584"/>
      <c r="J216" s="584"/>
      <c r="K216" s="584"/>
      <c r="L216" s="584"/>
      <c r="M216" s="584"/>
      <c r="N216" s="584"/>
      <c r="O216" s="584"/>
      <c r="P216" s="584"/>
    </row>
    <row r="217" spans="9:16">
      <c r="I217" s="584"/>
      <c r="J217" s="584"/>
      <c r="K217" s="584"/>
      <c r="L217" s="584"/>
      <c r="M217" s="584"/>
      <c r="N217" s="584"/>
      <c r="O217" s="584"/>
      <c r="P217" s="584"/>
    </row>
    <row r="218" spans="9:16">
      <c r="I218" s="584"/>
      <c r="J218" s="584"/>
      <c r="K218" s="584"/>
      <c r="L218" s="584"/>
      <c r="M218" s="584"/>
      <c r="N218" s="584"/>
      <c r="O218" s="584"/>
      <c r="P218" s="584"/>
    </row>
    <row r="219" spans="9:16">
      <c r="I219" s="584"/>
      <c r="J219" s="584"/>
      <c r="K219" s="584"/>
      <c r="L219" s="584"/>
      <c r="M219" s="584"/>
      <c r="N219" s="584"/>
      <c r="O219" s="584"/>
      <c r="P219" s="584"/>
    </row>
    <row r="220" spans="9:16">
      <c r="I220" s="584"/>
      <c r="J220" s="584"/>
      <c r="K220" s="584"/>
      <c r="L220" s="584"/>
      <c r="M220" s="584"/>
      <c r="N220" s="584"/>
      <c r="O220" s="584"/>
      <c r="P220" s="584"/>
    </row>
    <row r="221" spans="9:16">
      <c r="I221" s="584"/>
      <c r="J221" s="584"/>
      <c r="K221" s="584"/>
      <c r="L221" s="584"/>
      <c r="M221" s="584"/>
      <c r="N221" s="584"/>
      <c r="O221" s="584"/>
      <c r="P221" s="584"/>
    </row>
    <row r="222" spans="9:16">
      <c r="I222" s="584"/>
      <c r="J222" s="584"/>
      <c r="K222" s="584"/>
      <c r="L222" s="584"/>
      <c r="M222" s="584"/>
      <c r="N222" s="584"/>
      <c r="O222" s="584"/>
      <c r="P222" s="584"/>
    </row>
    <row r="223" spans="9:16">
      <c r="I223" s="584"/>
      <c r="J223" s="584"/>
      <c r="K223" s="584"/>
      <c r="L223" s="584"/>
      <c r="M223" s="584"/>
      <c r="N223" s="584"/>
      <c r="O223" s="584"/>
      <c r="P223" s="584"/>
    </row>
    <row r="224" spans="9:16">
      <c r="I224" s="584"/>
      <c r="J224" s="584"/>
      <c r="K224" s="584"/>
      <c r="L224" s="584"/>
      <c r="M224" s="584"/>
      <c r="N224" s="584"/>
      <c r="O224" s="584"/>
      <c r="P224" s="584"/>
    </row>
    <row r="225" spans="9:16">
      <c r="I225" s="584"/>
      <c r="J225" s="584"/>
      <c r="K225" s="584"/>
      <c r="L225" s="584"/>
      <c r="M225" s="584"/>
      <c r="N225" s="584"/>
      <c r="O225" s="584"/>
      <c r="P225" s="584"/>
    </row>
    <row r="226" spans="9:16">
      <c r="I226" s="584"/>
      <c r="J226" s="584"/>
      <c r="K226" s="584"/>
      <c r="L226" s="584"/>
      <c r="M226" s="584"/>
      <c r="N226" s="584"/>
      <c r="O226" s="584"/>
      <c r="P226" s="584"/>
    </row>
    <row r="227" spans="9:16">
      <c r="K227" s="584"/>
    </row>
    <row r="1769" spans="4:4"/>
    <row r="1773" spans="4:4"/>
    <row r="1774" spans="4:4"/>
    <row r="1849" spans="3:4"/>
    <row r="1850" spans="3:4"/>
    <row r="1851" spans="3:4"/>
  </sheetData>
  <sheetProtection password="81B0" sheet="1" objects="1" scenarios="1"/>
  <mergeCells count="33">
    <mergeCell ref="J136:K136"/>
    <mergeCell ref="J140:K140"/>
    <mergeCell ref="J141:K141"/>
    <mergeCell ref="J115:K115"/>
    <mergeCell ref="J118:K118"/>
    <mergeCell ref="J119:K119"/>
    <mergeCell ref="J127:K127"/>
    <mergeCell ref="J130:K130"/>
    <mergeCell ref="J131:K131"/>
    <mergeCell ref="J114:K114"/>
    <mergeCell ref="J80:K80"/>
    <mergeCell ref="J81:K81"/>
    <mergeCell ref="J82:K82"/>
    <mergeCell ref="J83:K83"/>
    <mergeCell ref="J98:K98"/>
    <mergeCell ref="J99:K99"/>
    <mergeCell ref="J100:K100"/>
    <mergeCell ref="J101:K101"/>
    <mergeCell ref="J108:K108"/>
    <mergeCell ref="J112:K112"/>
    <mergeCell ref="J113:K113"/>
    <mergeCell ref="J79:K79"/>
    <mergeCell ref="I14:K14"/>
    <mergeCell ref="I16:K16"/>
    <mergeCell ref="I19:K19"/>
    <mergeCell ref="J30:K30"/>
    <mergeCell ref="J33:K33"/>
    <mergeCell ref="J39:K39"/>
    <mergeCell ref="J47:K47"/>
    <mergeCell ref="J48:K48"/>
    <mergeCell ref="J66:K66"/>
    <mergeCell ref="J70:K70"/>
    <mergeCell ref="J76:K76"/>
  </mergeCells>
  <conditionalFormatting sqref="M19">
    <cfRule type="cellIs" dxfId="6" priority="1" stopIfTrue="1" operator="equal">
      <formula>0</formula>
    </cfRule>
  </conditionalFormatting>
  <conditionalFormatting sqref="K28">
    <cfRule type="cellIs" dxfId="5" priority="2" stopIfTrue="1" operator="notEqual">
      <formula>"Изберете група"</formula>
    </cfRule>
    <cfRule type="cellIs" dxfId="4" priority="3" stopIfTrue="1" operator="equal">
      <formula>"Изберете група"</formula>
    </cfRule>
  </conditionalFormatting>
  <conditionalFormatting sqref="K145">
    <cfRule type="cellIs" dxfId="3" priority="4" stopIfTrue="1" operator="equal">
      <formula>0</formula>
    </cfRule>
  </conditionalFormatting>
  <conditionalFormatting sqref="J26">
    <cfRule type="cellIs" dxfId="2" priority="5" stopIfTrue="1" operator="notEqual">
      <formula>0</formula>
    </cfRule>
  </conditionalFormatting>
  <conditionalFormatting sqref="J28">
    <cfRule type="cellIs" dxfId="1" priority="6" stopIfTrue="1" operator="notEqual">
      <formula>0</formula>
    </cfRule>
    <cfRule type="cellIs" dxfId="0" priority="7" stopIfTrue="1" operator="equal">
      <formula>0</formula>
    </cfRule>
  </conditionalFormatting>
  <dataValidations count="4">
    <dataValidation type="whole" operator="lessThan" allowBlank="1" showErrorMessage="1" error="Въвежда се цяло число!" sqref="L31:P32 L34:P38 L40:P47 L49:P65 L67:P69 L71:P74 L77:P82 L84:P87 L89:P91 L93:P100 L102:P107 L109:P114 L116:P118 L120:P126 L128:P130 L132:P135 L137:P138 L141:P141">
      <formula1>999999999999999000</formula1>
      <formula2>0</formula2>
    </dataValidation>
    <dataValidation type="whole" operator="lessThanOrEqual" allowBlank="1" showErrorMessage="1" error="Въвежда се цяло отрицателно число!" sqref="L75:P75 L88:P88 L139:P139">
      <formula1>0</formula1>
      <formula2>0</formula2>
    </dataValidation>
    <dataValidation type="list" allowBlank="1" showErrorMessage="1" sqref="K28">
      <formula1>GROUPS</formula1>
      <formula2>0</formula2>
    </dataValidation>
    <dataValidation type="list" allowBlank="1" showDropDown="1" showInputMessage="1" showErrorMessage="1" prompt="Използва се само  за финансово-правна форма СЕС-КСФ (код 98)_x000a_" sqref="K26">
      <formula1>OP_LIST</formula1>
      <formula2>0</formula2>
    </dataValidation>
  </dataValidations>
  <pageMargins left="0.75" right="0.75" top="1" bottom="1" header="0.51181102362204722" footer="0.51181102362204722"/>
  <pageSetup paperSize="9" firstPageNumber="0" orientation="portrait" horizontalDpi="300" verticalDpi="300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5</vt:i4>
      </vt:variant>
      <vt:variant>
        <vt:lpstr>Наименувани диапазони</vt:lpstr>
      </vt:variant>
      <vt:variant>
        <vt:i4>11</vt:i4>
      </vt:variant>
    </vt:vector>
  </HeadingPairs>
  <TitlesOfParts>
    <vt:vector size="16" baseType="lpstr">
      <vt:lpstr>PROGNOZA</vt:lpstr>
      <vt:lpstr>УКАЗАНИЯ</vt:lpstr>
      <vt:lpstr>list</vt:lpstr>
      <vt:lpstr>Groups</vt:lpstr>
      <vt:lpstr>INF</vt:lpstr>
      <vt:lpstr>DATE</vt:lpstr>
      <vt:lpstr>DateName</vt:lpstr>
      <vt:lpstr>EBK_DEIN</vt:lpstr>
      <vt:lpstr>EBK_DEIN2</vt:lpstr>
      <vt:lpstr>PROGNOZA!Excel_BuiltIn__FilterDatabase</vt:lpstr>
      <vt:lpstr>GROUPS</vt:lpstr>
      <vt:lpstr>GROUPS2</vt:lpstr>
      <vt:lpstr>OP_LIST</vt:lpstr>
      <vt:lpstr>OP_LIST2</vt:lpstr>
      <vt:lpstr>PRBK</vt:lpstr>
      <vt:lpstr>SMETKA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Economic Station</dc:creator>
  <cp:lastModifiedBy>minka</cp:lastModifiedBy>
  <cp:revision>1</cp:revision>
  <cp:lastPrinted>2022-03-11T12:45:33Z</cp:lastPrinted>
  <dcterms:created xsi:type="dcterms:W3CDTF">1997-12-10T11:54:07Z</dcterms:created>
  <dcterms:modified xsi:type="dcterms:W3CDTF">2022-03-11T12:48:55Z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